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0000BusinessIntellegenceStudy\Data Analysis BI Class\02-Power Query\009-MLanguageMSPTDA\Downloads\finalFiles\"/>
    </mc:Choice>
  </mc:AlternateContent>
  <xr:revisionPtr revIDLastSave="0" documentId="13_ncr:1_{C7B0C3AE-7280-43E9-AC46-4B9144BA666F}" xr6:coauthVersionLast="36" xr6:coauthVersionMax="36" xr10:uidLastSave="{00000000-0000-0000-0000-000000000000}"/>
  <bookViews>
    <workbookView xWindow="0" yWindow="0" windowWidth="28800" windowHeight="12225" tabRatio="685" xr2:uid="{095C6597-F5C7-4680-B619-AD6A1A79DCF3}"/>
  </bookViews>
  <sheets>
    <sheet name="Cover" sheetId="12" r:id="rId1"/>
    <sheet name="Topics" sheetId="13" r:id="rId2"/>
    <sheet name="Resources" sheetId="21" r:id="rId3"/>
    <sheet name="PQ" sheetId="14" r:id="rId4"/>
    <sheet name="Q" sheetId="15" r:id="rId5"/>
    <sheet name="Values P.31" sheetId="24" r:id="rId6"/>
    <sheet name="Behind Q" sheetId="16" r:id="rId7"/>
    <sheet name="Lookup" sheetId="17" r:id="rId8"/>
    <sheet name="Custom Functions" sheetId="22" r:id="rId9"/>
    <sheet name="Sales" sheetId="23" r:id="rId10"/>
    <sheet name="Conclusion" sheetId="26" r:id="rId11"/>
    <sheet name="PeopleAgesTable" sheetId="27" r:id="rId12"/>
  </sheets>
  <definedNames>
    <definedName name="_Toc522194061" localSheetId="2">Resources!$C$5</definedName>
    <definedName name="ExternalData_1" localSheetId="6" hidden="1">'Behind Q'!$F$13:$H$17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7" l="1"/>
  <c r="I13" i="17"/>
  <c r="I12" i="17"/>
  <c r="I16" i="17" l="1"/>
  <c r="N5" i="17"/>
  <c r="I15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39F9A2-F67F-46A3-8600-C279D745BA3A}" keepAlive="1" name="Query - AssumedAge" description="Connection to the 'AssumedAge' query in the workbook." type="5" refreshedVersion="0" background="1">
    <dbPr connection="Provider=Microsoft.Mashup.OleDb.1;Data Source=$Workbook$;Location=AssumedAge;Extended Properties=&quot;&quot;" command="SELECT * FROM [AssumedAge]"/>
  </connection>
  <connection id="2" xr16:uid="{C2836D5F-D099-4D77-9460-7F0BC7BBC1A7}" keepAlive="1" name="Query - Bonny" description="Connection to the 'Bonny' query in the workbook." type="5" refreshedVersion="0" background="1">
    <dbPr connection="Provider=Microsoft.Mashup.OleDb.1;Data Source=$Workbook$;Location=Bonny;Extended Properties=&quot;&quot;" command="SELECT * FROM [Bonny]"/>
  </connection>
  <connection id="3" xr16:uid="{0F2B60D6-8B05-4FD7-AE2C-CABB3F1D867B}" keepAlive="1" name="Query - ConsecutiveSalesReport" description="Connection to the 'ConsecutiveSalesReport' query in the workbook." type="5" refreshedVersion="6" background="1" saveData="1">
    <dbPr connection="Provider=Microsoft.Mashup.OleDb.1;Data Source=$Workbook$;Location=ConsecutiveSalesReport;Extended Properties=&quot;&quot;" command="SELECT * FROM [ConsecutiveSalesReport]"/>
  </connection>
  <connection id="4" xr16:uid="{4B42BAD8-60F9-45FE-A495-1A15D3AA936B}" keepAlive="1" name="Query - FolderPathInput" description="Connection to the 'FolderPathInput' query in the workbook." type="5" refreshedVersion="0" background="1">
    <dbPr connection="Provider=Microsoft.Mashup.OleDb.1;Data Source=$Workbook$;Location=FolderPathInput;Extended Properties=&quot;&quot;" command="SELECT * FROM [FolderPathInput]"/>
  </connection>
  <connection id="5" xr16:uid="{5B5E18BC-CB16-444E-9D10-FF5E649D25D0}" keepAlive="1" name="Query - FromFolderManyBadTables" description="Connection to the 'FromFolderManyBadTables' query in the workbook." type="5" refreshedVersion="0" background="1">
    <dbPr connection="Provider=Microsoft.Mashup.OleDb.1;Data Source=$Workbook$;Location=FromFolderManyBadTables;Extended Properties=&quot;&quot;" command="SELECT * FROM [FromFolderManyBadTables]"/>
  </connection>
  <connection id="6" xr16:uid="{F4D3361B-7BE5-4A2A-9A94-73E7C720B68E}" keepAlive="1" name="Query - LearningLookup" description="Connection to the 'LearningLookup' query in the workbook." type="5" refreshedVersion="0" background="1">
    <dbPr connection="Provider=Microsoft.Mashup.OleDb.1;Data Source=$Workbook$;Location=LearningLookup;Extended Properties=&quot;&quot;" command="SELECT * FROM [LearningLookup]"/>
  </connection>
  <connection id="7" xr16:uid="{8E30F1AA-427B-40CF-8EBF-0CC97DFCC379}" keepAlive="1" name="Query - LoanRateTable" description="Connection to the 'LoanRateTable' query in the workbook." type="5" refreshedVersion="0" background="1">
    <dbPr connection="Provider=Microsoft.Mashup.OleDb.1;Data Source=$Workbook$;Location=LoanRateTable;Extended Properties=&quot;&quot;" command="SELECT * FROM [LoanRateTable]"/>
  </connection>
  <connection id="8" xr16:uid="{2F2FBF3A-7BF1-47CA-93A8-4E0553330B1F}" keepAlive="1" name="Query - PeopleAgesTable" description="Connection to the 'PeopleAgesTable' query in the workbook." type="5" refreshedVersion="0" background="1">
    <dbPr connection="Provider=Microsoft.Mashup.OleDb.1;Data Source=$Workbook$;Location=PeopleAgesTable;Extended Properties=&quot;&quot;" command="SELECT * FROM [PeopleAgesTable]"/>
  </connection>
  <connection id="9" xr16:uid="{60026C05-61D9-4019-94A0-BCFB369CF0FF}" keepAlive="1" name="Query - SalesNeedRounding" description="Connection to the 'SalesNeedRounding' query in the workbook." type="5" refreshedVersion="0" background="1">
    <dbPr connection="Provider=Microsoft.Mashup.OleDb.1;Data Source=$Workbook$;Location=SalesNeedRounding;Extended Properties=&quot;&quot;" command="SELECT * FROM [SalesNeedRounding]"/>
  </connection>
</connections>
</file>

<file path=xl/sharedStrings.xml><?xml version="1.0" encoding="utf-8"?>
<sst xmlns="http://schemas.openxmlformats.org/spreadsheetml/2006/main" count="216" uniqueCount="133">
  <si>
    <t>Highline College BI 348</t>
  </si>
  <si>
    <t>taught by Mike excelisfun Girvin (Excel MVP)</t>
  </si>
  <si>
    <t>Microsoft Power Tools for Data Analysis</t>
  </si>
  <si>
    <t>Values</t>
  </si>
  <si>
    <t>Expressions</t>
  </si>
  <si>
    <t>Functions</t>
  </si>
  <si>
    <t>** MSPTDA 09</t>
  </si>
  <si>
    <t>Parameters</t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</si>
  <si>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Extract and Import From Multiple Sources.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</si>
  <si>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Clean and Transform Data.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</si>
  <si>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Load to Excel Sheet, PivotTable Cache, Excel Power Pivot Data Model, Power BI Desktop Data Model, Connection Only.</t>
    </r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</si>
  <si>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Use Power Query to create data sources, data models, finished reports, parameters for other queries and it can help replace complex Excel array formula solutions.</t>
    </r>
  </si>
  <si>
    <r>
      <t>5)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Behind the Power Query solution is a “Function Based” Case Sensitive Computer Language called M Code.</t>
    </r>
  </si>
  <si>
    <r>
      <t>6)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Creating Power Query Solutions can be done with the User Interface or by writing M Code, or a combination of the two.</t>
    </r>
  </si>
  <si>
    <r>
      <t> </t>
    </r>
    <r>
      <rPr>
        <sz val="11"/>
        <color theme="1"/>
        <rFont val="Calibri"/>
        <family val="2"/>
        <scheme val="minor"/>
      </rPr>
      <t>*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</rPr>
      <t>M Code</t>
    </r>
    <r>
      <rPr>
        <sz val="11"/>
        <color theme="1"/>
        <rFont val="Calibri"/>
        <family val="2"/>
        <scheme val="minor"/>
      </rPr>
      <t xml:space="preserve"> = Power Query’s formula language = Power Query’s Function Based Case sensitive language = M Language = Data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ashup language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</si>
  <si>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A question we ask of the data.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</si>
  <si>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 are built with M Code and return values such as numbers, text, lists, records, tables and functions.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</si>
  <si>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 are created using a “let expression”, as we will learn about later.</t>
    </r>
  </si>
  <si>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</rPr>
      <t>Power Query does this</t>
    </r>
    <r>
      <rPr>
        <sz val="11"/>
        <color theme="1"/>
        <rFont val="Calibri"/>
        <family val="2"/>
        <scheme val="minor"/>
      </rPr>
      <t>:</t>
    </r>
  </si>
  <si>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</rPr>
      <t>Queries</t>
    </r>
    <r>
      <rPr>
        <sz val="11"/>
        <color theme="1"/>
        <rFont val="Calibri"/>
        <family val="2"/>
        <scheme val="minor"/>
      </rPr>
      <t xml:space="preserve"> :</t>
    </r>
  </si>
  <si>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When you use the User Interface M Code is automatically written for you and is stored is three places:</t>
    </r>
  </si>
  <si>
    <t>* The Applied Steps list shows the name of each Step in the query.</t>
  </si>
  <si>
    <t>* The full code can be seen and edited in the Advanced editor.</t>
  </si>
  <si>
    <t>* The full M Code is stored behind the scenes in an M Document, either in Excel or Power BI Desktop.</t>
  </si>
  <si>
    <t>Date</t>
  </si>
  <si>
    <t>Sales</t>
  </si>
  <si>
    <t>= #shared</t>
  </si>
  <si>
    <t>to get a listing of information about Power Query’s M Code.</t>
  </si>
  <si>
    <t>** If you convert the =#shared information to a Table, you can filter to find the topic that you want.</t>
  </si>
  <si>
    <r>
      <t>M Code Basics</t>
    </r>
    <r>
      <rPr>
        <sz val="11"/>
        <color theme="1"/>
        <rFont val="Calibri"/>
        <family val="2"/>
        <scheme val="minor"/>
      </rPr>
      <t xml:space="preserve"> :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</si>
  <si>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Reference Guide for M Code Sources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</si>
  <si>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</si>
  <si>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 Code is behind every Query</t>
    </r>
  </si>
  <si>
    <r>
      <t>14)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Custom Functions</t>
    </r>
  </si>
  <si>
    <t>* Applied Steps List</t>
  </si>
  <si>
    <t>* Adavaced Editor</t>
  </si>
  <si>
    <t>* Formula Bar</t>
  </si>
  <si>
    <r>
      <rPr>
        <sz val="7"/>
        <color theme="1"/>
        <rFont val="Times New Roman"/>
        <family val="1"/>
      </rPr>
      <t xml:space="preserve">                </t>
    </r>
    <r>
      <rPr>
        <b/>
        <sz val="12"/>
        <color theme="1"/>
        <rFont val="Calibri"/>
        <family val="2"/>
      </rPr>
      <t>M Code is behind every Query</t>
    </r>
    <r>
      <rPr>
        <sz val="11"/>
        <color theme="1"/>
        <rFont val="Calibri"/>
        <family val="2"/>
        <scheme val="minor"/>
      </rPr>
      <t xml:space="preserve"> :</t>
    </r>
  </si>
  <si>
    <r>
      <rPr>
        <sz val="7"/>
        <color theme="1"/>
        <rFont val="Times New Roman"/>
        <family val="1"/>
      </rPr>
      <t xml:space="preserve">                </t>
    </r>
    <r>
      <rPr>
        <b/>
        <sz val="12"/>
        <color theme="1"/>
        <rFont val="Calibri"/>
        <family val="2"/>
      </rPr>
      <t>See M Code</t>
    </r>
    <r>
      <rPr>
        <sz val="11"/>
        <color theme="1"/>
        <rFont val="Calibri"/>
        <family val="2"/>
        <scheme val="minor"/>
      </rPr>
      <t>:</t>
    </r>
  </si>
  <si>
    <t>TypeDay</t>
  </si>
  <si>
    <t>Workday</t>
  </si>
  <si>
    <t>Weekend</t>
  </si>
  <si>
    <t>Holiday</t>
  </si>
  <si>
    <t>Donation</t>
  </si>
  <si>
    <t>Power Query   M Code</t>
  </si>
  <si>
    <t>let</t>
  </si>
  <si>
    <t>in</t>
  </si>
  <si>
    <t xml:space="preserve">    PowerQuery = "Power"</t>
  </si>
  <si>
    <t xml:space="preserve">    MCode = "More Power"</t>
  </si>
  <si>
    <t xml:space="preserve">    MCode</t>
  </si>
  <si>
    <r>
      <rPr>
        <b/>
        <sz val="16"/>
        <color theme="0"/>
        <rFont val="Calibri"/>
        <family val="2"/>
        <scheme val="minor"/>
      </rPr>
      <t>MSPTDA 09</t>
    </r>
    <r>
      <rPr>
        <sz val="14"/>
        <color theme="0"/>
        <rFont val="Calibri"/>
        <family val="2"/>
        <scheme val="minor"/>
      </rPr>
      <t>: Microsoft Power Tools for Data Analysis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</si>
  <si>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Microsoft Power Query for Excel Formula Language Specifications (search Google &amp; download)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</si>
  <si>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In a blank query type: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</si>
  <si>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Search Google and go to Microsoft site, like: https://msdn.microsoft.com/en-us/query-bi/m/power-query-m-reference</t>
    </r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</si>
  <si>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For a specific function information, type an equal sign and then the function name in formula bar and you will get help on that particular function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</si>
  <si>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</rPr>
      <t>Reference Guide for M Code Sources:</t>
    </r>
  </si>
  <si>
    <t>Total Sales</t>
  </si>
  <si>
    <t>Count Sales</t>
  </si>
  <si>
    <t>Transaction No</t>
  </si>
  <si>
    <t>Product Name</t>
  </si>
  <si>
    <t>Product</t>
  </si>
  <si>
    <t>Transaction No.</t>
  </si>
  <si>
    <t>Quad</t>
  </si>
  <si>
    <t>Sunshine</t>
  </si>
  <si>
    <t>Carlota</t>
  </si>
  <si>
    <t>Row</t>
  </si>
  <si>
    <t>Column</t>
  </si>
  <si>
    <t>Intersecting Value</t>
  </si>
  <si>
    <t>Column?</t>
  </si>
  <si>
    <t>Transaction No?</t>
  </si>
  <si>
    <t>Supplier</t>
  </si>
  <si>
    <t>BG</t>
  </si>
  <si>
    <t>C</t>
  </si>
  <si>
    <t>CC</t>
  </si>
  <si>
    <t>Lookup Column</t>
  </si>
  <si>
    <t>Lookup Row</t>
  </si>
  <si>
    <t>Red</t>
  </si>
  <si>
    <t>Blue</t>
  </si>
  <si>
    <t>Silver</t>
  </si>
  <si>
    <t>Aspen</t>
  </si>
  <si>
    <t>Loan 1</t>
  </si>
  <si>
    <t>Loan 2</t>
  </si>
  <si>
    <t>Loan 3</t>
  </si>
  <si>
    <t>Loan 4</t>
  </si>
  <si>
    <t>Loan</t>
  </si>
  <si>
    <t>Annual Rate</t>
  </si>
  <si>
    <t>Number Periods Per Year</t>
  </si>
  <si>
    <t>FolderPathForFromFolderManyBadTables-Query</t>
  </si>
  <si>
    <t>C:\Users\mgirvin\Desktop\009-ParameterQueryTables</t>
  </si>
  <si>
    <t>Edit M Code:</t>
  </si>
  <si>
    <t>Applied Steps</t>
  </si>
  <si>
    <t>Formula Bar</t>
  </si>
  <si>
    <t>Advanced Editor</t>
  </si>
  <si>
    <t>let expressions</t>
  </si>
  <si>
    <t>Primitive</t>
  </si>
  <si>
    <t>List</t>
  </si>
  <si>
    <t>Record</t>
  </si>
  <si>
    <t>Table</t>
  </si>
  <si>
    <t>Function</t>
  </si>
  <si>
    <t>More…</t>
  </si>
  <si>
    <t>Lookup</t>
  </si>
  <si>
    <t>Custom Functions</t>
  </si>
  <si>
    <t>Paraments Functions / Queries</t>
  </si>
  <si>
    <t>each and Underscore</t>
  </si>
  <si>
    <t>Binary</t>
  </si>
  <si>
    <t>People</t>
  </si>
  <si>
    <t>Age</t>
  </si>
  <si>
    <t>Desired Age</t>
  </si>
  <si>
    <t>Hedge</t>
  </si>
  <si>
    <t>Charlott Anthony</t>
  </si>
  <si>
    <t>Camila Weller</t>
  </si>
  <si>
    <t>Zella Cho</t>
  </si>
  <si>
    <t>Sharla Marion</t>
  </si>
  <si>
    <t>Kandis Emanuel</t>
  </si>
  <si>
    <t>Scarlett Atkinson</t>
  </si>
  <si>
    <t>Rosina Teeter</t>
  </si>
  <si>
    <t>Leena Dutton</t>
  </si>
  <si>
    <t>Jonie Purdy</t>
  </si>
  <si>
    <t>Norene Bobo</t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</si>
  <si>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expressions</t>
    </r>
  </si>
  <si>
    <r>
      <t>5)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let expressions</t>
    </r>
  </si>
  <si>
    <r>
      <t>6)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Comments in M Code</t>
    </r>
  </si>
  <si>
    <r>
      <t>7)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Identifiers</t>
    </r>
  </si>
  <si>
    <r>
      <t>8)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Keywords</t>
    </r>
  </si>
  <si>
    <r>
      <t>9)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Operators</t>
    </r>
  </si>
  <si>
    <r>
      <t>10)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Standard Library</t>
    </r>
  </si>
  <si>
    <r>
      <t>11)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Values: Primitive, List, Record, Table, Function</t>
    </r>
  </si>
  <si>
    <r>
      <t>12)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Primary Keys</t>
    </r>
  </si>
  <si>
    <r>
      <t>13)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Lookup or Projection and Selection</t>
    </r>
  </si>
  <si>
    <t>* Applied Steps</t>
  </si>
  <si>
    <t>* Advanced Editor</t>
  </si>
  <si>
    <r>
      <t>15)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Parmenter Queries</t>
    </r>
  </si>
  <si>
    <r>
      <t>16)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each expressions and Underscore Character 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</si>
</sst>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27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7"/>
      <color theme="0"/>
      <name val="Calibri"/>
      <family val="2"/>
      <scheme val="minor"/>
    </font>
    <font>
      <b/>
      <sz val="27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theme="1"/>
      <name val="Calibri"/>
      <family val="2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</font>
    <font>
      <b/>
      <sz val="7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1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2" fillId="5" borderId="0" xfId="0" applyFont="1" applyFill="1" applyAlignment="1">
      <alignment horizontal="left" vertical="center"/>
    </xf>
    <xf numFmtId="0" fontId="2" fillId="5" borderId="0" xfId="0" applyFont="1" applyFill="1"/>
    <xf numFmtId="0" fontId="0" fillId="6" borderId="0" xfId="0" applyFill="1" applyAlignment="1">
      <alignment horizontal="left" vertical="center"/>
    </xf>
    <xf numFmtId="0" fontId="0" fillId="6" borderId="0" xfId="0" applyFill="1"/>
    <xf numFmtId="0" fontId="0" fillId="6" borderId="1" xfId="0" applyFill="1" applyBorder="1"/>
    <xf numFmtId="0" fontId="0" fillId="6" borderId="2" xfId="0" applyFill="1" applyBorder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0" fillId="0" borderId="2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9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0" fillId="7" borderId="0" xfId="0" applyFill="1"/>
    <xf numFmtId="0" fontId="0" fillId="0" borderId="0" xfId="0" applyAlignment="1">
      <alignment horizontal="left" vertical="center" indent="1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left" vertical="center" indent="10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5" fillId="0" borderId="7" xfId="0" applyFont="1" applyBorder="1" applyAlignment="1">
      <alignment horizontal="left" vertical="center" indent="5"/>
    </xf>
    <xf numFmtId="0" fontId="0" fillId="0" borderId="10" xfId="0" applyBorder="1" applyAlignment="1">
      <alignment horizontal="left" vertical="center" wrapText="1" indent="10"/>
    </xf>
    <xf numFmtId="0" fontId="13" fillId="8" borderId="6" xfId="0" applyFont="1" applyFill="1" applyBorder="1" applyAlignment="1">
      <alignment horizontal="left" vertical="center" wrapText="1" indent="13"/>
    </xf>
    <xf numFmtId="0" fontId="15" fillId="0" borderId="7" xfId="0" applyFont="1" applyBorder="1" applyAlignment="1">
      <alignment horizontal="left" vertical="center" wrapText="1" indent="5"/>
    </xf>
    <xf numFmtId="0" fontId="15" fillId="0" borderId="10" xfId="0" applyFont="1" applyBorder="1" applyAlignment="1">
      <alignment horizontal="left" vertical="center" indent="10"/>
    </xf>
    <xf numFmtId="0" fontId="0" fillId="0" borderId="10" xfId="0" applyFont="1" applyBorder="1" applyAlignment="1">
      <alignment horizontal="left" vertical="center" indent="15"/>
    </xf>
    <xf numFmtId="14" fontId="0" fillId="0" borderId="0" xfId="0" applyNumberFormat="1"/>
    <xf numFmtId="0" fontId="14" fillId="0" borderId="7" xfId="0" applyFont="1" applyBorder="1" applyAlignment="1">
      <alignment horizontal="left" vertical="center" indent="5"/>
    </xf>
    <xf numFmtId="0" fontId="15" fillId="0" borderId="10" xfId="0" applyFont="1" applyBorder="1" applyAlignment="1">
      <alignment horizontal="left" vertical="center" indent="5"/>
    </xf>
    <xf numFmtId="0" fontId="0" fillId="0" borderId="0" xfId="0" applyNumberFormat="1"/>
    <xf numFmtId="0" fontId="18" fillId="9" borderId="0" xfId="0" applyFont="1" applyFill="1" applyAlignment="1">
      <alignment horizontal="left" indent="1"/>
    </xf>
    <xf numFmtId="0" fontId="18" fillId="9" borderId="0" xfId="0" applyFont="1" applyFill="1" applyAlignment="1">
      <alignment horizontal="left" vertical="top" indent="1"/>
    </xf>
    <xf numFmtId="0" fontId="3" fillId="2" borderId="0" xfId="0" applyFont="1" applyFill="1" applyAlignment="1">
      <alignment horizontal="left" indent="14"/>
    </xf>
    <xf numFmtId="0" fontId="0" fillId="3" borderId="0" xfId="0" applyFill="1" applyAlignment="1">
      <alignment horizontal="left" indent="14"/>
    </xf>
    <xf numFmtId="0" fontId="0" fillId="4" borderId="0" xfId="0" applyFill="1" applyAlignment="1">
      <alignment horizontal="left" indent="14"/>
    </xf>
    <xf numFmtId="0" fontId="0" fillId="6" borderId="0" xfId="0" applyFill="1" applyAlignment="1">
      <alignment horizontal="left" indent="15"/>
    </xf>
    <xf numFmtId="0" fontId="10" fillId="0" borderId="1" xfId="0" applyFont="1" applyBorder="1" applyAlignment="1">
      <alignment horizontal="left" vertical="center" indent="13"/>
    </xf>
    <xf numFmtId="0" fontId="4" fillId="0" borderId="1" xfId="0" applyFont="1" applyBorder="1" applyAlignment="1">
      <alignment horizontal="left" vertical="center" indent="13"/>
    </xf>
    <xf numFmtId="0" fontId="7" fillId="2" borderId="3" xfId="0" applyFont="1" applyFill="1" applyBorder="1" applyAlignment="1">
      <alignment horizontal="left" indent="13"/>
    </xf>
    <xf numFmtId="0" fontId="8" fillId="3" borderId="4" xfId="0" applyFont="1" applyFill="1" applyBorder="1" applyAlignment="1">
      <alignment horizontal="left" indent="13"/>
    </xf>
    <xf numFmtId="0" fontId="19" fillId="5" borderId="0" xfId="0" applyFont="1" applyFill="1" applyAlignment="1">
      <alignment horizontal="left" indent="15"/>
    </xf>
    <xf numFmtId="0" fontId="21" fillId="0" borderId="0" xfId="0" applyFont="1" applyAlignment="1">
      <alignment horizontal="left" vertical="center" indent="5"/>
    </xf>
    <xf numFmtId="0" fontId="0" fillId="8" borderId="0" xfId="0" applyFill="1"/>
    <xf numFmtId="0" fontId="0" fillId="0" borderId="15" xfId="0" applyBorder="1"/>
    <xf numFmtId="14" fontId="0" fillId="0" borderId="15" xfId="0" applyNumberFormat="1" applyBorder="1"/>
    <xf numFmtId="0" fontId="22" fillId="2" borderId="15" xfId="0" applyFont="1" applyFill="1" applyBorder="1"/>
    <xf numFmtId="0" fontId="22" fillId="9" borderId="15" xfId="0" applyFont="1" applyFill="1" applyBorder="1"/>
    <xf numFmtId="0" fontId="2" fillId="9" borderId="15" xfId="0" applyFont="1" applyFill="1" applyBorder="1"/>
    <xf numFmtId="0" fontId="2" fillId="2" borderId="15" xfId="0" applyFont="1" applyFill="1" applyBorder="1"/>
    <xf numFmtId="0" fontId="0" fillId="10" borderId="15" xfId="0" applyFill="1" applyBorder="1"/>
    <xf numFmtId="0" fontId="0" fillId="0" borderId="15" xfId="0" applyFill="1" applyBorder="1"/>
    <xf numFmtId="164" fontId="0" fillId="10" borderId="15" xfId="0" applyNumberFormat="1" applyFill="1" applyBorder="1"/>
    <xf numFmtId="0" fontId="0" fillId="0" borderId="10" xfId="0" applyBorder="1" applyAlignment="1">
      <alignment horizontal="left" indent="2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 applyAlignment="1">
      <alignment horizontal="left"/>
    </xf>
    <xf numFmtId="0" fontId="2" fillId="11" borderId="16" xfId="0" applyFont="1" applyFill="1" applyBorder="1"/>
    <xf numFmtId="0" fontId="2" fillId="11" borderId="17" xfId="0" applyFont="1" applyFill="1" applyBorder="1"/>
    <xf numFmtId="0" fontId="2" fillId="11" borderId="18" xfId="0" applyFont="1" applyFill="1" applyBorder="1"/>
    <xf numFmtId="0" fontId="2" fillId="11" borderId="16" xfId="0" applyFont="1" applyFill="1" applyBorder="1" applyAlignment="1">
      <alignment horizontal="left"/>
    </xf>
    <xf numFmtId="0" fontId="0" fillId="0" borderId="10" xfId="0" applyBorder="1" applyAlignment="1">
      <alignment horizontal="left" vertical="center" indent="12"/>
    </xf>
    <xf numFmtId="0" fontId="0" fillId="0" borderId="10" xfId="0" applyBorder="1" applyAlignment="1">
      <alignment horizontal="left" vertical="center" indent="14"/>
    </xf>
  </cellXfs>
  <cellStyles count="1">
    <cellStyle name="Normal" xfId="0" builtinId="0"/>
  </cellStyles>
  <dxfs count="13">
    <dxf>
      <numFmt numFmtId="19" formatCode="m/d/yyyy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E9ECA7F6-18AB-414D-A56C-02CC9B886439}">
      <tableStyleElement type="wholeTable" dxfId="12"/>
      <tableStyleElement type="headerRow" dxfId="11"/>
    </tableStyle>
  </tableStyles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1315914</xdr:colOff>
      <xdr:row>7</xdr:row>
      <xdr:rowOff>232173</xdr:rowOff>
    </xdr:from>
    <xdr:to>
      <xdr:col>6</xdr:col>
      <xdr:colOff>610791</xdr:colOff>
      <xdr:row>10</xdr:row>
      <xdr:rowOff>236935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207300-5340-4E93-8AB7-4AE54C2D1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9445" y="2041923"/>
          <a:ext cx="2515518" cy="134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436564</xdr:colOff>
      <xdr:row>13</xdr:row>
      <xdr:rowOff>33073</xdr:rowOff>
    </xdr:from>
    <xdr:to>
      <xdr:col>16</xdr:col>
      <xdr:colOff>60855</xdr:colOff>
      <xdr:row>22</xdr:row>
      <xdr:rowOff>154517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2D7836-E46E-486E-9DF5-47FD9575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47" y="2533386"/>
          <a:ext cx="8143875" cy="184785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537946</xdr:colOff>
      <xdr:row>1</xdr:row>
      <xdr:rowOff>95250</xdr:rowOff>
    </xdr:from>
    <xdr:to>
      <xdr:col>14</xdr:col>
      <xdr:colOff>266700</xdr:colOff>
      <xdr:row>35</xdr:row>
      <xdr:rowOff>143176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8C3D98-B415-403D-BF68-B61C31832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146" y="285750"/>
          <a:ext cx="7043954" cy="652492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B85D7C19-EF80-4067-A4ED-AD062846236E}" autoFormatId="16" applyNumberFormats="0" applyBorderFormats="0" applyFontFormats="0" applyPatternFormats="0" applyAlignmentFormats="0" applyWidthHeightFormats="0">
  <queryTableRefresh nextId="16">
    <queryTableFields count="3">
      <queryTableField id="12" name="TypeDay" tableColumnId="7"/>
      <queryTableField id="13" name="Total Sales" tableColumnId="8"/>
      <queryTableField id="14" name="Count Sales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A891923-708C-4EB4-876F-10E25A0A4253}" name="fSales" displayName="fSales" ref="B13:D36" totalsRowShown="0" headerRowDxfId="10">
  <autoFilter ref="B13:D36" xr:uid="{F5D64298-8C37-47ED-9D7B-065595EFA4CB}"/>
  <sortState xmlns:xlrd2="http://schemas.microsoft.com/office/spreadsheetml/2017/richdata2" ref="B14:D36">
    <sortCondition descending="1" ref="D13:D36"/>
  </sortState>
  <tableColumns count="3">
    <tableColumn id="1" xr3:uid="{D3D988F7-C095-458B-8D33-EBFE5DD96E03}" name="Date" dataDxfId="9"/>
    <tableColumn id="2" xr3:uid="{48143615-7252-4A14-B51C-ABAEF0960B5A}" name="TypeDay"/>
    <tableColumn id="3" xr3:uid="{0E8F1765-C0D0-444B-8CB5-2215A1EA9443}" name="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D75001-8948-4A3E-946B-726FC6192A26}" name="ConsecutiveSalesReport" displayName="ConsecutiveSalesReport" ref="F13:H17" tableType="queryTable" totalsRowShown="0">
  <autoFilter ref="F13:H17" xr:uid="{452A640C-6D09-44D3-BA7E-B8AF4CA310CB}"/>
  <tableColumns count="3">
    <tableColumn id="7" xr3:uid="{AE37DA8E-600D-4C18-814A-CB5B9F205876}" uniqueName="7" name="TypeDay" queryTableFieldId="12" dataDxfId="1"/>
    <tableColumn id="8" xr3:uid="{B9D99104-E75F-40BF-AAA9-5C07E32D6B92}" uniqueName="8" name="Total Sales" queryTableFieldId="13"/>
    <tableColumn id="9" xr3:uid="{CE14E3ED-0E66-4499-8CEC-76B60A7784E6}" uniqueName="9" name="Count Sales" queryTableField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1483D-79B9-4A44-9C51-B8A7A91A2D48}" name="fTransactions" displayName="fTransactions" ref="A4:F19" totalsRowShown="0" headerRowDxfId="8">
  <autoFilter ref="A4:F19" xr:uid="{9EBE4E6F-3D85-438E-A301-3F5E4D53DE4A}"/>
  <tableColumns count="6">
    <tableColumn id="1" xr3:uid="{58033637-6527-49DB-AD44-CA6F091DA99D}" name="Transaction No"/>
    <tableColumn id="2" xr3:uid="{D65A00D8-40E6-4E8E-A099-4DE878FA9749}" name="Date" dataDxfId="7"/>
    <tableColumn id="3" xr3:uid="{AE76F3C4-6866-4FFA-BCEF-221C8CA70E38}" name="Product Name"/>
    <tableColumn id="4" xr3:uid="{A84F70AB-3474-4C93-8EAF-94798E9B155C}" name="Red"/>
    <tableColumn id="5" xr3:uid="{C55FF24A-BB20-44C1-8AFF-05C789ACEB0E}" name="Blue"/>
    <tableColumn id="6" xr3:uid="{7E163172-C76B-4826-BB9B-E093EA7C37E0}" name="Silv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170F0B-97D8-4A34-842C-FF6EA098A44A}" name="dProduct" displayName="dProduct" ref="J4:K8" totalsRowShown="0" headerRowDxfId="6">
  <autoFilter ref="J4:K8" xr:uid="{27A449F5-B5A2-47E3-9815-D99C0FEB2878}"/>
  <tableColumns count="2">
    <tableColumn id="1" xr3:uid="{846D6827-00BF-49DF-8AFA-ADF1337A64D2}" name="Product"/>
    <tableColumn id="2" xr3:uid="{7B6FB809-6461-4DB7-8F60-A4862CF94F9A}" name="Suppli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251AFC-72D4-436F-9CD6-4B6F62820810}" name="LoanRates" displayName="LoanRates" ref="B2:D12" totalsRowShown="0" headerRowDxfId="5">
  <autoFilter ref="B2:D12" xr:uid="{19B91CDA-0D8F-4A46-8DC7-2978F4DEAD6E}"/>
  <tableColumns count="3">
    <tableColumn id="1" xr3:uid="{02AE3E4E-B42B-4056-87F8-D36E3A778B31}" name="Loan"/>
    <tableColumn id="2" xr3:uid="{151E22A6-0A14-4C0E-9DE3-7B7DFBF324EC}" name="Annual Rate"/>
    <tableColumn id="3" xr3:uid="{B5056C38-7DAB-4695-A601-3D9DA070EEFB}" name="Number Periods Per Ye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E44F9B-FC13-450F-A9A6-5754A1FBCA68}" name="FolderPath" displayName="FolderPath" ref="G2:G3" totalsRowShown="0">
  <autoFilter ref="G2:G3" xr:uid="{00F78C4E-22FC-4DD1-9501-46DB3B4A8F05}"/>
  <tableColumns count="1">
    <tableColumn id="1" xr3:uid="{2E7323D2-E8C7-43BE-B944-91BF9594161D}" name="FolderPathForFromFolderManyBadTables-Quer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456950-9B7E-45A9-B593-FB709CB994E6}" name="DateAndSales" displayName="DateAndSales" ref="B3:C26" totalsRowShown="0" headerRowDxfId="4">
  <autoFilter ref="B3:C26" xr:uid="{0F627A60-D550-4E86-9B95-A3A25F801A08}"/>
  <tableColumns count="2">
    <tableColumn id="1" xr3:uid="{5846414E-86BB-4D87-8103-12EE2D7A83CC}" name="Date" dataDxfId="3"/>
    <tableColumn id="2" xr3:uid="{6BDD1126-00E4-4725-B7AD-7FA59C2B6BC4}" name="Sal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40CA2C6-02D4-48E2-BED9-3F318CA22033}" name="PeopleAgesTable" displayName="PeopleAgesTable" ref="A1:D11" totalsRowShown="0" headerRowDxfId="2">
  <autoFilter ref="A1:D11" xr:uid="{765A49BA-1A2B-431F-935C-CEB258C87C8A}"/>
  <tableColumns count="4">
    <tableColumn id="1" xr3:uid="{D9B0E0C9-2FE0-48B8-B76D-C636A00C13AD}" name="People"/>
    <tableColumn id="2" xr3:uid="{C20344A6-7A41-4AB6-95C6-9F56E4C63B6D}" name="Age"/>
    <tableColumn id="3" xr3:uid="{7F576B0D-683C-4779-AE1F-BA258EFEB3B6}" name="Desired Age"/>
    <tableColumn id="4" xr3:uid="{698F8721-6C22-4C16-961D-9C04B5160DBE}" name="Hed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9FC4-3679-45A3-AA55-E284E6FDD599}">
  <sheetPr>
    <tabColor rgb="FFFFFF00"/>
  </sheetPr>
  <dimension ref="A1:M46"/>
  <sheetViews>
    <sheetView showGridLines="0" tabSelected="1" zoomScale="160" zoomScaleNormal="160" workbookViewId="0">
      <selection activeCell="K26" sqref="K26"/>
    </sheetView>
  </sheetViews>
  <sheetFormatPr defaultRowHeight="15" x14ac:dyDescent="0.25"/>
  <cols>
    <col min="1" max="1" width="22" customWidth="1"/>
    <col min="2" max="2" width="9.28515625" customWidth="1"/>
    <col min="3" max="3" width="4" customWidth="1"/>
    <col min="4" max="4" width="29.7109375" bestFit="1" customWidth="1"/>
    <col min="5" max="6" width="9.28515625" customWidth="1"/>
    <col min="7" max="7" width="11.140625" customWidth="1"/>
  </cols>
  <sheetData>
    <row r="1" spans="1:13" ht="36.7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x14ac:dyDescent="0.35">
      <c r="A4" s="62" t="s">
        <v>50</v>
      </c>
      <c r="B4" s="8"/>
      <c r="C4" s="9"/>
      <c r="D4" s="9"/>
      <c r="E4" s="9"/>
      <c r="F4" s="9"/>
      <c r="G4" s="9"/>
      <c r="H4" s="9"/>
      <c r="I4" s="9"/>
      <c r="J4" s="9"/>
      <c r="K4" s="5"/>
      <c r="L4" s="5"/>
      <c r="M4" s="5"/>
    </row>
    <row r="5" spans="1:13" x14ac:dyDescent="0.25">
      <c r="A5" s="57"/>
      <c r="B5" s="10"/>
      <c r="C5" s="11"/>
      <c r="D5" s="12"/>
      <c r="E5" s="12"/>
      <c r="F5" s="13"/>
      <c r="G5" s="13"/>
      <c r="H5" s="13"/>
      <c r="I5" s="13"/>
      <c r="J5" s="13"/>
      <c r="K5" s="7"/>
      <c r="L5" s="7"/>
      <c r="M5" s="7"/>
    </row>
    <row r="6" spans="1:13" ht="23.25" x14ac:dyDescent="0.25">
      <c r="A6" s="58" t="s">
        <v>2</v>
      </c>
      <c r="B6" s="10"/>
      <c r="C6" s="11"/>
      <c r="D6" s="12"/>
      <c r="E6" s="12"/>
      <c r="F6" s="13"/>
      <c r="G6" s="13"/>
      <c r="H6" s="13"/>
      <c r="I6" s="13"/>
      <c r="J6" s="13"/>
      <c r="K6" s="5"/>
      <c r="L6" s="5"/>
      <c r="M6" s="5"/>
    </row>
    <row r="7" spans="1:13" ht="40.5" customHeight="1" x14ac:dyDescent="0.5">
      <c r="A7" s="59" t="s">
        <v>44</v>
      </c>
      <c r="B7" s="14"/>
      <c r="C7" s="15"/>
      <c r="D7" s="16"/>
      <c r="E7" s="17"/>
      <c r="F7" s="17"/>
      <c r="G7" s="17"/>
      <c r="H7" s="17"/>
      <c r="I7" s="17"/>
      <c r="J7" s="17"/>
      <c r="K7" s="5"/>
      <c r="L7" s="5"/>
      <c r="M7" s="5"/>
    </row>
    <row r="8" spans="1:13" ht="35.25" x14ac:dyDescent="0.55000000000000004">
      <c r="A8" s="60" t="s">
        <v>3</v>
      </c>
      <c r="B8" s="18"/>
      <c r="C8" s="19"/>
      <c r="D8" s="19"/>
      <c r="E8" s="20"/>
      <c r="F8" s="20"/>
      <c r="G8" s="20"/>
      <c r="H8" s="20"/>
      <c r="I8" s="20"/>
      <c r="J8" s="20"/>
      <c r="K8" s="7"/>
      <c r="L8" s="7"/>
      <c r="M8" s="7"/>
    </row>
    <row r="9" spans="1:13" s="23" customFormat="1" ht="35.25" x14ac:dyDescent="0.55000000000000004">
      <c r="A9" s="61" t="s">
        <v>4</v>
      </c>
      <c r="B9" s="21"/>
      <c r="C9" s="21"/>
      <c r="D9" s="21"/>
      <c r="E9" s="20"/>
      <c r="F9" s="20"/>
      <c r="G9" s="20"/>
      <c r="H9" s="20"/>
      <c r="I9" s="20"/>
      <c r="J9" s="20"/>
      <c r="K9" s="22"/>
      <c r="L9" s="22"/>
      <c r="M9" s="22"/>
    </row>
    <row r="10" spans="1:13" s="23" customFormat="1" ht="35.25" x14ac:dyDescent="0.55000000000000004">
      <c r="A10" s="60" t="s">
        <v>5</v>
      </c>
      <c r="B10" s="18"/>
      <c r="C10" s="19"/>
      <c r="D10" s="19"/>
      <c r="E10" s="20"/>
      <c r="F10" s="20"/>
      <c r="G10" s="20"/>
      <c r="H10" s="20"/>
      <c r="I10" s="20"/>
      <c r="J10" s="20"/>
      <c r="K10" s="24"/>
      <c r="L10" s="24"/>
      <c r="M10" s="24"/>
    </row>
    <row r="11" spans="1:13" s="23" customFormat="1" ht="35.25" x14ac:dyDescent="0.55000000000000004">
      <c r="A11" s="61" t="s">
        <v>7</v>
      </c>
      <c r="B11" s="21"/>
      <c r="C11" s="21"/>
      <c r="D11" s="21"/>
      <c r="E11" s="27"/>
      <c r="F11" s="28"/>
      <c r="G11" s="28"/>
      <c r="H11" s="28"/>
      <c r="I11" s="28"/>
      <c r="J11" s="28"/>
      <c r="K11" s="22"/>
      <c r="L11" s="22"/>
      <c r="M11" s="22"/>
    </row>
    <row r="12" spans="1:13" s="23" customFormat="1" ht="31.5" x14ac:dyDescent="0.5">
      <c r="A12" s="20"/>
      <c r="B12" s="20"/>
      <c r="C12" s="20"/>
      <c r="D12" s="25" t="s">
        <v>6</v>
      </c>
      <c r="E12" s="26"/>
      <c r="F12" s="26"/>
      <c r="G12" s="26"/>
      <c r="H12" s="26"/>
      <c r="I12" s="26"/>
      <c r="J12" s="26"/>
      <c r="K12" s="22"/>
      <c r="L12" s="22"/>
      <c r="M12" s="22"/>
    </row>
    <row r="13" spans="1:13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5"/>
      <c r="L13" s="5"/>
      <c r="M13" s="5"/>
    </row>
    <row r="14" spans="1:13" ht="23.25" x14ac:dyDescent="0.35">
      <c r="A14" s="29"/>
      <c r="B14" s="30"/>
      <c r="C14" s="31"/>
      <c r="D14" s="20"/>
      <c r="E14" s="20"/>
      <c r="F14" s="20"/>
      <c r="G14" s="20"/>
      <c r="H14" s="5"/>
      <c r="I14" s="5"/>
      <c r="J14" s="5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41" spans="4:4" ht="12.75" customHeight="1" x14ac:dyDescent="0.25"/>
    <row r="42" spans="4:4" ht="18" customHeight="1" x14ac:dyDescent="0.25">
      <c r="D42" s="52" t="s">
        <v>45</v>
      </c>
    </row>
    <row r="43" spans="4:4" ht="15.75" x14ac:dyDescent="0.25">
      <c r="D43" s="52" t="s">
        <v>47</v>
      </c>
    </row>
    <row r="44" spans="4:4" ht="15.75" x14ac:dyDescent="0.25">
      <c r="D44" s="52" t="s">
        <v>48</v>
      </c>
    </row>
    <row r="45" spans="4:4" ht="15.75" x14ac:dyDescent="0.25">
      <c r="D45" s="52" t="s">
        <v>46</v>
      </c>
    </row>
    <row r="46" spans="4:4" ht="18" customHeight="1" x14ac:dyDescent="0.25">
      <c r="D46" s="53" t="s">
        <v>49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637A-D1BF-42E6-9EF4-690C870521E1}">
  <sheetPr>
    <tabColor rgb="FF0000FF"/>
  </sheetPr>
  <dimension ref="B3:C26"/>
  <sheetViews>
    <sheetView workbookViewId="0">
      <selection activeCell="F13" sqref="F13"/>
    </sheetView>
  </sheetViews>
  <sheetFormatPr defaultRowHeight="15" x14ac:dyDescent="0.25"/>
  <cols>
    <col min="2" max="2" width="9.7109375" bestFit="1" customWidth="1"/>
  </cols>
  <sheetData>
    <row r="3" spans="2:3" x14ac:dyDescent="0.25">
      <c r="B3" s="1" t="s">
        <v>24</v>
      </c>
      <c r="C3" s="1" t="s">
        <v>25</v>
      </c>
    </row>
    <row r="4" spans="2:3" x14ac:dyDescent="0.25">
      <c r="B4" s="48">
        <v>43331</v>
      </c>
      <c r="C4">
        <v>5074.0963000000002</v>
      </c>
    </row>
    <row r="5" spans="2:3" x14ac:dyDescent="0.25">
      <c r="B5" s="48">
        <v>43332</v>
      </c>
      <c r="C5">
        <v>3365.1298000000002</v>
      </c>
    </row>
    <row r="6" spans="2:3" x14ac:dyDescent="0.25">
      <c r="B6" s="48">
        <v>43333</v>
      </c>
      <c r="C6">
        <v>17.315899999999999</v>
      </c>
    </row>
    <row r="7" spans="2:3" x14ac:dyDescent="0.25">
      <c r="B7" s="48">
        <v>43334</v>
      </c>
      <c r="C7">
        <v>20.918299999999999</v>
      </c>
    </row>
    <row r="8" spans="2:3" x14ac:dyDescent="0.25">
      <c r="B8" s="48">
        <v>43335</v>
      </c>
      <c r="C8">
        <v>858.72699999999998</v>
      </c>
    </row>
    <row r="9" spans="2:3" x14ac:dyDescent="0.25">
      <c r="B9" s="48">
        <v>43336</v>
      </c>
      <c r="C9">
        <v>3162.2991999999999</v>
      </c>
    </row>
    <row r="10" spans="2:3" x14ac:dyDescent="0.25">
      <c r="B10" s="48">
        <v>43337</v>
      </c>
      <c r="C10">
        <v>1808.4621</v>
      </c>
    </row>
    <row r="11" spans="2:3" x14ac:dyDescent="0.25">
      <c r="B11" s="48">
        <v>43338</v>
      </c>
      <c r="C11">
        <v>3851.9292999999998</v>
      </c>
    </row>
    <row r="12" spans="2:3" x14ac:dyDescent="0.25">
      <c r="B12" s="48">
        <v>43339</v>
      </c>
      <c r="C12">
        <v>468.1866</v>
      </c>
    </row>
    <row r="13" spans="2:3" x14ac:dyDescent="0.25">
      <c r="B13" s="48">
        <v>43340</v>
      </c>
      <c r="C13">
        <v>539.77380000000005</v>
      </c>
    </row>
    <row r="14" spans="2:3" x14ac:dyDescent="0.25">
      <c r="B14" s="48">
        <v>43341</v>
      </c>
      <c r="C14">
        <v>3706.9895000000001</v>
      </c>
    </row>
    <row r="15" spans="2:3" x14ac:dyDescent="0.25">
      <c r="B15" s="48">
        <v>43342</v>
      </c>
      <c r="C15">
        <v>4854.6490000000003</v>
      </c>
    </row>
    <row r="16" spans="2:3" x14ac:dyDescent="0.25">
      <c r="B16" s="48">
        <v>43343</v>
      </c>
      <c r="C16">
        <v>619.03189999999995</v>
      </c>
    </row>
    <row r="17" spans="2:3" x14ac:dyDescent="0.25">
      <c r="B17" s="48">
        <v>43344</v>
      </c>
      <c r="C17">
        <v>2208.8714</v>
      </c>
    </row>
    <row r="18" spans="2:3" x14ac:dyDescent="0.25">
      <c r="B18" s="48">
        <v>43345</v>
      </c>
      <c r="C18">
        <v>165.1695</v>
      </c>
    </row>
    <row r="19" spans="2:3" x14ac:dyDescent="0.25">
      <c r="B19" s="48">
        <v>43346</v>
      </c>
      <c r="C19">
        <v>4200.4138999999996</v>
      </c>
    </row>
    <row r="20" spans="2:3" x14ac:dyDescent="0.25">
      <c r="B20" s="48">
        <v>43347</v>
      </c>
      <c r="C20">
        <v>3674.7609000000002</v>
      </c>
    </row>
    <row r="21" spans="2:3" x14ac:dyDescent="0.25">
      <c r="B21" s="48">
        <v>43348</v>
      </c>
      <c r="C21">
        <v>4050.0698000000002</v>
      </c>
    </row>
    <row r="22" spans="2:3" x14ac:dyDescent="0.25">
      <c r="B22" s="48">
        <v>43349</v>
      </c>
      <c r="C22">
        <v>4851.5567000000001</v>
      </c>
    </row>
    <row r="23" spans="2:3" x14ac:dyDescent="0.25">
      <c r="B23" s="48">
        <v>43350</v>
      </c>
      <c r="C23">
        <v>2595.0468000000001</v>
      </c>
    </row>
    <row r="24" spans="2:3" x14ac:dyDescent="0.25">
      <c r="B24" s="48">
        <v>43351</v>
      </c>
      <c r="C24">
        <v>1007.3678</v>
      </c>
    </row>
    <row r="25" spans="2:3" x14ac:dyDescent="0.25">
      <c r="B25" s="48">
        <v>43352</v>
      </c>
      <c r="C25">
        <v>2491.1392000000001</v>
      </c>
    </row>
    <row r="26" spans="2:3" x14ac:dyDescent="0.25">
      <c r="B26" s="48">
        <v>43353</v>
      </c>
      <c r="C26">
        <v>3844.9958999999999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9500-3796-4F38-9CF9-6733B7A6F5AE}">
  <sheetPr>
    <tabColor rgb="FFFFFF00"/>
  </sheetPr>
  <dimension ref="B2:E19"/>
  <sheetViews>
    <sheetView showGridLines="0" zoomScale="175" zoomScaleNormal="175" workbookViewId="0"/>
  </sheetViews>
  <sheetFormatPr defaultRowHeight="15" x14ac:dyDescent="0.25"/>
  <sheetData>
    <row r="2" spans="2:5" x14ac:dyDescent="0.25">
      <c r="B2" s="75" t="s">
        <v>89</v>
      </c>
      <c r="C2" s="76"/>
      <c r="D2" s="76"/>
      <c r="E2" s="77"/>
    </row>
    <row r="3" spans="2:5" x14ac:dyDescent="0.25">
      <c r="B3" s="74" t="s">
        <v>90</v>
      </c>
      <c r="C3" s="37"/>
      <c r="D3" s="37"/>
      <c r="E3" s="38"/>
    </row>
    <row r="4" spans="2:5" x14ac:dyDescent="0.25">
      <c r="B4" s="74" t="s">
        <v>91</v>
      </c>
      <c r="C4" s="37"/>
      <c r="D4" s="37"/>
      <c r="E4" s="38"/>
    </row>
    <row r="5" spans="2:5" x14ac:dyDescent="0.25">
      <c r="B5" s="74" t="s">
        <v>92</v>
      </c>
      <c r="C5" s="37"/>
      <c r="D5" s="37"/>
      <c r="E5" s="38"/>
    </row>
    <row r="6" spans="2:5" x14ac:dyDescent="0.25">
      <c r="B6" s="79" t="s">
        <v>4</v>
      </c>
      <c r="C6" s="80"/>
      <c r="D6" s="80"/>
      <c r="E6" s="81"/>
    </row>
    <row r="7" spans="2:5" x14ac:dyDescent="0.25">
      <c r="B7" s="75" t="s">
        <v>93</v>
      </c>
      <c r="C7" s="76"/>
      <c r="D7" s="76"/>
      <c r="E7" s="77"/>
    </row>
    <row r="8" spans="2:5" x14ac:dyDescent="0.25">
      <c r="B8" s="79" t="s">
        <v>3</v>
      </c>
      <c r="C8" s="80"/>
      <c r="D8" s="80"/>
      <c r="E8" s="81"/>
    </row>
    <row r="9" spans="2:5" x14ac:dyDescent="0.25">
      <c r="B9" s="74" t="s">
        <v>94</v>
      </c>
      <c r="C9" s="37"/>
      <c r="D9" s="37"/>
      <c r="E9" s="38"/>
    </row>
    <row r="10" spans="2:5" x14ac:dyDescent="0.25">
      <c r="B10" s="74" t="s">
        <v>95</v>
      </c>
      <c r="C10" s="37"/>
      <c r="D10" s="37"/>
      <c r="E10" s="38"/>
    </row>
    <row r="11" spans="2:5" x14ac:dyDescent="0.25">
      <c r="B11" s="74" t="s">
        <v>96</v>
      </c>
      <c r="C11" s="37"/>
      <c r="D11" s="37"/>
      <c r="E11" s="38"/>
    </row>
    <row r="12" spans="2:5" x14ac:dyDescent="0.25">
      <c r="B12" s="74" t="s">
        <v>97</v>
      </c>
      <c r="C12" s="37"/>
      <c r="D12" s="37"/>
      <c r="E12" s="38"/>
    </row>
    <row r="13" spans="2:5" x14ac:dyDescent="0.25">
      <c r="B13" s="74" t="s">
        <v>98</v>
      </c>
      <c r="C13" s="37"/>
      <c r="D13" s="37"/>
      <c r="E13" s="38"/>
    </row>
    <row r="14" spans="2:5" x14ac:dyDescent="0.25">
      <c r="B14" s="74" t="s">
        <v>104</v>
      </c>
      <c r="C14" s="37"/>
      <c r="D14" s="37"/>
      <c r="E14" s="38"/>
    </row>
    <row r="15" spans="2:5" x14ac:dyDescent="0.25">
      <c r="B15" s="74" t="s">
        <v>99</v>
      </c>
      <c r="C15" s="37"/>
      <c r="D15" s="37"/>
      <c r="E15" s="38"/>
    </row>
    <row r="16" spans="2:5" x14ac:dyDescent="0.25">
      <c r="B16" s="78" t="s">
        <v>100</v>
      </c>
      <c r="C16" s="76"/>
      <c r="D16" s="76"/>
      <c r="E16" s="77"/>
    </row>
    <row r="17" spans="2:5" x14ac:dyDescent="0.25">
      <c r="B17" s="82" t="s">
        <v>101</v>
      </c>
      <c r="C17" s="80"/>
      <c r="D17" s="80"/>
      <c r="E17" s="81"/>
    </row>
    <row r="18" spans="2:5" x14ac:dyDescent="0.25">
      <c r="B18" s="78" t="s">
        <v>102</v>
      </c>
      <c r="C18" s="76"/>
      <c r="D18" s="76"/>
      <c r="E18" s="77"/>
    </row>
    <row r="19" spans="2:5" x14ac:dyDescent="0.25">
      <c r="B19" s="82" t="s">
        <v>103</v>
      </c>
      <c r="C19" s="80"/>
      <c r="D19" s="80"/>
      <c r="E19" s="8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5239-E008-4CEE-AB95-3E57733B3715}">
  <sheetPr>
    <tabColor rgb="FFFFFF00"/>
  </sheetPr>
  <dimension ref="A1:D11"/>
  <sheetViews>
    <sheetView zoomScale="175" zoomScaleNormal="175" workbookViewId="0">
      <selection activeCell="D8" sqref="D8"/>
    </sheetView>
  </sheetViews>
  <sheetFormatPr defaultRowHeight="15" x14ac:dyDescent="0.25"/>
  <cols>
    <col min="1" max="1" width="16.28515625" bestFit="1" customWidth="1"/>
    <col min="2" max="2" width="6.7109375" bestFit="1" customWidth="1"/>
    <col min="3" max="3" width="14" bestFit="1" customWidth="1"/>
    <col min="4" max="4" width="9" bestFit="1" customWidth="1"/>
  </cols>
  <sheetData>
    <row r="1" spans="1:4" x14ac:dyDescent="0.25">
      <c r="A1" s="1" t="s">
        <v>105</v>
      </c>
      <c r="B1" s="1" t="s">
        <v>106</v>
      </c>
      <c r="C1" s="1" t="s">
        <v>107</v>
      </c>
      <c r="D1" s="1" t="s">
        <v>108</v>
      </c>
    </row>
    <row r="2" spans="1:4" x14ac:dyDescent="0.25">
      <c r="A2" t="s">
        <v>109</v>
      </c>
      <c r="B2">
        <v>58</v>
      </c>
      <c r="C2">
        <v>59</v>
      </c>
      <c r="D2">
        <v>1</v>
      </c>
    </row>
    <row r="3" spans="1:4" x14ac:dyDescent="0.25">
      <c r="A3" t="s">
        <v>110</v>
      </c>
      <c r="B3">
        <v>36</v>
      </c>
      <c r="C3">
        <v>36</v>
      </c>
      <c r="D3">
        <v>0</v>
      </c>
    </row>
    <row r="4" spans="1:4" x14ac:dyDescent="0.25">
      <c r="A4" t="s">
        <v>111</v>
      </c>
      <c r="B4">
        <v>27</v>
      </c>
      <c r="C4">
        <v>30</v>
      </c>
      <c r="D4">
        <v>2</v>
      </c>
    </row>
    <row r="5" spans="1:4" x14ac:dyDescent="0.25">
      <c r="A5" t="s">
        <v>112</v>
      </c>
      <c r="B5">
        <v>40</v>
      </c>
      <c r="C5">
        <v>43</v>
      </c>
      <c r="D5">
        <v>-1</v>
      </c>
    </row>
    <row r="6" spans="1:4" x14ac:dyDescent="0.25">
      <c r="A6" t="s">
        <v>113</v>
      </c>
      <c r="B6">
        <v>65</v>
      </c>
      <c r="C6">
        <v>67</v>
      </c>
      <c r="D6">
        <v>-5</v>
      </c>
    </row>
    <row r="7" spans="1:4" x14ac:dyDescent="0.25">
      <c r="A7" t="s">
        <v>114</v>
      </c>
      <c r="B7">
        <v>50</v>
      </c>
      <c r="C7">
        <v>49</v>
      </c>
      <c r="D7">
        <v>-2</v>
      </c>
    </row>
    <row r="8" spans="1:4" x14ac:dyDescent="0.25">
      <c r="A8" t="s">
        <v>115</v>
      </c>
      <c r="B8">
        <v>25</v>
      </c>
      <c r="C8">
        <v>24</v>
      </c>
      <c r="D8">
        <v>0</v>
      </c>
    </row>
    <row r="9" spans="1:4" x14ac:dyDescent="0.25">
      <c r="A9" t="s">
        <v>116</v>
      </c>
      <c r="B9">
        <v>28</v>
      </c>
      <c r="C9">
        <v>25</v>
      </c>
      <c r="D9">
        <v>1</v>
      </c>
    </row>
    <row r="10" spans="1:4" x14ac:dyDescent="0.25">
      <c r="A10" t="s">
        <v>117</v>
      </c>
      <c r="B10">
        <v>37</v>
      </c>
      <c r="C10">
        <v>37</v>
      </c>
      <c r="D10">
        <v>-6</v>
      </c>
    </row>
    <row r="11" spans="1:4" x14ac:dyDescent="0.25">
      <c r="A11" t="s">
        <v>118</v>
      </c>
      <c r="B11">
        <v>24</v>
      </c>
      <c r="C11">
        <v>17</v>
      </c>
      <c r="D11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2F3F-F2B5-4DA5-94EE-27F94A11978E}">
  <sheetPr>
    <tabColor rgb="FFFFFF00"/>
  </sheetPr>
  <dimension ref="B1:J23"/>
  <sheetViews>
    <sheetView showGridLines="0" zoomScale="160" zoomScaleNormal="160" workbookViewId="0"/>
  </sheetViews>
  <sheetFormatPr defaultRowHeight="15" x14ac:dyDescent="0.25"/>
  <sheetData>
    <row r="1" spans="2:10" ht="15.75" thickBot="1" x14ac:dyDescent="0.3"/>
    <row r="2" spans="2:10" ht="15.75" x14ac:dyDescent="0.25">
      <c r="B2" s="49" t="s">
        <v>29</v>
      </c>
      <c r="C2" s="34"/>
      <c r="D2" s="34"/>
      <c r="E2" s="34"/>
      <c r="F2" s="34"/>
      <c r="G2" s="34"/>
      <c r="H2" s="34"/>
      <c r="I2" s="34"/>
      <c r="J2" s="35"/>
    </row>
    <row r="3" spans="2:10" x14ac:dyDescent="0.25">
      <c r="B3" s="36" t="s">
        <v>30</v>
      </c>
      <c r="C3" s="37"/>
      <c r="D3" s="37"/>
      <c r="E3" s="37"/>
      <c r="F3" s="37"/>
      <c r="G3" s="37"/>
      <c r="H3" s="37"/>
      <c r="I3" s="37"/>
      <c r="J3" s="38"/>
    </row>
    <row r="4" spans="2:10" x14ac:dyDescent="0.25">
      <c r="B4" s="36" t="s">
        <v>31</v>
      </c>
      <c r="C4" s="37"/>
      <c r="D4" s="37"/>
      <c r="E4" s="37"/>
      <c r="F4" s="37"/>
      <c r="G4" s="37"/>
      <c r="H4" s="37"/>
      <c r="I4" s="37"/>
      <c r="J4" s="38"/>
    </row>
    <row r="5" spans="2:10" x14ac:dyDescent="0.25">
      <c r="B5" s="36" t="s">
        <v>32</v>
      </c>
      <c r="C5" s="37"/>
      <c r="D5" s="37"/>
      <c r="E5" s="37"/>
      <c r="F5" s="37"/>
      <c r="G5" s="37"/>
      <c r="H5" s="37"/>
      <c r="I5" s="37"/>
      <c r="J5" s="38"/>
    </row>
    <row r="6" spans="2:10" x14ac:dyDescent="0.25">
      <c r="B6" s="83" t="s">
        <v>89</v>
      </c>
      <c r="C6" s="37"/>
      <c r="D6" s="37"/>
      <c r="E6" s="37"/>
      <c r="F6" s="37"/>
      <c r="G6" s="37"/>
      <c r="H6" s="37"/>
      <c r="I6" s="37"/>
      <c r="J6" s="38"/>
    </row>
    <row r="7" spans="2:10" x14ac:dyDescent="0.25">
      <c r="B7" s="84" t="s">
        <v>129</v>
      </c>
      <c r="C7" s="37"/>
      <c r="D7" s="37"/>
      <c r="E7" s="37"/>
      <c r="F7" s="37"/>
      <c r="G7" s="37"/>
      <c r="H7" s="37"/>
      <c r="I7" s="37"/>
      <c r="J7" s="38"/>
    </row>
    <row r="8" spans="2:10" x14ac:dyDescent="0.25">
      <c r="B8" s="84" t="s">
        <v>36</v>
      </c>
      <c r="C8" s="37"/>
      <c r="D8" s="37"/>
      <c r="E8" s="37"/>
      <c r="F8" s="37"/>
      <c r="G8" s="37"/>
      <c r="H8" s="37"/>
      <c r="I8" s="37"/>
      <c r="J8" s="38"/>
    </row>
    <row r="9" spans="2:10" x14ac:dyDescent="0.25">
      <c r="B9" s="84" t="s">
        <v>130</v>
      </c>
      <c r="C9" s="37"/>
      <c r="D9" s="37"/>
      <c r="E9" s="37"/>
      <c r="F9" s="37"/>
      <c r="G9" s="37"/>
      <c r="H9" s="37"/>
      <c r="I9" s="37"/>
      <c r="J9" s="38"/>
    </row>
    <row r="10" spans="2:10" x14ac:dyDescent="0.25">
      <c r="B10" s="36" t="s">
        <v>119</v>
      </c>
      <c r="C10" s="37"/>
      <c r="D10" s="37"/>
      <c r="E10" s="37"/>
      <c r="F10" s="37"/>
      <c r="G10" s="37"/>
      <c r="H10" s="37"/>
      <c r="I10" s="37"/>
      <c r="J10" s="38"/>
    </row>
    <row r="11" spans="2:10" x14ac:dyDescent="0.25">
      <c r="B11" s="36" t="s">
        <v>120</v>
      </c>
      <c r="C11" s="37"/>
      <c r="D11" s="37"/>
      <c r="E11" s="37"/>
      <c r="F11" s="37"/>
      <c r="G11" s="37"/>
      <c r="H11" s="37"/>
      <c r="I11" s="37"/>
      <c r="J11" s="38"/>
    </row>
    <row r="12" spans="2:10" x14ac:dyDescent="0.25">
      <c r="B12" s="36" t="s">
        <v>121</v>
      </c>
      <c r="C12" s="37"/>
      <c r="D12" s="37"/>
      <c r="E12" s="37"/>
      <c r="F12" s="37"/>
      <c r="G12" s="37"/>
      <c r="H12" s="37"/>
      <c r="I12" s="37"/>
      <c r="J12" s="38"/>
    </row>
    <row r="13" spans="2:10" x14ac:dyDescent="0.25">
      <c r="B13" s="36" t="s">
        <v>122</v>
      </c>
      <c r="C13" s="37"/>
      <c r="D13" s="37"/>
      <c r="E13" s="37"/>
      <c r="F13" s="37"/>
      <c r="G13" s="37"/>
      <c r="H13" s="37"/>
      <c r="I13" s="37"/>
      <c r="J13" s="38"/>
    </row>
    <row r="14" spans="2:10" x14ac:dyDescent="0.25">
      <c r="B14" s="36" t="s">
        <v>123</v>
      </c>
      <c r="C14" s="37"/>
      <c r="D14" s="37"/>
      <c r="E14" s="37"/>
      <c r="F14" s="37"/>
      <c r="G14" s="37"/>
      <c r="H14" s="37"/>
      <c r="I14" s="37"/>
      <c r="J14" s="38"/>
    </row>
    <row r="15" spans="2:10" x14ac:dyDescent="0.25">
      <c r="B15" s="36" t="s">
        <v>124</v>
      </c>
      <c r="C15" s="37"/>
      <c r="D15" s="37"/>
      <c r="E15" s="37"/>
      <c r="F15" s="37"/>
      <c r="G15" s="37"/>
      <c r="H15" s="37"/>
      <c r="I15" s="37"/>
      <c r="J15" s="38"/>
    </row>
    <row r="16" spans="2:10" x14ac:dyDescent="0.25">
      <c r="B16" s="36" t="s">
        <v>125</v>
      </c>
      <c r="C16" s="37"/>
      <c r="D16" s="37"/>
      <c r="E16" s="37"/>
      <c r="F16" s="37"/>
      <c r="G16" s="37"/>
      <c r="H16" s="37"/>
      <c r="I16" s="37"/>
      <c r="J16" s="38"/>
    </row>
    <row r="17" spans="2:10" x14ac:dyDescent="0.25">
      <c r="B17" s="36" t="s">
        <v>126</v>
      </c>
      <c r="C17" s="37"/>
      <c r="D17" s="37"/>
      <c r="E17" s="37"/>
      <c r="F17" s="37"/>
      <c r="G17" s="37"/>
      <c r="H17" s="37"/>
      <c r="I17" s="37"/>
      <c r="J17" s="38"/>
    </row>
    <row r="18" spans="2:10" x14ac:dyDescent="0.25">
      <c r="B18" s="36" t="s">
        <v>127</v>
      </c>
      <c r="C18" s="37"/>
      <c r="D18" s="37"/>
      <c r="E18" s="37"/>
      <c r="F18" s="37"/>
      <c r="G18" s="37"/>
      <c r="H18" s="37"/>
      <c r="I18" s="37"/>
      <c r="J18" s="38"/>
    </row>
    <row r="19" spans="2:10" x14ac:dyDescent="0.25">
      <c r="B19" s="36" t="s">
        <v>128</v>
      </c>
      <c r="C19" s="37"/>
      <c r="D19" s="37"/>
      <c r="E19" s="37"/>
      <c r="F19" s="37"/>
      <c r="G19" s="37"/>
      <c r="H19" s="37"/>
      <c r="I19" s="37"/>
      <c r="J19" s="38"/>
    </row>
    <row r="20" spans="2:10" x14ac:dyDescent="0.25">
      <c r="B20" s="36" t="s">
        <v>33</v>
      </c>
      <c r="C20" s="37"/>
      <c r="D20" s="37"/>
      <c r="E20" s="37"/>
      <c r="F20" s="37"/>
      <c r="G20" s="37"/>
      <c r="H20" s="37"/>
      <c r="I20" s="37"/>
      <c r="J20" s="38"/>
    </row>
    <row r="21" spans="2:10" x14ac:dyDescent="0.25">
      <c r="B21" s="36" t="s">
        <v>131</v>
      </c>
      <c r="C21" s="37"/>
      <c r="D21" s="37"/>
      <c r="E21" s="37"/>
      <c r="F21" s="37"/>
      <c r="G21" s="37"/>
      <c r="H21" s="37"/>
      <c r="I21" s="37"/>
      <c r="J21" s="38"/>
    </row>
    <row r="22" spans="2:10" x14ac:dyDescent="0.25">
      <c r="B22" s="36" t="s">
        <v>132</v>
      </c>
      <c r="C22" s="37"/>
      <c r="D22" s="37"/>
      <c r="E22" s="37"/>
      <c r="F22" s="37"/>
      <c r="G22" s="37"/>
      <c r="H22" s="37"/>
      <c r="I22" s="37"/>
      <c r="J22" s="38"/>
    </row>
    <row r="23" spans="2:10" ht="15.75" thickBot="1" x14ac:dyDescent="0.3">
      <c r="B23" s="39"/>
      <c r="C23" s="40"/>
      <c r="D23" s="40"/>
      <c r="E23" s="40"/>
      <c r="F23" s="40"/>
      <c r="G23" s="40"/>
      <c r="H23" s="40"/>
      <c r="I23" s="40"/>
      <c r="J23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4962-1307-4FCC-952E-460597DA5A83}">
  <sheetPr>
    <tabColor rgb="FFFFFF00"/>
  </sheetPr>
  <dimension ref="C5:R12"/>
  <sheetViews>
    <sheetView showGridLines="0" topLeftCell="C1" zoomScale="144" zoomScaleNormal="144" workbookViewId="0">
      <selection activeCell="R20" sqref="R20"/>
    </sheetView>
  </sheetViews>
  <sheetFormatPr defaultRowHeight="15" x14ac:dyDescent="0.25"/>
  <sheetData>
    <row r="5" spans="3:18" ht="15.75" x14ac:dyDescent="0.25">
      <c r="C5" s="63" t="s">
        <v>55</v>
      </c>
    </row>
    <row r="6" spans="3:18" x14ac:dyDescent="0.25">
      <c r="C6" s="33" t="s">
        <v>51</v>
      </c>
    </row>
    <row r="7" spans="3:18" x14ac:dyDescent="0.25">
      <c r="C7" s="33" t="s">
        <v>52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3:18" x14ac:dyDescent="0.25">
      <c r="C8" s="33" t="s">
        <v>26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3:18" x14ac:dyDescent="0.25">
      <c r="C9" s="33" t="s">
        <v>27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3:18" x14ac:dyDescent="0.25">
      <c r="C10" s="33" t="s">
        <v>28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3:18" x14ac:dyDescent="0.25">
      <c r="C11" s="33" t="s">
        <v>53</v>
      </c>
    </row>
    <row r="12" spans="3:18" x14ac:dyDescent="0.25">
      <c r="C12" s="33" t="s">
        <v>54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661C-B127-4D9F-A0FB-A3C4919C5BBD}">
  <sheetPr>
    <tabColor rgb="FFFFFF00"/>
  </sheetPr>
  <dimension ref="B2:C11"/>
  <sheetViews>
    <sheetView showGridLines="0" zoomScale="175" zoomScaleNormal="175" workbookViewId="0">
      <selection activeCell="D32" sqref="D32"/>
    </sheetView>
  </sheetViews>
  <sheetFormatPr defaultRowHeight="15" x14ac:dyDescent="0.25"/>
  <cols>
    <col min="2" max="2" width="101.42578125" customWidth="1"/>
  </cols>
  <sheetData>
    <row r="2" spans="2:3" ht="15.75" thickBot="1" x14ac:dyDescent="0.3"/>
    <row r="3" spans="2:3" ht="15.75" x14ac:dyDescent="0.25">
      <c r="B3" s="45" t="s">
        <v>18</v>
      </c>
      <c r="C3" s="35"/>
    </row>
    <row r="4" spans="2:3" x14ac:dyDescent="0.25">
      <c r="B4" s="43" t="s">
        <v>8</v>
      </c>
      <c r="C4" s="38"/>
    </row>
    <row r="5" spans="2:3" x14ac:dyDescent="0.25">
      <c r="B5" s="43" t="s">
        <v>9</v>
      </c>
      <c r="C5" s="38"/>
    </row>
    <row r="6" spans="2:3" ht="30" x14ac:dyDescent="0.25">
      <c r="B6" s="43" t="s">
        <v>10</v>
      </c>
      <c r="C6" s="38"/>
    </row>
    <row r="7" spans="2:3" ht="30" x14ac:dyDescent="0.25">
      <c r="B7" s="43" t="s">
        <v>11</v>
      </c>
      <c r="C7" s="38"/>
    </row>
    <row r="8" spans="2:3" ht="30.75" thickBot="1" x14ac:dyDescent="0.3">
      <c r="B8" s="43" t="s">
        <v>12</v>
      </c>
      <c r="C8" s="38"/>
    </row>
    <row r="9" spans="2:3" ht="30.75" thickBot="1" x14ac:dyDescent="0.3">
      <c r="B9" s="44" t="s">
        <v>14</v>
      </c>
      <c r="C9" s="38"/>
    </row>
    <row r="10" spans="2:3" ht="30" x14ac:dyDescent="0.25">
      <c r="B10" s="43" t="s">
        <v>13</v>
      </c>
      <c r="C10" s="38"/>
    </row>
    <row r="11" spans="2:3" ht="15.75" thickBot="1" x14ac:dyDescent="0.3">
      <c r="B11" s="39"/>
      <c r="C11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7A9E-4C9F-4A88-97B2-74AA6C502910}">
  <sheetPr>
    <tabColor rgb="FFFFFF00"/>
  </sheetPr>
  <dimension ref="B5:N10"/>
  <sheetViews>
    <sheetView showGridLines="0" zoomScale="175" zoomScaleNormal="175" workbookViewId="0">
      <selection activeCell="H33" sqref="H33"/>
    </sheetView>
  </sheetViews>
  <sheetFormatPr defaultRowHeight="15" x14ac:dyDescent="0.25"/>
  <cols>
    <col min="1" max="1" width="3.5703125" customWidth="1"/>
  </cols>
  <sheetData>
    <row r="5" spans="2:14" ht="15.75" thickBot="1" x14ac:dyDescent="0.3"/>
    <row r="6" spans="2:14" ht="15.75" x14ac:dyDescent="0.25">
      <c r="B6" s="42" t="s">
        <v>19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2:14" x14ac:dyDescent="0.25">
      <c r="B7" s="36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</row>
    <row r="8" spans="2:14" x14ac:dyDescent="0.25">
      <c r="B8" s="36" t="s">
        <v>16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2:14" x14ac:dyDescent="0.25">
      <c r="B9" s="36" t="s">
        <v>17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2:14" ht="15.75" thickBot="1" x14ac:dyDescent="0.3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3F5E-B639-4261-80FD-75FC55A6A975}">
  <sheetPr>
    <tabColor rgb="FFFFFF00"/>
  </sheetPr>
  <dimension ref="A1"/>
  <sheetViews>
    <sheetView showGridLines="0" workbookViewId="0">
      <selection activeCell="X37" sqref="X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FB55-D500-4DE4-BC62-64E08335848E}">
  <sheetPr>
    <tabColor rgb="FF0000FF"/>
  </sheetPr>
  <dimension ref="B1:W36"/>
  <sheetViews>
    <sheetView showGridLines="0" zoomScale="145" zoomScaleNormal="145" workbookViewId="0">
      <selection activeCell="F13" sqref="F13"/>
    </sheetView>
  </sheetViews>
  <sheetFormatPr defaultRowHeight="15" x14ac:dyDescent="0.25"/>
  <cols>
    <col min="2" max="2" width="12.5703125" customWidth="1"/>
    <col min="3" max="3" width="18.5703125" bestFit="1" customWidth="1"/>
    <col min="6" max="6" width="10.85546875" bestFit="1" customWidth="1"/>
    <col min="7" max="7" width="12.7109375" bestFit="1" customWidth="1"/>
    <col min="8" max="8" width="13.5703125" bestFit="1" customWidth="1"/>
    <col min="9" max="9" width="9.42578125" bestFit="1" customWidth="1"/>
    <col min="10" max="10" width="25.140625" bestFit="1" customWidth="1"/>
    <col min="11" max="11" width="10.85546875" bestFit="1" customWidth="1"/>
    <col min="12" max="12" width="12.7109375" bestFit="1" customWidth="1"/>
    <col min="13" max="13" width="13.5703125" bestFit="1" customWidth="1"/>
    <col min="14" max="14" width="12.28515625" bestFit="1" customWidth="1"/>
    <col min="15" max="15" width="15.140625" bestFit="1" customWidth="1"/>
    <col min="16" max="16" width="10.85546875" bestFit="1" customWidth="1"/>
    <col min="17" max="17" width="8.7109375" bestFit="1" customWidth="1"/>
    <col min="18" max="18" width="12.28515625" bestFit="1" customWidth="1"/>
    <col min="19" max="19" width="15.140625" bestFit="1" customWidth="1"/>
    <col min="22" max="22" width="10.140625" bestFit="1" customWidth="1"/>
  </cols>
  <sheetData>
    <row r="1" spans="2:23" ht="15.75" thickBot="1" x14ac:dyDescent="0.3"/>
    <row r="2" spans="2:23" ht="15.75" x14ac:dyDescent="0.25">
      <c r="B2" s="42" t="s">
        <v>37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</row>
    <row r="3" spans="2:23" x14ac:dyDescent="0.25">
      <c r="B3" s="4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2:23" x14ac:dyDescent="0.25">
      <c r="B4" s="47" t="s">
        <v>21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</row>
    <row r="5" spans="2:23" x14ac:dyDescent="0.25">
      <c r="B5" s="47" t="s">
        <v>22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2:23" x14ac:dyDescent="0.25">
      <c r="B6" s="47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2:23" ht="15.75" x14ac:dyDescent="0.25">
      <c r="B7" s="50" t="s">
        <v>38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</row>
    <row r="8" spans="2:23" x14ac:dyDescent="0.25">
      <c r="B8" s="47" t="s">
        <v>34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</row>
    <row r="9" spans="2:23" x14ac:dyDescent="0.25">
      <c r="B9" s="47" t="s">
        <v>35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</row>
    <row r="10" spans="2:23" x14ac:dyDescent="0.25">
      <c r="B10" s="47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</row>
    <row r="11" spans="2:23" ht="15.75" thickBot="1" x14ac:dyDescent="0.3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1"/>
    </row>
    <row r="13" spans="2:23" x14ac:dyDescent="0.25">
      <c r="B13" s="1" t="s">
        <v>24</v>
      </c>
      <c r="C13" s="1" t="s">
        <v>39</v>
      </c>
      <c r="D13" s="1" t="s">
        <v>25</v>
      </c>
      <c r="F13" t="s">
        <v>39</v>
      </c>
      <c r="G13" t="s">
        <v>56</v>
      </c>
      <c r="H13" t="s">
        <v>57</v>
      </c>
    </row>
    <row r="14" spans="2:23" x14ac:dyDescent="0.25">
      <c r="B14" s="48">
        <v>43318</v>
      </c>
      <c r="C14" t="s">
        <v>41</v>
      </c>
      <c r="D14">
        <v>2880.13</v>
      </c>
      <c r="F14" s="51" t="s">
        <v>41</v>
      </c>
      <c r="G14">
        <v>4669.8</v>
      </c>
      <c r="H14">
        <v>4</v>
      </c>
    </row>
    <row r="15" spans="2:23" x14ac:dyDescent="0.25">
      <c r="B15" s="48">
        <v>43328</v>
      </c>
      <c r="C15" t="s">
        <v>40</v>
      </c>
      <c r="D15">
        <v>2577.19</v>
      </c>
      <c r="F15" s="51" t="s">
        <v>40</v>
      </c>
      <c r="G15">
        <v>15956.800000000003</v>
      </c>
      <c r="H15">
        <v>10</v>
      </c>
    </row>
    <row r="16" spans="2:23" x14ac:dyDescent="0.25">
      <c r="B16" s="48">
        <v>43320</v>
      </c>
      <c r="C16" t="s">
        <v>40</v>
      </c>
      <c r="D16">
        <v>2462.5700000000002</v>
      </c>
      <c r="F16" s="51" t="s">
        <v>43</v>
      </c>
      <c r="G16">
        <v>6311.83</v>
      </c>
      <c r="H16">
        <v>4</v>
      </c>
    </row>
    <row r="17" spans="2:8" x14ac:dyDescent="0.25">
      <c r="B17" s="48">
        <v>43315</v>
      </c>
      <c r="C17" t="s">
        <v>40</v>
      </c>
      <c r="D17">
        <v>2386.5</v>
      </c>
      <c r="F17" s="51" t="s">
        <v>42</v>
      </c>
      <c r="G17">
        <v>1919.97</v>
      </c>
      <c r="H17">
        <v>5</v>
      </c>
    </row>
    <row r="18" spans="2:8" x14ac:dyDescent="0.25">
      <c r="B18" s="48">
        <v>43336</v>
      </c>
      <c r="C18" t="s">
        <v>43</v>
      </c>
      <c r="D18">
        <v>2227.46</v>
      </c>
    </row>
    <row r="19" spans="2:8" x14ac:dyDescent="0.25">
      <c r="B19" s="48">
        <v>43326</v>
      </c>
      <c r="C19" t="s">
        <v>40</v>
      </c>
      <c r="D19">
        <v>2094.19</v>
      </c>
    </row>
    <row r="20" spans="2:8" x14ac:dyDescent="0.25">
      <c r="B20" s="48">
        <v>43321</v>
      </c>
      <c r="C20" t="s">
        <v>43</v>
      </c>
      <c r="D20">
        <v>1993.07</v>
      </c>
    </row>
    <row r="21" spans="2:8" x14ac:dyDescent="0.25">
      <c r="B21" s="48">
        <v>43330</v>
      </c>
      <c r="C21" t="s">
        <v>42</v>
      </c>
      <c r="D21">
        <v>1904.77</v>
      </c>
    </row>
    <row r="22" spans="2:8" x14ac:dyDescent="0.25">
      <c r="B22" s="48">
        <v>43334</v>
      </c>
      <c r="C22" t="s">
        <v>40</v>
      </c>
      <c r="D22">
        <v>1717.03</v>
      </c>
    </row>
    <row r="23" spans="2:8" x14ac:dyDescent="0.25">
      <c r="B23" s="48">
        <v>43325</v>
      </c>
      <c r="C23" t="s">
        <v>41</v>
      </c>
      <c r="D23">
        <v>1666.92</v>
      </c>
    </row>
    <row r="24" spans="2:8" x14ac:dyDescent="0.25">
      <c r="B24" s="48">
        <v>43323</v>
      </c>
      <c r="C24" t="s">
        <v>40</v>
      </c>
      <c r="D24">
        <v>1599.91</v>
      </c>
    </row>
    <row r="25" spans="2:8" x14ac:dyDescent="0.25">
      <c r="B25" s="48">
        <v>43333</v>
      </c>
      <c r="C25" t="s">
        <v>40</v>
      </c>
      <c r="D25">
        <v>1599.58</v>
      </c>
    </row>
    <row r="26" spans="2:8" x14ac:dyDescent="0.25">
      <c r="B26" s="48">
        <v>43322</v>
      </c>
      <c r="C26" t="s">
        <v>43</v>
      </c>
      <c r="D26">
        <v>1278.8599999999999</v>
      </c>
    </row>
    <row r="27" spans="2:8" x14ac:dyDescent="0.25">
      <c r="B27" s="48">
        <v>43316</v>
      </c>
      <c r="C27" t="s">
        <v>40</v>
      </c>
      <c r="D27">
        <v>1048.3599999999999</v>
      </c>
    </row>
    <row r="28" spans="2:8" x14ac:dyDescent="0.25">
      <c r="B28" s="48">
        <v>43335</v>
      </c>
      <c r="C28" t="s">
        <v>43</v>
      </c>
      <c r="D28">
        <v>812.44</v>
      </c>
    </row>
    <row r="29" spans="2:8" x14ac:dyDescent="0.25">
      <c r="B29" s="48">
        <v>43337</v>
      </c>
      <c r="C29" t="s">
        <v>40</v>
      </c>
      <c r="D29">
        <v>363.44</v>
      </c>
    </row>
    <row r="30" spans="2:8" x14ac:dyDescent="0.25">
      <c r="B30" s="48">
        <v>43327</v>
      </c>
      <c r="C30" t="s">
        <v>40</v>
      </c>
      <c r="D30">
        <v>108.03</v>
      </c>
    </row>
    <row r="31" spans="2:8" x14ac:dyDescent="0.25">
      <c r="B31" s="48">
        <v>43317</v>
      </c>
      <c r="C31" t="s">
        <v>41</v>
      </c>
      <c r="D31">
        <v>106.75</v>
      </c>
    </row>
    <row r="32" spans="2:8" x14ac:dyDescent="0.25">
      <c r="B32" s="48">
        <v>43324</v>
      </c>
      <c r="C32" t="s">
        <v>41</v>
      </c>
      <c r="D32">
        <v>16</v>
      </c>
    </row>
    <row r="33" spans="2:4" x14ac:dyDescent="0.25">
      <c r="B33" s="48">
        <v>43329</v>
      </c>
      <c r="C33" t="s">
        <v>42</v>
      </c>
      <c r="D33">
        <v>15.2</v>
      </c>
    </row>
    <row r="34" spans="2:4" x14ac:dyDescent="0.25">
      <c r="B34" s="48">
        <v>43319</v>
      </c>
      <c r="C34" t="s">
        <v>42</v>
      </c>
      <c r="D34">
        <v>0</v>
      </c>
    </row>
    <row r="35" spans="2:4" x14ac:dyDescent="0.25">
      <c r="B35" s="48">
        <v>43331</v>
      </c>
      <c r="C35" t="s">
        <v>42</v>
      </c>
      <c r="D35">
        <v>0</v>
      </c>
    </row>
    <row r="36" spans="2:4" x14ac:dyDescent="0.25">
      <c r="B36" s="48">
        <v>43332</v>
      </c>
      <c r="C36" t="s">
        <v>42</v>
      </c>
      <c r="D36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61D4-DF78-405F-8F61-0DBE311ED254}">
  <sheetPr>
    <tabColor rgb="FF0000FF"/>
  </sheetPr>
  <dimension ref="A4:Y19"/>
  <sheetViews>
    <sheetView zoomScale="115" zoomScaleNormal="115" workbookViewId="0">
      <selection activeCell="F13" sqref="F13"/>
    </sheetView>
  </sheetViews>
  <sheetFormatPr defaultRowHeight="15" x14ac:dyDescent="0.25"/>
  <cols>
    <col min="1" max="1" width="22.42578125" bestFit="1" customWidth="1"/>
    <col min="2" max="2" width="10.7109375" bestFit="1" customWidth="1"/>
    <col min="3" max="3" width="21.140625" bestFit="1" customWidth="1"/>
    <col min="4" max="4" width="11.42578125" bestFit="1" customWidth="1"/>
    <col min="5" max="6" width="11.42578125" customWidth="1"/>
    <col min="8" max="8" width="17.42578125" bestFit="1" customWidth="1"/>
    <col min="9" max="9" width="13.42578125" customWidth="1"/>
    <col min="10" max="10" width="14" bestFit="1" customWidth="1"/>
    <col min="11" max="11" width="14" customWidth="1"/>
    <col min="14" max="14" width="14.42578125" bestFit="1" customWidth="1"/>
    <col min="17" max="17" width="20" bestFit="1" customWidth="1"/>
    <col min="18" max="18" width="10.7109375" bestFit="1" customWidth="1"/>
    <col min="19" max="19" width="17.85546875" bestFit="1" customWidth="1"/>
    <col min="20" max="20" width="10" bestFit="1" customWidth="1"/>
    <col min="22" max="22" width="10.7109375" bestFit="1" customWidth="1"/>
    <col min="24" max="24" width="10.7109375" bestFit="1" customWidth="1"/>
    <col min="25" max="25" width="10" bestFit="1" customWidth="1"/>
  </cols>
  <sheetData>
    <row r="4" spans="1:25" x14ac:dyDescent="0.25">
      <c r="A4" s="1" t="s">
        <v>58</v>
      </c>
      <c r="B4" s="1" t="s">
        <v>24</v>
      </c>
      <c r="C4" s="1" t="s">
        <v>59</v>
      </c>
      <c r="D4" s="1" t="s">
        <v>76</v>
      </c>
      <c r="E4" s="1" t="s">
        <v>77</v>
      </c>
      <c r="F4" s="1" t="s">
        <v>78</v>
      </c>
      <c r="J4" s="1" t="s">
        <v>60</v>
      </c>
      <c r="K4" s="1" t="s">
        <v>70</v>
      </c>
      <c r="N4" s="67" t="s">
        <v>56</v>
      </c>
      <c r="Q4" s="67" t="s">
        <v>61</v>
      </c>
      <c r="R4" s="67" t="s">
        <v>24</v>
      </c>
      <c r="S4" s="67" t="s">
        <v>59</v>
      </c>
      <c r="T4" s="67" t="s">
        <v>25</v>
      </c>
      <c r="V4" s="68" t="s">
        <v>60</v>
      </c>
      <c r="X4" s="67" t="s">
        <v>60</v>
      </c>
      <c r="Y4" s="67" t="s">
        <v>25</v>
      </c>
    </row>
    <row r="5" spans="1:25" x14ac:dyDescent="0.25">
      <c r="A5">
        <v>58837</v>
      </c>
      <c r="B5" s="48">
        <v>43330</v>
      </c>
      <c r="C5" t="s">
        <v>62</v>
      </c>
      <c r="D5">
        <v>2029.19</v>
      </c>
      <c r="E5">
        <v>1554.3</v>
      </c>
      <c r="F5">
        <v>743.4</v>
      </c>
      <c r="J5" t="s">
        <v>62</v>
      </c>
      <c r="K5" t="s">
        <v>71</v>
      </c>
      <c r="N5" s="65">
        <f>SUM(fTransactions[Red])</f>
        <v>19612.479999999996</v>
      </c>
      <c r="Q5" s="65">
        <v>58837</v>
      </c>
      <c r="R5" s="66">
        <v>43330</v>
      </c>
      <c r="S5" s="65" t="s">
        <v>62</v>
      </c>
      <c r="T5" s="65">
        <v>2029.19</v>
      </c>
      <c r="V5" s="65" t="s">
        <v>63</v>
      </c>
      <c r="X5" s="65" t="s">
        <v>63</v>
      </c>
      <c r="Y5" s="65">
        <v>353.26</v>
      </c>
    </row>
    <row r="6" spans="1:25" x14ac:dyDescent="0.25">
      <c r="A6">
        <v>58838</v>
      </c>
      <c r="B6" s="48">
        <v>43330</v>
      </c>
      <c r="C6" t="s">
        <v>63</v>
      </c>
      <c r="D6">
        <v>353.26</v>
      </c>
      <c r="E6">
        <v>719.76</v>
      </c>
      <c r="F6">
        <v>1728.92</v>
      </c>
      <c r="J6" t="s">
        <v>63</v>
      </c>
      <c r="K6" t="s">
        <v>72</v>
      </c>
      <c r="Q6" s="65">
        <v>58838</v>
      </c>
      <c r="R6" s="66">
        <v>43330</v>
      </c>
      <c r="S6" s="65" t="s">
        <v>63</v>
      </c>
      <c r="T6" s="65">
        <v>353.26</v>
      </c>
      <c r="X6" s="65" t="s">
        <v>63</v>
      </c>
      <c r="Y6" s="65">
        <v>1693.78</v>
      </c>
    </row>
    <row r="7" spans="1:25" x14ac:dyDescent="0.25">
      <c r="A7">
        <v>58839</v>
      </c>
      <c r="B7" s="48">
        <v>43330</v>
      </c>
      <c r="C7" t="s">
        <v>62</v>
      </c>
      <c r="D7">
        <v>883.82</v>
      </c>
      <c r="E7">
        <v>1888.1</v>
      </c>
      <c r="F7">
        <v>1918.57</v>
      </c>
      <c r="J7" t="s">
        <v>64</v>
      </c>
      <c r="K7" t="s">
        <v>73</v>
      </c>
      <c r="Q7" s="65">
        <v>58839</v>
      </c>
      <c r="R7" s="66">
        <v>43330</v>
      </c>
      <c r="S7" s="65" t="s">
        <v>62</v>
      </c>
      <c r="T7" s="65">
        <v>883.82</v>
      </c>
      <c r="X7" s="65" t="s">
        <v>63</v>
      </c>
      <c r="Y7" s="65">
        <v>1232.8599999999999</v>
      </c>
    </row>
    <row r="8" spans="1:25" x14ac:dyDescent="0.25">
      <c r="A8">
        <v>58840</v>
      </c>
      <c r="B8" s="48">
        <v>43330</v>
      </c>
      <c r="C8" t="s">
        <v>64</v>
      </c>
      <c r="D8">
        <v>2095.3000000000002</v>
      </c>
      <c r="E8">
        <v>2261.8200000000002</v>
      </c>
      <c r="F8">
        <v>1799.95</v>
      </c>
      <c r="J8" t="s">
        <v>79</v>
      </c>
      <c r="K8" t="s">
        <v>71</v>
      </c>
      <c r="Q8" s="65">
        <v>58840</v>
      </c>
      <c r="R8" s="66">
        <v>43330</v>
      </c>
      <c r="S8" s="65" t="s">
        <v>64</v>
      </c>
      <c r="T8" s="65">
        <v>2095.3000000000002</v>
      </c>
      <c r="X8" s="65" t="s">
        <v>63</v>
      </c>
      <c r="Y8" s="65">
        <v>516.24</v>
      </c>
    </row>
    <row r="9" spans="1:25" x14ac:dyDescent="0.25">
      <c r="A9">
        <v>58841</v>
      </c>
      <c r="B9" s="48">
        <v>43331</v>
      </c>
      <c r="C9" t="s">
        <v>63</v>
      </c>
      <c r="D9">
        <v>1693.78</v>
      </c>
      <c r="E9">
        <v>2500.7199999999998</v>
      </c>
      <c r="F9">
        <v>2453.6799999999998</v>
      </c>
      <c r="Q9" s="65">
        <v>58841</v>
      </c>
      <c r="R9" s="66">
        <v>43331</v>
      </c>
      <c r="S9" s="65" t="s">
        <v>63</v>
      </c>
      <c r="T9" s="65">
        <v>1693.78</v>
      </c>
      <c r="X9" s="65" t="s">
        <v>63</v>
      </c>
      <c r="Y9" s="65">
        <v>2087.15</v>
      </c>
    </row>
    <row r="10" spans="1:25" x14ac:dyDescent="0.25">
      <c r="A10">
        <v>58842</v>
      </c>
      <c r="B10" s="48">
        <v>43331</v>
      </c>
      <c r="C10" t="s">
        <v>63</v>
      </c>
      <c r="D10">
        <v>1232.8599999999999</v>
      </c>
      <c r="E10">
        <v>1830.87</v>
      </c>
      <c r="F10">
        <v>2052.1799999999998</v>
      </c>
      <c r="H10" s="69" t="s">
        <v>69</v>
      </c>
      <c r="I10" s="72">
        <v>58839</v>
      </c>
      <c r="Q10" s="65">
        <v>58842</v>
      </c>
      <c r="R10" s="66">
        <v>43331</v>
      </c>
      <c r="S10" s="65" t="s">
        <v>63</v>
      </c>
      <c r="T10" s="65">
        <v>1232.8599999999999</v>
      </c>
      <c r="X10" s="65" t="s">
        <v>63</v>
      </c>
      <c r="Y10" s="65">
        <v>1659.21</v>
      </c>
    </row>
    <row r="11" spans="1:25" x14ac:dyDescent="0.25">
      <c r="A11">
        <v>58843</v>
      </c>
      <c r="B11" s="48">
        <v>43331</v>
      </c>
      <c r="C11" t="s">
        <v>62</v>
      </c>
      <c r="D11">
        <v>1808.26</v>
      </c>
      <c r="E11">
        <v>1284.3499999999999</v>
      </c>
      <c r="F11">
        <v>216.19</v>
      </c>
      <c r="H11" s="69" t="s">
        <v>68</v>
      </c>
      <c r="I11" s="72" t="s">
        <v>76</v>
      </c>
      <c r="Q11" s="65">
        <v>58843</v>
      </c>
      <c r="R11" s="66">
        <v>43331</v>
      </c>
      <c r="S11" s="65" t="s">
        <v>62</v>
      </c>
      <c r="T11" s="65">
        <v>1808.26</v>
      </c>
    </row>
    <row r="12" spans="1:25" x14ac:dyDescent="0.25">
      <c r="A12">
        <v>58844</v>
      </c>
      <c r="B12" s="48">
        <v>43331</v>
      </c>
      <c r="C12" t="s">
        <v>64</v>
      </c>
      <c r="D12">
        <v>1064.01</v>
      </c>
      <c r="E12">
        <v>220.88</v>
      </c>
      <c r="F12">
        <v>1354.22</v>
      </c>
      <c r="H12" s="69" t="s">
        <v>65</v>
      </c>
      <c r="I12" s="71">
        <f>MATCH(I10,fTransactions[Transaction No],0)</f>
        <v>3</v>
      </c>
      <c r="Q12" s="65">
        <v>58844</v>
      </c>
      <c r="R12" s="66">
        <v>43331</v>
      </c>
      <c r="S12" s="65" t="s">
        <v>64</v>
      </c>
      <c r="T12" s="65">
        <v>1064.01</v>
      </c>
    </row>
    <row r="13" spans="1:25" x14ac:dyDescent="0.25">
      <c r="A13">
        <v>58845</v>
      </c>
      <c r="B13" s="48">
        <v>43332</v>
      </c>
      <c r="C13" t="s">
        <v>64</v>
      </c>
      <c r="D13">
        <v>565.71</v>
      </c>
      <c r="E13">
        <v>1364.42</v>
      </c>
      <c r="F13">
        <v>1446.27</v>
      </c>
      <c r="H13" s="69" t="s">
        <v>66</v>
      </c>
      <c r="I13" s="71">
        <f>MATCH(I11,fTransactions[[#Headers],[Red]:[Silver]],0)</f>
        <v>1</v>
      </c>
      <c r="Q13" s="65">
        <v>58845</v>
      </c>
      <c r="R13" s="66">
        <v>43332</v>
      </c>
      <c r="S13" s="65" t="s">
        <v>64</v>
      </c>
      <c r="T13" s="65">
        <v>565.71</v>
      </c>
    </row>
    <row r="14" spans="1:25" x14ac:dyDescent="0.25">
      <c r="A14">
        <v>58846</v>
      </c>
      <c r="B14" s="48">
        <v>43332</v>
      </c>
      <c r="C14" t="s">
        <v>63</v>
      </c>
      <c r="D14">
        <v>516.24</v>
      </c>
      <c r="E14">
        <v>1539.02</v>
      </c>
      <c r="F14">
        <v>519.98</v>
      </c>
      <c r="H14" s="70" t="s">
        <v>67</v>
      </c>
      <c r="I14" s="73">
        <f>INDEX(fTransactions[[Red]:[Silver]],$I$12,$I$13)</f>
        <v>883.82</v>
      </c>
      <c r="Q14" s="65">
        <v>58846</v>
      </c>
      <c r="R14" s="66">
        <v>43332</v>
      </c>
      <c r="S14" s="65" t="s">
        <v>63</v>
      </c>
      <c r="T14" s="65">
        <v>516.24</v>
      </c>
    </row>
    <row r="15" spans="1:25" x14ac:dyDescent="0.25">
      <c r="A15">
        <v>58847</v>
      </c>
      <c r="B15" s="48">
        <v>43332</v>
      </c>
      <c r="C15" t="s">
        <v>62</v>
      </c>
      <c r="D15">
        <v>174.05</v>
      </c>
      <c r="E15">
        <v>530.48</v>
      </c>
      <c r="F15">
        <v>2144.13</v>
      </c>
      <c r="H15" s="70" t="s">
        <v>74</v>
      </c>
      <c r="I15" s="73">
        <f>SUM(INDEX(fTransactions[[Red]:[Silver]],0,$I$13))</f>
        <v>19612.479999999996</v>
      </c>
      <c r="Q15" s="65">
        <v>58847</v>
      </c>
      <c r="R15" s="66">
        <v>43332</v>
      </c>
      <c r="S15" s="65" t="s">
        <v>62</v>
      </c>
      <c r="T15" s="65">
        <v>174.05</v>
      </c>
    </row>
    <row r="16" spans="1:25" x14ac:dyDescent="0.25">
      <c r="A16">
        <v>58848</v>
      </c>
      <c r="B16" s="48">
        <v>43332</v>
      </c>
      <c r="C16" t="s">
        <v>62</v>
      </c>
      <c r="D16">
        <v>1918.93</v>
      </c>
      <c r="E16">
        <v>2396.96</v>
      </c>
      <c r="F16">
        <v>1014</v>
      </c>
      <c r="H16" s="70" t="s">
        <v>75</v>
      </c>
      <c r="I16" s="73">
        <f>SUM(INDEX(fTransactions[[Red]:[Silver]],$I$12,0))</f>
        <v>4690.49</v>
      </c>
      <c r="Q16" s="65">
        <v>58848</v>
      </c>
      <c r="R16" s="66">
        <v>43332</v>
      </c>
      <c r="S16" s="65" t="s">
        <v>62</v>
      </c>
      <c r="T16" s="65">
        <v>1918.93</v>
      </c>
    </row>
    <row r="17" spans="1:20" x14ac:dyDescent="0.25">
      <c r="A17">
        <v>58849</v>
      </c>
      <c r="B17" s="48">
        <v>43332</v>
      </c>
      <c r="C17" t="s">
        <v>63</v>
      </c>
      <c r="D17">
        <v>2087.15</v>
      </c>
      <c r="E17">
        <v>957.15</v>
      </c>
      <c r="F17">
        <v>1399.4</v>
      </c>
      <c r="Q17" s="65">
        <v>58849</v>
      </c>
      <c r="R17" s="66">
        <v>43332</v>
      </c>
      <c r="S17" s="65" t="s">
        <v>63</v>
      </c>
      <c r="T17" s="65">
        <v>2087.15</v>
      </c>
    </row>
    <row r="18" spans="1:20" x14ac:dyDescent="0.25">
      <c r="A18">
        <v>58850</v>
      </c>
      <c r="B18" s="48">
        <v>43332</v>
      </c>
      <c r="C18" t="s">
        <v>64</v>
      </c>
      <c r="D18">
        <v>1530.71</v>
      </c>
      <c r="E18">
        <v>1585.09</v>
      </c>
      <c r="F18">
        <v>1625.04</v>
      </c>
      <c r="Q18" s="65">
        <v>58850</v>
      </c>
      <c r="R18" s="66">
        <v>43332</v>
      </c>
      <c r="S18" s="65" t="s">
        <v>64</v>
      </c>
      <c r="T18" s="65">
        <v>1530.71</v>
      </c>
    </row>
    <row r="19" spans="1:20" x14ac:dyDescent="0.25">
      <c r="A19">
        <v>58851</v>
      </c>
      <c r="B19" s="48">
        <v>43332</v>
      </c>
      <c r="C19" t="s">
        <v>79</v>
      </c>
      <c r="D19">
        <v>1659.21</v>
      </c>
      <c r="E19">
        <v>377.24</v>
      </c>
      <c r="F19">
        <v>2517.19</v>
      </c>
      <c r="Q19" s="65">
        <v>58851</v>
      </c>
      <c r="R19" s="66">
        <v>43332</v>
      </c>
      <c r="S19" s="65" t="s">
        <v>63</v>
      </c>
      <c r="T19" s="65">
        <v>1659.21</v>
      </c>
    </row>
  </sheetData>
  <conditionalFormatting sqref="I14:I16">
    <cfRule type="expression" dxfId="0" priority="3">
      <formula>$I$11=$B$4</formula>
    </cfRule>
  </conditionalFormatting>
  <dataValidations count="3">
    <dataValidation type="list" allowBlank="1" showInputMessage="1" showErrorMessage="1" sqref="V5" xr:uid="{272974EE-8A1D-4433-B136-16B383A4361F}">
      <formula1>$J$5:$J$8</formula1>
    </dataValidation>
    <dataValidation type="list" allowBlank="1" showInputMessage="1" showErrorMessage="1" sqref="I10" xr:uid="{90BCA10C-92FD-4FA0-80DF-A9C1BE5F284A}">
      <formula1>$A$5:$A$19</formula1>
    </dataValidation>
    <dataValidation type="list" allowBlank="1" showInputMessage="1" showErrorMessage="1" sqref="I11" xr:uid="{EDC41751-0CE0-4367-A83D-A068673CD75C}">
      <formula1>$D$4:$F$4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C6A8-D79B-4FDD-9B4C-AE85F79F0FF2}">
  <sheetPr>
    <tabColor rgb="FF0000FF"/>
  </sheetPr>
  <dimension ref="B2:G12"/>
  <sheetViews>
    <sheetView zoomScale="145" zoomScaleNormal="145" workbookViewId="0">
      <selection activeCell="F13" sqref="F13"/>
    </sheetView>
  </sheetViews>
  <sheetFormatPr defaultRowHeight="15" x14ac:dyDescent="0.25"/>
  <cols>
    <col min="3" max="3" width="12.7109375" customWidth="1"/>
    <col min="4" max="4" width="23.85546875" customWidth="1"/>
    <col min="7" max="7" width="50.5703125" bestFit="1" customWidth="1"/>
  </cols>
  <sheetData>
    <row r="2" spans="2:7" x14ac:dyDescent="0.25">
      <c r="B2" s="1" t="s">
        <v>84</v>
      </c>
      <c r="C2" s="1" t="s">
        <v>85</v>
      </c>
      <c r="D2" s="1" t="s">
        <v>86</v>
      </c>
      <c r="G2" t="s">
        <v>87</v>
      </c>
    </row>
    <row r="3" spans="2:7" x14ac:dyDescent="0.25">
      <c r="B3" t="s">
        <v>80</v>
      </c>
      <c r="C3">
        <v>0.104</v>
      </c>
      <c r="D3">
        <v>2</v>
      </c>
      <c r="G3" t="s">
        <v>88</v>
      </c>
    </row>
    <row r="4" spans="2:7" x14ac:dyDescent="0.25">
      <c r="B4" t="s">
        <v>80</v>
      </c>
      <c r="C4">
        <v>0.10299999999999999</v>
      </c>
      <c r="D4">
        <v>2</v>
      </c>
    </row>
    <row r="5" spans="2:7" x14ac:dyDescent="0.25">
      <c r="B5" t="s">
        <v>80</v>
      </c>
      <c r="C5">
        <v>0.105</v>
      </c>
      <c r="D5">
        <v>12</v>
      </c>
    </row>
    <row r="6" spans="2:7" x14ac:dyDescent="0.25">
      <c r="B6" t="s">
        <v>81</v>
      </c>
      <c r="C6">
        <v>0.108</v>
      </c>
      <c r="D6">
        <v>12</v>
      </c>
    </row>
    <row r="7" spans="2:7" x14ac:dyDescent="0.25">
      <c r="B7" t="s">
        <v>81</v>
      </c>
      <c r="C7">
        <v>9.9000000000000005E-2</v>
      </c>
      <c r="D7">
        <v>12</v>
      </c>
    </row>
    <row r="8" spans="2:7" x14ac:dyDescent="0.25">
      <c r="B8" t="s">
        <v>82</v>
      </c>
      <c r="C8">
        <v>9.7000000000000003E-2</v>
      </c>
      <c r="D8">
        <v>6</v>
      </c>
    </row>
    <row r="9" spans="2:7" x14ac:dyDescent="0.25">
      <c r="B9" t="s">
        <v>83</v>
      </c>
      <c r="C9">
        <v>7.3999999999999996E-2</v>
      </c>
      <c r="D9">
        <v>12</v>
      </c>
    </row>
    <row r="10" spans="2:7" x14ac:dyDescent="0.25">
      <c r="B10" t="s">
        <v>83</v>
      </c>
      <c r="C10">
        <v>7.3999999999999996E-2</v>
      </c>
      <c r="D10">
        <v>12</v>
      </c>
    </row>
    <row r="11" spans="2:7" x14ac:dyDescent="0.25">
      <c r="B11" t="s">
        <v>83</v>
      </c>
      <c r="C11">
        <v>8.5000000000000006E-2</v>
      </c>
      <c r="D11">
        <v>6</v>
      </c>
    </row>
    <row r="12" spans="2:7" x14ac:dyDescent="0.25">
      <c r="B12" t="s">
        <v>83</v>
      </c>
      <c r="C12">
        <v>0.08</v>
      </c>
      <c r="D12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6 7 7 1 8 e 4 - 3 d d 7 - 4 2 0 1 - 9 6 e 1 - 2 0 1 c 1 d a e 9 3 d 3 "   x m l n s = " h t t p : / / s c h e m a s . m i c r o s o f t . c o m / D a t a M a s h u p " > A A A A A K A H A A B Q S w M E F A A C A A g A R n k U T d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G e R R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n k U T W c + 5 9 + Y B A A A Y A 4 A A B M A H A B G b 3 J t d W x h c y 9 T Z W N 0 a W 9 u M S 5 t I K I Y A C i g F A A A A A A A A A A A A A A A A A A A A A A A A A A A A L 1 X b U 8 j N x D + j p T / Y O 1 9 2 V y X 8 N I 3 t V U q 5 Q I c q B y l C d d T F a K T y Q 5 k x a 6 9 s r 0 h E c p / 7 3 i 8 2 b d k e w e t i h B O Z s b z P J 4 Z z x g N M x N J w c Z u P f q l s 9 f Z 0 3 O u I G R D K T T M M h M t Y M x j 0 C N I p T K s z 2 I w e w x / x j J T M 0 D B 6 X I G c W + Y K Q X C f J L q 8 U 7 K R 7 / 7 P L n i i d V 7 9 + T A m 6 4 n 6 N S g 0 T Q g D 2 + 8 4 Z y L B w S 7 W a X g o e k N v 4 u h d 6 O 4 0 P d S J U M Z Z 4 m w S u 0 7 u O D 5 2 T v h B r y A G R S z E D + v A / b s W a M T v t r I D S w N y R 1 0 w B y 9 2 a p n D d f r r m O Q 7 3 q v Z J Z G 4 q F g Q A K / w a 8 K Y 3 3 j N 2 l 4 z D Y Q w G d z d h l p 0 x t n i T 8 h 8 b S b E x J Z c g e K K A 1 l J k x 9 l 0 M d y S f S + Z 8 b u 9 b d z l 4 k O r s o V 1 N 2 C V w J l F 1 i / L P U p a r z 0 l x R 8 D n V Q y 1 l J Q P n r A Y s u R h h J u g Y r 8 P d u K i X S e f f 1 I l 1 u V U P A y E y z N m o U k O V 1 F z R R 3 Y N K p K h t i v 7 C 4 O K l h f C / P D d p n j K W D S o V Y N y p m R y J u M Q 1 A c u V u 9 4 S K T 1 z v A 4 u 9 5 Z h A a + N / z 5 9 q M G p W + T h 0 g t I n F 7 A v r R y P T 2 8 P C n / W u u M G Q G 1 B 8 Z q J X z 6 X W L S F 3 K J 1 A z r i 0 j P H N r s K q B O l 1 i t D U m H M 9 p N / X I S T V y 6 x I A O S I 4 u s d q 1 a X 7 M c T Y R K z M 3 y a R V / m k A J r a l P e W s V 5 W q I 8 g k Q v c 8 r u Z Y 9 x z m k 2 E D f s m k c D e K 6 o a r 0 J 2 E I a 2 l W X a y K T 0 h F L n x m 8 D D Z j 3 H g w V b R 7 h / A i u j o s C L i q 1 W 2 K e L l M u L G z D Q w H v D O h z Q a N G d B c 6 1 i a m 3 a q w / X G 7 X h g g 0 9 8 i E d r 1 P E I f w l u / x L Y l r U c t e W 0 7 2 i a / 1 j 2 l d j w H M F 6 L 9 + M W 7 w 0 K u V M h j S v K s e H K 6 E + R m f v U N a Z B g f O F G t o 6 T k s R H d s q o p D V r 3 i L 0 9 p l p w t 8 z c 3 8 Q q S Z e V 0 P L J 1 8 b e O l I X I F E I 5 w b o R u g r 1 8 P t u B O h D h / z C l 2 6 b x V z X U d 1 K I 1 T 9 E t j i a b a O 9 / B C v a a e 3 p x 9 u j r 7 9 / s d 9 Q t y 0 K Z w T c Y w H U h l s 6 o 3 0 n 6 k I k Y W j 8 z y x l 6 3 v k c 4 L 7 J X o 5 3 W K o b X V V Y 4 1 C m E q q U 9 a 5 E Z w r c a v Y J R l f o 2 z R R r c d g 4 c S 6 b S X H J N L v d 3 Y A R s k h s N 4 n g 8 4 z F X u m 9 P N S 3 9 f x R p t C C A l m a c G 5 C 2 v E 1 b t G z O 8 0 K w y j C b m Y M z H i n b p b y B M S q 6 y 5 z 2 T x 5 n U B s G A v M S b i M 7 R Y n Z R t X W Y A 0 h x 3 c N 0 s H Z D k I V u W 5 e + D p 4 t Q q v Q a Y x D B 5 A V 1 4 7 L 7 h w f a / h 4 T + 7 c c 7 v 9 o v n A e r v F 0 o K 6 M i e Z q f y H M K m e P N g f u N d i I V 8 L G Y V O 8 s E v R V 3 T 9 f G + 9 k b a J 0 l B S z 1 9 1 y E E n + C f 7 C r T y r k 7 F e i g x M W E / Q F D t U 8 l X 4 r K T o 4 K I y Z k S y 0 F z + J B D C O Z k / 4 G 8 U x y z S w S L C Z F A u s Y U 7 G + F P P s W 8 d c 5 0 / H l n A c t I 1 c c B k a r f j g 5 M O U W q 6 l b 3 9 X x 2 3 t 7 Q 4 w o O Z s c 9 U / E L C S k R s o z H c 1 n t F S E Y O A v c m 9 A 8 G n o + H o V 3 m p E D m 7 A 6 M J t u 3 B 7 S 4 9 2 6 P p g e d a J / l S 3 m c 7 s E x + 4 b 5 0 X 0 B Y B s h w 8 s m 2 C G D G K N F i m 5 w W K Q o n 1 R / A 1 B L A Q I t A B Q A A g A I A E Z 5 F E 3 R 3 V a M p g A A A P g A A A A S A A A A A A A A A A A A A A A A A A A A A A B D b 2 5 m a W c v U G F j a 2 F n Z S 5 4 b W x Q S w E C L Q A U A A I A C A B G e R R N D 8 r p q 6 Q A A A D p A A A A E w A A A A A A A A A A A A A A A A D y A A A A W 0 N v b n R l b n R f V H l w Z X N d L n h t b F B L A Q I t A B Q A A g A I A E Z 5 F E 1 n P u f f m A Q A A G A O A A A T A A A A A A A A A A A A A A A A A O M B A A B G b 3 J t d W x h c y 9 T Z W N 0 a W 9 u M S 5 t U E s F B g A A A A A D A A M A w g A A A M g G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6 C M g A A A A A A A G A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E V u d H J 5 I F R 5 c G U 9 I k l z V H l w Z U R l d G V j d G l v b k V u Y W J s Z W Q i I F Z h b H V l P S J z R m F s c 2 U i I C 8 + P C 9 T d G F i b G V F b n R y a W V z P j w v S X R l b T 4 8 S X R l b T 4 8 S X R l b U x v Y 2 F 0 a W 9 u P j x J d G V t V H l w Z T 5 G b 3 J t d W x h P C 9 J d G V t V H l w Z T 4 8 S X R l b V B h d G g + U 2 V j d G l v b j E v Q 2 9 u c 2 V j d X R p d m V T Y W x l c 1 J l c G 9 y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Q 2 9 s d W 1 u V H l w Z X M i I F Z h b H V l P S J z Q m d V R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V H l w Z U R h e S Z x d W 9 0 O 1 0 s J n F 1 b 3 Q 7 c X V l c n l S Z W x h d G l v b n N o a X B z J n F 1 b 3 Q 7 O l t d L C Z x d W 9 0 O 2 N v b H V t b k l k Z W 5 0 a X R p Z X M m c X V v d D s 6 W y Z x d W 9 0 O 1 N l Y 3 R p b 2 4 x L 0 N v b n N l Y 3 V 0 a X Z l U 2 F s Z X N S Z X B v c n Q v V H l w Z U R h e U d y b 3 V w a W 5 n L n t U e X B l R G F 5 L D B 9 J n F 1 b 3 Q 7 L C Z x d W 9 0 O 1 N l Y 3 R p b 2 4 x L 0 N v b n N l Y 3 V 0 a X Z l U 2 F s Z X N S Z X B v c n Q v V H l w Z U R h e U d y b 3 V w a W 5 n L n t U b 3 R h b C B T Y W x l c y w x f S Z x d W 9 0 O y w m c X V v d D t T Z W N 0 a W 9 u M S 9 D b 2 5 z Z W N 1 d G l 2 Z V N h b G V z U m V w b 3 J 0 L 1 R 5 c G V E Y X l H c m 9 1 c G l u Z y 5 7 Q 2 9 1 b n Q g U 2 F s Z X M s M n 0 m c X V v d D t d L C Z x d W 9 0 O 0 N v b H V t b k N v d W 5 0 J n F 1 b 3 Q 7 O j M s J n F 1 b 3 Q 7 S 2 V 5 Q 2 9 s d W 1 u T m F t Z X M m c X V v d D s 6 W y Z x d W 9 0 O 1 R 5 c G V E Y X k m c X V v d D t d L C Z x d W 9 0 O 0 N v b H V t b k l k Z W 5 0 a X R p Z X M m c X V v d D s 6 W y Z x d W 9 0 O 1 N l Y 3 R p b 2 4 x L 0 N v b n N l Y 3 V 0 a X Z l U 2 F s Z X N S Z X B v c n Q v V H l w Z U R h e U d y b 3 V w a W 5 n L n t U e X B l R G F 5 L D B 9 J n F 1 b 3 Q 7 L C Z x d W 9 0 O 1 N l Y 3 R p b 2 4 x L 0 N v b n N l Y 3 V 0 a X Z l U 2 F s Z X N S Z X B v c n Q v V H l w Z U R h e U d y b 3 V w a W 5 n L n t U b 3 R h b C B T Y W x l c y w x f S Z x d W 9 0 O y w m c X V v d D t T Z W N 0 a W 9 u M S 9 D b 2 5 z Z W N 1 d G l 2 Z V N h b G V z U m V w b 3 J 0 L 1 R 5 c G V E Y X l H c m 9 1 c G l u Z y 5 7 Q 2 9 1 b n Q g U 2 F s Z X M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T G F z d F V w Z G F 0 Z W Q i I F Z h b H V l P S J k M j A x O C 0 w O C 0 y M F Q y M j o w O T o w N S 4 4 N j k w N z c w W i I g L z 4 8 R W 5 0 c n k g V H l w Z T 0 i R m l s b E N v d W 5 0 I i B W Y W x 1 Z T 0 i b D Q i I C 8 + P E V u d H J 5 I F R 5 c G U 9 I k Z p b G x U Y X J n Z X Q i I F Z h b H V l P S J z Q 2 9 u c 2 V j d X R p d m V T Y W x l c 1 J l c G 9 y d C I g L z 4 8 R W 5 0 c n k g V H l w Z T 0 i U m V j b 3 Z l c n l U Y X J n Z X R T a G V l d C I g V m F s d W U 9 I n N C Z W h p b m Q g U S I g L z 4 8 R W 5 0 c n k g V H l w Z T 0 i U m V j b 3 Z l c n l U Y X J n Z X R D b 2 x 1 b W 4 i I F Z h b H V l P S J s N i I g L z 4 8 R W 5 0 c n k g V H l w Z T 0 i U m V j b 3 Z l c n l U Y X J n Z X R S b 3 c i I F Z h b H V l P S J s M T M i I C 8 + P E V u d H J 5 I F R 5 c G U 9 I l F 1 Z X J 5 S U Q i I F Z h b H V l P S J z M z Y z N 2 J m M D Q t O G V m Z C 0 0 N z h k L T h m M W U t O D B i N W F i O D J k N T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D b 2 x 1 b W 5 O Y W 1 l c y I g V m F s d W U 9 I n N b J n F 1 b 3 Q 7 V H l w Z U R h e S Z x d W 9 0 O y w m c X V v d D t U b 3 R h b C B T Y W x l c y Z x d W 9 0 O y w m c X V v d D t D b 3 V u d C B T Y W x l c y Z x d W 9 0 O 1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Z W N 1 d G l 2 Z V N h b G V z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Y X J u a W 5 n T G 9 v a 3 V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y M T o 1 N D o 0 N S 4 z O T E z M D E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Z W F y b m l u Z 0 x v b 2 t 1 c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u U m F 0 Z V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E 4 L T A 4 L T I w V D I x O j U w O j Q w L j U z N D I 4 M j h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2 F u U m F 0 Z V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5 S Y X R l V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C 0 w O C 0 y M F Q y M T o 1 M j o z M i 4 z M D A 5 M j U w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n J v b U Z v b G R l c k 1 h b n l C Y W R U Y W J s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T G 9 3 Z X J j Y X N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F e H B h b m R l Z C U y M E d l d E V 4 Y 2 V s V G F i b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G b 2 x k Z X J N Y W 5 5 Q m F k V G F i b G V z L 0 Z p b H R l c m V k J T I w U m 9 3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b G R l c l B h d G h J b n B 1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g t M j B U M j E 6 N T A 6 M D E u M z c w M T A z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s Z G V y U G F 0 a E l u c H V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G V z T m V l Z F J v d W 5 k a W 5 n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y M T o 0 O T o x O C 4 x O T I 0 N j k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b 2 5 z Z W N 1 d G l 2 Z V N h b G V z U m V w b 3 J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V j d X R p d m V T Y W x l c 1 J l c G 9 y d C 9 U e X B l R G F 5 R 3 J v d X B p b m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0 5 l Z W R S b 3 V u Z G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0 5 l Z W R S b 3 V u Z G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m 5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y M T o 1 N D o z M C 4 4 N j Y y M D c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C b 2 5 u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2 5 u e S 9 C b 2 5 u e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m 5 5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m 5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m 5 5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m 5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v c G x l Q W d l c 1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y M j o w N D o y M i 4 0 M z E 0 O T c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Z W 9 w b G V B Z 2 V z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v c G x l Q W d l c 1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v c G x l Q W d l c 1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z c 3 V t Z W R B Z 2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4 L T I w V D I y O j E w O j E x L j M 2 N j g 2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z c 3 V t Z W R B Z 2 U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7 F f C F 4 F o N K i C E j 8 4 O X J A 8 A A A A A A g A A A A A A A 2 Y A A M A A A A A Q A A A A g 3 B m j Z z m m L Y v 7 G f s P G r r 0 w A A A A A E g A A A o A A A A B A A A A A x P 1 Q / k E 9 f G O r N c W y 9 u e 0 9 U A A A A F E 5 W l F l K 0 f L A p c 1 i L + F b y y h s u 1 + j c F w P H K K s 2 o i D w B 0 v G J y 0 S 3 c i 1 B b S 1 o e 5 G H b M R D v L x w X 8 H T A D V s m m M X 9 e k I S a x F 9 w B v B L R m c w 4 q 8 I g o a F A A A A D m X k i W O e m M K k N 6 0 c f w + / A i y l N J b < / D a t a M a s h u p > 
</file>

<file path=customXml/itemProps1.xml><?xml version="1.0" encoding="utf-8"?>
<ds:datastoreItem xmlns:ds="http://schemas.openxmlformats.org/officeDocument/2006/customXml" ds:itemID="{98CA812D-7E60-4927-AFCC-30F091C555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Cover</vt:lpstr>
      <vt:lpstr>Topics</vt:lpstr>
      <vt:lpstr>Resources</vt:lpstr>
      <vt:lpstr>PQ</vt:lpstr>
      <vt:lpstr>Q</vt:lpstr>
      <vt:lpstr>Values P.31</vt:lpstr>
      <vt:lpstr>Behind Q</vt:lpstr>
      <vt:lpstr>Lookup</vt:lpstr>
      <vt:lpstr>Custom Functions</vt:lpstr>
      <vt:lpstr>Sales</vt:lpstr>
      <vt:lpstr>Conclusion</vt:lpstr>
      <vt:lpstr>PeopleAgesTable</vt:lpstr>
      <vt:lpstr>Resources!_Toc522194061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2018-07-07T18:20:39Z</dcterms:created>
  <dcterms:modified xsi:type="dcterms:W3CDTF">2018-08-20T22:25:50Z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36be2646-0afc-463c-babe-2e36f64232e5</vt:lpwstr>
  </property>
</Properties>
</file>