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D:\Fall 24 Quarter Classes\Busn 216\Class Files\Excel Workbooks\Video 3\"/>
    </mc:Choice>
  </mc:AlternateContent>
  <xr:revisionPtr revIDLastSave="0" documentId="13_ncr:1_{BC8566D6-2E15-47B2-8052-E53916D9B0E3}" xr6:coauthVersionLast="47" xr6:coauthVersionMax="47" xr10:uidLastSave="{00000000-0000-0000-0000-000000000000}"/>
  <bookViews>
    <workbookView xWindow="-120" yWindow="-120" windowWidth="29040" windowHeight="15720" tabRatio="845" xr2:uid="{7D088579-3D22-4C10-B5E7-8306A8FC680A}"/>
  </bookViews>
  <sheets>
    <sheet name="What to Cover" sheetId="1" r:id="rId1"/>
    <sheet name="NF 1" sheetId="9" r:id="rId2"/>
    <sheet name="NF 1 (an)" sheetId="13" r:id="rId3"/>
    <sheet name="NF 2" sheetId="16" r:id="rId4"/>
    <sheet name="NF 2 (an)" sheetId="24" r:id="rId5"/>
    <sheet name="NF 3" sheetId="10" r:id="rId6"/>
    <sheet name="NF 3 (an)" sheetId="23" r:id="rId7"/>
    <sheet name="ROUND" sheetId="19" r:id="rId8"/>
    <sheet name="ROUND 1" sheetId="17" r:id="rId9"/>
    <sheet name="ROUND 1(an)" sheetId="20" r:id="rId10"/>
    <sheet name="ROUND 2" sheetId="18" r:id="rId11"/>
    <sheet name="ROUND 2 (an)" sheetId="25" r:id="rId12"/>
    <sheet name="Homework&gt;&gt;&gt;&gt;&gt;" sheetId="22" r:id="rId13"/>
    <sheet name="HW 1" sheetId="27" r:id="rId14"/>
    <sheet name="HW 1 (an)" sheetId="28" r:id="rId15"/>
    <sheet name="HW 2" sheetId="26" r:id="rId16"/>
    <sheet name="HW 2 (an)" sheetId="29" r:id="rId17"/>
  </sheets>
  <definedNames>
    <definedName name="_xlnm._FilterDatabase" localSheetId="8" hidden="1">'ROUND 1'!$I$45:$L$384</definedName>
    <definedName name="_xlnm._FilterDatabase" localSheetId="9" hidden="1">'ROUND 1(an)'!$I$45:$L$384</definedName>
    <definedName name="_xlnm._FilterDatabase" localSheetId="10" hidden="1">'ROUND 2'!$H$37:$K$390</definedName>
    <definedName name="_xlnm._FilterDatabase" localSheetId="11" hidden="1">'ROUND 2 (an)'!$H$37:$K$390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29" l="1" a="1"/>
  <c r="C5" i="29" s="1"/>
  <c r="C18" i="29" s="1"/>
  <c r="C18" i="28"/>
  <c r="C17" i="28"/>
  <c r="C16" i="28"/>
  <c r="C15" i="28"/>
  <c r="C14" i="28"/>
  <c r="C13" i="28"/>
  <c r="C12" i="28"/>
  <c r="C11" i="28"/>
  <c r="C10" i="28"/>
  <c r="C9" i="28"/>
  <c r="C8" i="28"/>
  <c r="C7" i="28"/>
  <c r="C6" i="28"/>
  <c r="C18" i="27"/>
  <c r="C17" i="27"/>
  <c r="C16" i="27"/>
  <c r="C15" i="27"/>
  <c r="C14" i="27"/>
  <c r="C13" i="27"/>
  <c r="C12" i="27"/>
  <c r="C11" i="27"/>
  <c r="C10" i="27"/>
  <c r="C9" i="27"/>
  <c r="C8" i="27"/>
  <c r="C7" i="27"/>
  <c r="C6" i="27"/>
  <c r="B71" i="25" l="1" a="1"/>
  <c r="B71" i="25" s="1"/>
  <c r="B64" i="25"/>
  <c r="B63" i="25"/>
  <c r="B62" i="25"/>
  <c r="B61" i="25"/>
  <c r="D48" i="25" a="1"/>
  <c r="D48" i="25" s="1"/>
  <c r="D52" i="25" s="1"/>
  <c r="D37" i="25"/>
  <c r="D36" i="25"/>
  <c r="D35" i="25"/>
  <c r="D34" i="25"/>
  <c r="D38" i="25" s="1"/>
  <c r="D21" i="25" a="1"/>
  <c r="D21" i="25" s="1"/>
  <c r="D26" i="25" s="1"/>
  <c r="C21" i="25" a="1"/>
  <c r="C21" i="25" s="1"/>
  <c r="C26" i="25" s="1"/>
  <c r="F12" i="25"/>
  <c r="D11" i="25"/>
  <c r="C11" i="25"/>
  <c r="D10" i="25"/>
  <c r="C10" i="25"/>
  <c r="D9" i="25"/>
  <c r="C9" i="25"/>
  <c r="D8" i="25"/>
  <c r="C8" i="25"/>
  <c r="D7" i="25"/>
  <c r="D12" i="25" s="1"/>
  <c r="C7" i="25"/>
  <c r="C12" i="25" s="1"/>
  <c r="D13" i="18"/>
  <c r="C4" i="18"/>
  <c r="D18" i="18"/>
  <c r="D4" i="18"/>
  <c r="F13" i="18"/>
  <c r="C27" i="25"/>
  <c r="D27" i="25"/>
  <c r="F13" i="25"/>
  <c r="D13" i="25"/>
  <c r="C13" i="25"/>
  <c r="D4" i="25"/>
  <c r="F34" i="25"/>
  <c r="D27" i="18"/>
  <c r="D64" i="25"/>
  <c r="C13" i="18"/>
  <c r="F48" i="25"/>
  <c r="C27" i="18"/>
  <c r="D18" i="25"/>
  <c r="D74" i="25"/>
  <c r="C4" i="25"/>
  <c r="C18" i="25"/>
  <c r="C18" i="18"/>
  <c r="D53" i="25" l="1"/>
  <c r="D54" i="25" s="1"/>
  <c r="D39" i="25"/>
  <c r="D40" i="25"/>
  <c r="C8" i="23"/>
  <c r="C7" i="23"/>
  <c r="G18" i="20"/>
  <c r="F18" i="20"/>
  <c r="E18" i="20"/>
  <c r="E7" i="10"/>
  <c r="E8" i="10"/>
  <c r="D74" i="18"/>
  <c r="F48" i="18"/>
  <c r="F19" i="17"/>
  <c r="D64" i="18"/>
  <c r="E19" i="17"/>
  <c r="G19" i="17"/>
  <c r="F34" i="18"/>
  <c r="E7" i="23"/>
  <c r="F19" i="20"/>
  <c r="E19" i="20"/>
  <c r="E8" i="23"/>
  <c r="G19" i="20"/>
  <c r="D52" i="18" l="1"/>
  <c r="D38" i="18"/>
  <c r="D40" i="18" l="1"/>
  <c r="D54"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<sst xmlns="http://schemas.openxmlformats.org/spreadsheetml/2006/main" count="533" uniqueCount="183">
  <si>
    <t xml:space="preserve"> </t>
  </si>
  <si>
    <t>Total</t>
  </si>
  <si>
    <t>Number Formatting is a Façade</t>
  </si>
  <si>
    <t>Diferent Types of Number Formatting</t>
  </si>
  <si>
    <t>Round Function</t>
  </si>
  <si>
    <t>Spill Formula</t>
  </si>
  <si>
    <t>Example 2:</t>
  </si>
  <si>
    <t>Price per Item</t>
  </si>
  <si>
    <t xml:space="preserve">Quantity </t>
  </si>
  <si>
    <t>Total Price</t>
  </si>
  <si>
    <t xml:space="preserve">Sales Rep </t>
  </si>
  <si>
    <t>Commission Amount</t>
  </si>
  <si>
    <t xml:space="preserve">Faith </t>
  </si>
  <si>
    <t xml:space="preserve">Mason </t>
  </si>
  <si>
    <t>Carmen</t>
  </si>
  <si>
    <t xml:space="preserve">Miles </t>
  </si>
  <si>
    <t xml:space="preserve">Marcus </t>
  </si>
  <si>
    <t xml:space="preserve">Violet </t>
  </si>
  <si>
    <t>Cecelia</t>
  </si>
  <si>
    <t>RoseMary</t>
  </si>
  <si>
    <t xml:space="preserve">What is Number Formatting? </t>
  </si>
  <si>
    <t>What Does Number Formatting Do?</t>
  </si>
  <si>
    <t>Our Example 1 above:</t>
  </si>
  <si>
    <t xml:space="preserve">Number Formatting allows you to change the appearance of numbers which is how the Number is displayed, including dates and times, without changing the actual number. </t>
  </si>
  <si>
    <t xml:space="preserve">The number format does not affect the cell value that Excel uses to perform calculations. </t>
  </si>
  <si>
    <t>Formulas do not see the Number Formatting but use the actual value on the cell to perform calculations.</t>
  </si>
  <si>
    <t xml:space="preserve">The actual value is displayed in the formula bar. </t>
  </si>
  <si>
    <t>Excel provides several types of number formats.</t>
  </si>
  <si>
    <t>We have used Number Formatting to display the numbers but if you look at the formula bar you will see the actual number that is in the cell. The Decrease Decimal button is used to display the number with no decimals but if you look at the formula bar you can still see all the decimals.</t>
  </si>
  <si>
    <t>¨</t>
  </si>
  <si>
    <t></t>
  </si>
  <si>
    <r>
      <t>For example, the façade shows the number</t>
    </r>
    <r>
      <rPr>
        <b/>
        <sz val="13"/>
        <color theme="1"/>
        <rFont val="Calibri"/>
        <family val="2"/>
        <scheme val="minor"/>
      </rPr>
      <t xml:space="preserve"> 5281</t>
    </r>
    <r>
      <rPr>
        <sz val="13"/>
        <color theme="1"/>
        <rFont val="Calibri"/>
        <family val="2"/>
        <scheme val="minor"/>
      </rPr>
      <t xml:space="preserve">, but underneath the actual number is </t>
    </r>
    <r>
      <rPr>
        <b/>
        <sz val="13"/>
        <color theme="1"/>
        <rFont val="Calibri"/>
        <family val="2"/>
        <scheme val="minor"/>
      </rPr>
      <t>5280.830802.</t>
    </r>
  </si>
  <si>
    <r>
      <t xml:space="preserve">Number Formatting is used here to display the numbers </t>
    </r>
    <r>
      <rPr>
        <b/>
        <sz val="13"/>
        <color theme="1"/>
        <rFont val="Calibri"/>
        <family val="2"/>
        <scheme val="minor"/>
      </rPr>
      <t>on the surface of the cell</t>
    </r>
    <r>
      <rPr>
        <sz val="13"/>
        <color theme="1"/>
        <rFont val="Calibri"/>
        <family val="2"/>
        <scheme val="minor"/>
      </rPr>
      <t xml:space="preserve"> (as a façade) without changing the </t>
    </r>
    <r>
      <rPr>
        <b/>
        <sz val="13"/>
        <color theme="1"/>
        <rFont val="Calibri"/>
        <family val="2"/>
        <scheme val="minor"/>
      </rPr>
      <t>actual number that is in the cell</t>
    </r>
    <r>
      <rPr>
        <sz val="13"/>
        <color theme="1"/>
        <rFont val="Calibri"/>
        <family val="2"/>
        <scheme val="minor"/>
      </rPr>
      <t>.</t>
    </r>
  </si>
  <si>
    <t>Price per Item * Quantity</t>
  </si>
  <si>
    <t>Formula in cell C7 and C8</t>
  </si>
  <si>
    <t>Formulas do not "see" the Number Formatting</t>
  </si>
  <si>
    <t>1)</t>
  </si>
  <si>
    <t>2)</t>
  </si>
  <si>
    <t>When you have formula in the cell, it is difficult to know what number is underneath since on the Formula bar you can only see the formula. If the number is formatted you can increase the Decimals or remove the Number Formatting by applying General to see what number is actually in the cell.</t>
  </si>
  <si>
    <t>Example 3:</t>
  </si>
  <si>
    <t>General Number Formatting</t>
  </si>
  <si>
    <t>General Number Formatting = means no Number Formatting is applied</t>
  </si>
  <si>
    <t>General Number Formatting = what you see is actually what is stored in the cell</t>
  </si>
  <si>
    <t>General Number Formatting will ERASE all previously applied Number Formatting</t>
  </si>
  <si>
    <t>Currency Number Formatting</t>
  </si>
  <si>
    <t>Has a floating Dollar symbol</t>
  </si>
  <si>
    <t>Decimals will usually line up</t>
  </si>
  <si>
    <t>Zeros will show as Zeros</t>
  </si>
  <si>
    <t>You have an option to choose how to show the negative values</t>
  </si>
  <si>
    <t>Accounting Number Formatting</t>
  </si>
  <si>
    <t>Dollar symbol is fixed on the left edge of the cell</t>
  </si>
  <si>
    <t>Decimals always line up</t>
  </si>
  <si>
    <t>Zeros will show as dashes</t>
  </si>
  <si>
    <t>Negative values will show in parenthesis</t>
  </si>
  <si>
    <t>Examples of some Types of Number Formatting</t>
  </si>
  <si>
    <t>Price</t>
  </si>
  <si>
    <t>General</t>
  </si>
  <si>
    <t>Currency</t>
  </si>
  <si>
    <t>Accounting</t>
  </si>
  <si>
    <t>Balance Amount</t>
  </si>
  <si>
    <t>Number Formatting can save you time when you enter data</t>
  </si>
  <si>
    <t>Balance Amount to Enter:</t>
  </si>
  <si>
    <t>1) Pick position you want to round to</t>
  </si>
  <si>
    <t>2) look at digit to right:</t>
  </si>
  <si>
    <t>5 or bigger ==&gt;&gt;  add one to position you are rounding to and remove unwanted digits</t>
  </si>
  <si>
    <t>4 or less     ==&gt;&gt;  remove unwanted digits</t>
  </si>
  <si>
    <t>We can use the ROUND function to remove unwanted decimals</t>
  </si>
  <si>
    <t>No Number Format</t>
  </si>
  <si>
    <t>Currency Number Format does NOT Remove Decimals</t>
  </si>
  <si>
    <t>ROUND Removes Decimals after Penny Position</t>
  </si>
  <si>
    <t>Employee</t>
  </si>
  <si>
    <t>Tax Rate</t>
  </si>
  <si>
    <t>Gross Pay</t>
  </si>
  <si>
    <t>Tax Deduction</t>
  </si>
  <si>
    <t>No ROUND</t>
  </si>
  <si>
    <t>ROUND</t>
  </si>
  <si>
    <t>Type What you see:</t>
  </si>
  <si>
    <t>Invoice Number</t>
  </si>
  <si>
    <t>Item</t>
  </si>
  <si>
    <t>Units</t>
  </si>
  <si>
    <t>Subtotal</t>
  </si>
  <si>
    <t>Tax</t>
  </si>
  <si>
    <t>Thanks for your Order!</t>
  </si>
  <si>
    <t>**Payroll Taxes and Invoices often times have to round to the penny.</t>
  </si>
  <si>
    <t>**Sometimes for INCOME TAXES you have to round to the dollar.</t>
  </si>
  <si>
    <t>Income Tax:</t>
  </si>
  <si>
    <t>Taxable Amount</t>
  </si>
  <si>
    <t>When you MUST use ROUND Function</t>
  </si>
  <si>
    <t>You are required to ROUND when you are dealing with money (When Multiplying and Dividing)</t>
  </si>
  <si>
    <t>You have extraneous decimals which are past the penny position</t>
  </si>
  <si>
    <t xml:space="preserve">You will use the formula result in a subsequent formula </t>
  </si>
  <si>
    <t>When not to use ROUND Function</t>
  </si>
  <si>
    <t>When you are not doing calculation and are just looking at the number, you can use Number Formatting</t>
  </si>
  <si>
    <t>Rules for ROUND Function (Number of Digits to ROUND to):</t>
  </si>
  <si>
    <t>Round to the penny (hundredths position)  use 2 for the number digits</t>
  </si>
  <si>
    <t>Round to Dollar (ones position)  use 0 for the number digits</t>
  </si>
  <si>
    <t>Round to hundreds (hundrends position)  use -2 for the number digits</t>
  </si>
  <si>
    <t>Round to thousands (thousands position)  use -3 for the number digits</t>
  </si>
  <si>
    <t>Some examples of when you will need to Round the numbers</t>
  </si>
  <si>
    <t>Payroll Calculation</t>
  </si>
  <si>
    <t>Gross Pay or Commission Calculations</t>
  </si>
  <si>
    <t>Invoice Calculations</t>
  </si>
  <si>
    <t>Tax Calculations</t>
  </si>
  <si>
    <r>
      <t>164.9</t>
    </r>
    <r>
      <rPr>
        <b/>
        <sz val="16"/>
        <color theme="9" tint="-0.249977111117893"/>
        <rFont val="Calibri"/>
        <family val="2"/>
        <scheme val="minor"/>
      </rPr>
      <t>7</t>
    </r>
    <r>
      <rPr>
        <sz val="11"/>
        <color theme="1"/>
        <rFont val="Calibri"/>
        <family val="2"/>
        <scheme val="minor"/>
      </rPr>
      <t>351</t>
    </r>
  </si>
  <si>
    <r>
      <t>164.9</t>
    </r>
    <r>
      <rPr>
        <b/>
        <sz val="16"/>
        <color theme="9" tint="-0.249977111117893"/>
        <rFont val="Calibri"/>
        <family val="2"/>
        <scheme val="minor"/>
      </rPr>
      <t>(7+0)</t>
    </r>
    <r>
      <rPr>
        <strike/>
        <sz val="11"/>
        <color theme="1"/>
        <rFont val="Calibri"/>
        <family val="2"/>
        <scheme val="minor"/>
      </rPr>
      <t>351</t>
    </r>
  </si>
  <si>
    <r>
      <t>164.97</t>
    </r>
    <r>
      <rPr>
        <b/>
        <sz val="16"/>
        <color theme="9" tint="-0.249977111117893"/>
        <rFont val="Calibri"/>
        <family val="2"/>
        <scheme val="minor"/>
      </rPr>
      <t>3</t>
    </r>
    <r>
      <rPr>
        <sz val="11"/>
        <color theme="1"/>
        <rFont val="Calibri"/>
        <family val="2"/>
        <scheme val="minor"/>
      </rPr>
      <t>51</t>
    </r>
  </si>
  <si>
    <r>
      <t>164.9</t>
    </r>
    <r>
      <rPr>
        <b/>
        <sz val="16"/>
        <color theme="9" tint="-0.249977111117893"/>
        <rFont val="Calibri"/>
        <family val="2"/>
        <scheme val="minor"/>
      </rPr>
      <t>7</t>
    </r>
    <r>
      <rPr>
        <sz val="11"/>
        <color theme="1"/>
        <rFont val="Calibri"/>
        <family val="2"/>
        <scheme val="minor"/>
      </rPr>
      <t>531</t>
    </r>
  </si>
  <si>
    <r>
      <t>164.97</t>
    </r>
    <r>
      <rPr>
        <b/>
        <sz val="16"/>
        <color theme="9" tint="-0.249977111117893"/>
        <rFont val="Calibri"/>
        <family val="2"/>
        <scheme val="minor"/>
      </rPr>
      <t>5</t>
    </r>
    <r>
      <rPr>
        <sz val="11"/>
        <color theme="1"/>
        <rFont val="Calibri"/>
        <family val="2"/>
        <scheme val="minor"/>
      </rPr>
      <t>31</t>
    </r>
  </si>
  <si>
    <r>
      <t>164.9</t>
    </r>
    <r>
      <rPr>
        <b/>
        <sz val="16"/>
        <color theme="9" tint="-0.249977111117893"/>
        <rFont val="Calibri"/>
        <family val="2"/>
        <scheme val="minor"/>
      </rPr>
      <t>(7+1)</t>
    </r>
    <r>
      <rPr>
        <strike/>
        <sz val="11"/>
        <color theme="1"/>
        <rFont val="Calibri"/>
        <family val="2"/>
        <scheme val="minor"/>
      </rPr>
      <t>531</t>
    </r>
  </si>
  <si>
    <t xml:space="preserve">Tiana Anderson </t>
  </si>
  <si>
    <t>Weekly Pay</t>
  </si>
  <si>
    <t>How to ROUND using Excel</t>
  </si>
  <si>
    <t>How to ROUND by hand</t>
  </si>
  <si>
    <t>Formula is:</t>
  </si>
  <si>
    <t>=ROUND(Number, Num_digits)</t>
  </si>
  <si>
    <r>
      <rPr>
        <b/>
        <sz val="11"/>
        <color theme="1"/>
        <rFont val="Calibri"/>
        <family val="2"/>
        <scheme val="minor"/>
      </rPr>
      <t>Number</t>
    </r>
    <r>
      <rPr>
        <sz val="11"/>
        <color theme="1"/>
        <rFont val="Calibri"/>
        <family val="2"/>
        <scheme val="minor"/>
      </rPr>
      <t xml:space="preserve"> is the number to be rounded and the </t>
    </r>
    <r>
      <rPr>
        <b/>
        <sz val="11"/>
        <color theme="1"/>
        <rFont val="Calibri"/>
        <family val="2"/>
        <scheme val="minor"/>
      </rPr>
      <t>Num_digits</t>
    </r>
    <r>
      <rPr>
        <sz val="11"/>
        <color theme="1"/>
        <rFont val="Calibri"/>
        <family val="2"/>
        <scheme val="minor"/>
      </rPr>
      <t xml:space="preserve"> is the digits to round the number to. </t>
    </r>
  </si>
  <si>
    <t>Using Round Functions to Round Values</t>
  </si>
  <si>
    <t>To Round a Number to the nearest digit use ROUND(number, num_digits)</t>
  </si>
  <si>
    <t>To Round a Number down to the next lowest digit, use ROUNDDOWN(number, num_digits)</t>
  </si>
  <si>
    <t>To Round a Number up to the next highest digit, use ROUNDUP(number, num_digits)</t>
  </si>
  <si>
    <t>To Round a Number to the nearest Integer use INT(number)</t>
  </si>
  <si>
    <t>To Round a number to the nearest multiple of a value, use MROUND(number, multiple)</t>
  </si>
  <si>
    <r>
      <rPr>
        <b/>
        <sz val="13"/>
        <color theme="1"/>
        <rFont val="Calibri"/>
        <family val="2"/>
        <scheme val="minor"/>
      </rPr>
      <t>Number</t>
    </r>
    <r>
      <rPr>
        <sz val="13"/>
        <color theme="1"/>
        <rFont val="Calibri"/>
        <family val="2"/>
        <scheme val="minor"/>
      </rPr>
      <t xml:space="preserve"> is the number to be rounded and the </t>
    </r>
  </si>
  <si>
    <r>
      <rPr>
        <b/>
        <sz val="13"/>
        <color theme="1"/>
        <rFont val="Calibri"/>
        <family val="2"/>
        <scheme val="minor"/>
      </rPr>
      <t>Num_digits</t>
    </r>
    <r>
      <rPr>
        <sz val="13"/>
        <color theme="1"/>
        <rFont val="Calibri"/>
        <family val="2"/>
        <scheme val="minor"/>
      </rPr>
      <t xml:space="preserve"> is the digits to round the number to. </t>
    </r>
  </si>
  <si>
    <r>
      <rPr>
        <b/>
        <sz val="13"/>
        <color theme="1"/>
        <rFont val="Calibri"/>
        <family val="2"/>
        <scheme val="minor"/>
      </rPr>
      <t>Multiple</t>
    </r>
    <r>
      <rPr>
        <sz val="13"/>
        <color theme="1"/>
        <rFont val="Calibri"/>
        <family val="2"/>
        <scheme val="minor"/>
      </rPr>
      <t xml:space="preserve"> is the multiple to be rounded to</t>
    </r>
  </si>
  <si>
    <t>ROUND Function</t>
  </si>
  <si>
    <t>Tiana Anderson</t>
  </si>
  <si>
    <t>Cinderelli Carson</t>
  </si>
  <si>
    <t>Carmen Williams</t>
  </si>
  <si>
    <t>Brixten Luis</t>
  </si>
  <si>
    <t>Stella Farewell</t>
  </si>
  <si>
    <t>A pair of earings</t>
  </si>
  <si>
    <t>Bracelets</t>
  </si>
  <si>
    <t>Necklaces</t>
  </si>
  <si>
    <t>Key chains</t>
  </si>
  <si>
    <t>Tax Deduction
Rounded to dollar</t>
  </si>
  <si>
    <t>Jewerly Trio</t>
  </si>
  <si>
    <t>Thanks for your Business!</t>
  </si>
  <si>
    <t>Example 4:</t>
  </si>
  <si>
    <t>With Spill formulas:</t>
  </si>
  <si>
    <t>You create one formula, and the formula will spill down the columns without you copying</t>
  </si>
  <si>
    <t>Formula is only in one cell, when you edit you will only edit in the cell that has the formula</t>
  </si>
  <si>
    <t>You do not have to decide about using Relative or Absolute cell reference</t>
  </si>
  <si>
    <t>You have fewer steps and use less effort.</t>
  </si>
  <si>
    <t>If you are using Excel 365:</t>
  </si>
  <si>
    <r>
      <rPr>
        <b/>
        <sz val="13"/>
        <color theme="1"/>
        <rFont val="Calibri"/>
        <family val="2"/>
        <scheme val="minor"/>
      </rPr>
      <t>ALWAYS</t>
    </r>
    <r>
      <rPr>
        <sz val="13"/>
        <color theme="1"/>
        <rFont val="Calibri"/>
        <family val="2"/>
        <scheme val="minor"/>
      </rPr>
      <t xml:space="preserve"> remember to select all the cells needed in the formula</t>
    </r>
  </si>
  <si>
    <r>
      <t>In the column where you are spilling the answers be sure the cells are empty to avoid getting</t>
    </r>
    <r>
      <rPr>
        <b/>
        <sz val="13"/>
        <color theme="1"/>
        <rFont val="Calibri"/>
        <family val="2"/>
        <scheme val="minor"/>
      </rPr>
      <t xml:space="preserve"> #SPILL!</t>
    </r>
    <r>
      <rPr>
        <sz val="13"/>
        <color theme="1"/>
        <rFont val="Calibri"/>
        <family val="2"/>
        <scheme val="minor"/>
      </rPr>
      <t xml:space="preserve"> error</t>
    </r>
  </si>
  <si>
    <t>Think of a Façade in the number formatting as an outward appearance that is maintained to conceal a less pleasant or creditable reality.</t>
  </si>
  <si>
    <t>Number Formatting, Round Function and Dynamic Spill Formula</t>
  </si>
  <si>
    <t>Number Formatting can save us time a lot of time with data entry</t>
  </si>
  <si>
    <t>Formulas do not see number formatting</t>
  </si>
  <si>
    <t>Formulas see spaces as characters</t>
  </si>
  <si>
    <t>Dynamic Spilled Array Formula</t>
  </si>
  <si>
    <t xml:space="preserve">  </t>
  </si>
  <si>
    <t>Example 5b  (Dynamic Spilled Array Formula):</t>
  </si>
  <si>
    <t>Example 6b  (Dynamic Spilled Array Formula):</t>
  </si>
  <si>
    <t>Example 7b (Dynamic Spilled Array Formula):</t>
  </si>
  <si>
    <t>With Dynamic Spilled Array Formulas:</t>
  </si>
  <si>
    <t>Note:</t>
  </si>
  <si>
    <t>Calculate the Tax Deduction for each employee and then add to get the Total Tax Deduction</t>
  </si>
  <si>
    <t xml:space="preserve">Add Accounting or Currency Number Formatting to the Gross Pay, Tax Deduction and the Total Tax Deduction </t>
  </si>
  <si>
    <t>Total Tax Deduction</t>
  </si>
  <si>
    <t>Sales</t>
  </si>
  <si>
    <t>Allie</t>
  </si>
  <si>
    <t>Hallie</t>
  </si>
  <si>
    <t>Jeanette</t>
  </si>
  <si>
    <t>Mathew</t>
  </si>
  <si>
    <t>Amy</t>
  </si>
  <si>
    <t>Rhett</t>
  </si>
  <si>
    <t>Cortez</t>
  </si>
  <si>
    <t>Jonathan</t>
  </si>
  <si>
    <t>Adolph</t>
  </si>
  <si>
    <t>Bobby</t>
  </si>
  <si>
    <t>Rosella</t>
  </si>
  <si>
    <t>Annmarie</t>
  </si>
  <si>
    <t>Jarrod</t>
  </si>
  <si>
    <t>Check what is misleading and correct it so that who ever is looking at your spreadsheet can see the exact numbers used for the Tax deduction calculation</t>
  </si>
  <si>
    <t>The Tax Rate 10% is not exactly what we see as the decimals have been decreased.</t>
  </si>
  <si>
    <t>The correct Tax Rate is 9.9859%</t>
  </si>
  <si>
    <t>Formulas do not see the number formatting and uses the exact value or the underlying value in the cell</t>
  </si>
  <si>
    <t>Example 5:   (Traditional Formula)</t>
  </si>
  <si>
    <t>Example 6:    (Traditional Formula)</t>
  </si>
  <si>
    <t>Example 7: (Traditional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</si>
</sst>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4" formatCode="_(&quot;$&quot;* #,##0.00_);_(&quot;$&quot;* \(#,##0.00\);_(&quot;$&quot;* &quot;-&quot;??_);_(@_)"/>
    <numFmt numFmtId="164" formatCode="&quot;$&quot;#,##0.00"/>
    <numFmt numFmtId="165" formatCode="&quot;$&quot;#,##0"/>
    <numFmt numFmtId="166" formatCode="0.000000"/>
    <numFmt numFmtId="167" formatCode="&quot;$&quot;#,##0.0000"/>
    <numFmt numFmtId="168" formatCode="&quot;$&quot;#,##0.00000"/>
    <numFmt numFmtId="169" formatCode="0.0000%"/>
    <numFmt numFmtId="170" formatCode="0.00000%"/>
  </numFmts>
  <fonts count="30"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sz val="22"/>
      <color theme="1"/>
      <name val="Calibri"/>
      <family val="2"/>
      <scheme val="minor"/>
    </font>
    <font>
      <sz val="11"/>
      <color theme="1"/>
      <name val="Calibri"/>
      <family val="2"/>
    </font>
    <font>
      <b/>
      <sz val="12"/>
      <color theme="1"/>
      <name val="Calibri"/>
      <family val="2"/>
      <scheme val="minor"/>
    </font>
    <font>
      <b/>
      <sz val="18"/>
      <color theme="1"/>
      <name val="Calibri"/>
      <family val="2"/>
      <scheme val="minor"/>
    </font>
    <font>
      <sz val="12"/>
      <color rgb="FF040C28"/>
      <name val="Calibri"/>
      <family val="2"/>
      <scheme val="minor"/>
    </font>
    <font>
      <sz val="12"/>
      <color rgb="FF040C28"/>
      <name val="Wingdings"/>
      <charset val="2"/>
    </font>
    <font>
      <b/>
      <sz val="12"/>
      <color rgb="FF040C28"/>
      <name val="Calibri"/>
      <family val="2"/>
      <scheme val="minor"/>
    </font>
    <font>
      <sz val="12"/>
      <color rgb="FF040C28"/>
      <name val="Symbol"/>
      <family val="1"/>
      <charset val="2"/>
    </font>
    <font>
      <sz val="11"/>
      <color theme="1"/>
      <name val="Symbol"/>
      <family val="1"/>
      <charset val="2"/>
    </font>
    <font>
      <sz val="13"/>
      <color theme="1"/>
      <name val="Calibri"/>
      <family val="2"/>
      <scheme val="minor"/>
    </font>
    <font>
      <b/>
      <sz val="13"/>
      <color theme="1"/>
      <name val="Calibri"/>
      <family val="2"/>
      <scheme val="minor"/>
    </font>
    <font>
      <b/>
      <sz val="14"/>
      <color rgb="FF040C28"/>
      <name val="Calibri"/>
      <family val="2"/>
      <scheme val="minor"/>
    </font>
    <font>
      <b/>
      <sz val="16"/>
      <color theme="1"/>
      <name val="Calibri"/>
      <family val="2"/>
      <scheme val="minor"/>
    </font>
    <font>
      <b/>
      <sz val="14"/>
      <color theme="0"/>
      <name val="Calibri"/>
      <family val="2"/>
      <scheme val="minor"/>
    </font>
    <font>
      <b/>
      <u/>
      <sz val="11"/>
      <color theme="1"/>
      <name val="Calibri"/>
      <family val="2"/>
      <scheme val="minor"/>
    </font>
    <font>
      <b/>
      <sz val="11"/>
      <color theme="9" tint="-0.249977111117893"/>
      <name val="Calibri"/>
      <family val="2"/>
      <scheme val="minor"/>
    </font>
    <font>
      <b/>
      <sz val="16"/>
      <color theme="9" tint="-0.249977111117893"/>
      <name val="Calibri"/>
      <family val="2"/>
      <scheme val="minor"/>
    </font>
    <font>
      <strike/>
      <sz val="11"/>
      <color theme="1"/>
      <name val="Calibri"/>
      <family val="2"/>
      <scheme val="minor"/>
    </font>
    <font>
      <b/>
      <sz val="11"/>
      <color theme="0"/>
      <name val="Calibri"/>
      <family val="2"/>
      <scheme val="minor"/>
    </font>
    <font>
      <b/>
      <sz val="12"/>
      <color theme="1"/>
      <name val="Aptos"/>
      <family val="2"/>
    </font>
    <font>
      <sz val="11"/>
      <color theme="1"/>
      <name val="Aptos"/>
      <family val="2"/>
    </font>
    <font>
      <sz val="12"/>
      <color theme="1"/>
      <name val="Aptos"/>
      <family val="2"/>
    </font>
  </fonts>
  <fills count="13">
    <fill>
      <patternFill patternType="none"/>
    </fill>
    <fill>
      <patternFill patternType="gray125"/>
    </fill>
    <fill>
      <patternFill patternType="solid">
        <fgColor theme="7"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CFFCC"/>
        <bgColor indexed="64"/>
      </patternFill>
    </fill>
    <fill>
      <patternFill patternType="solid">
        <fgColor theme="7" tint="0.39997558519241921"/>
        <bgColor indexed="64"/>
      </patternFill>
    </fill>
    <fill>
      <patternFill patternType="solid">
        <fgColor theme="0"/>
        <bgColor indexed="64"/>
      </patternFill>
    </fill>
    <fill>
      <patternFill patternType="solid">
        <fgColor rgb="FF0070C0"/>
        <bgColor indexed="64"/>
      </patternFill>
    </fill>
    <fill>
      <patternFill patternType="solid">
        <fgColor rgb="FFFF0000"/>
        <bgColor indexed="64"/>
      </patternFill>
    </fill>
    <fill>
      <patternFill patternType="solid">
        <fgColor theme="9" tint="-0.249977111117893"/>
        <bgColor indexed="64"/>
      </patternFill>
    </fill>
    <fill>
      <patternFill patternType="solid">
        <fgColor rgb="FF00206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7"/>
      </left>
      <right/>
      <top/>
      <bottom/>
      <diagonal/>
    </border>
    <border>
      <left style="thick">
        <color theme="7"/>
      </left>
      <right/>
      <top style="thick">
        <color theme="7"/>
      </top>
      <bottom/>
      <diagonal/>
    </border>
    <border>
      <left/>
      <right style="thick">
        <color theme="7"/>
      </right>
      <top style="thick">
        <color theme="7"/>
      </top>
      <bottom/>
      <diagonal/>
    </border>
    <border>
      <left style="thick">
        <color theme="7"/>
      </left>
      <right/>
      <top/>
      <bottom/>
      <diagonal/>
    </border>
    <border>
      <left/>
      <right style="thick">
        <color theme="7"/>
      </right>
      <top/>
      <bottom/>
      <diagonal/>
    </border>
    <border>
      <left style="thick">
        <color theme="7"/>
      </left>
      <right/>
      <top/>
      <bottom style="thick">
        <color theme="7"/>
      </bottom>
      <diagonal/>
    </border>
    <border>
      <left/>
      <right style="thick">
        <color theme="7"/>
      </right>
      <top/>
      <bottom style="thick">
        <color theme="7"/>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indexed="64"/>
      </right>
      <top style="medium">
        <color indexed="64"/>
      </top>
      <bottom style="double">
        <color indexed="64"/>
      </bottom>
      <diagonal/>
    </border>
    <border>
      <left style="thin">
        <color theme="0"/>
      </left>
      <right style="thin">
        <color indexed="64"/>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style="thin">
        <color indexed="64"/>
      </bottom>
      <diagonal/>
    </border>
    <border>
      <left style="thin">
        <color indexed="64"/>
      </left>
      <right style="thin">
        <color theme="0"/>
      </right>
      <top/>
      <bottom style="thin">
        <color indexed="64"/>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style="thin">
        <color theme="0"/>
      </right>
      <top style="thin">
        <color indexed="64"/>
      </top>
      <bottom style="thin">
        <color indexed="64"/>
      </bottom>
      <diagonal/>
    </border>
    <border>
      <left style="thin">
        <color theme="0"/>
      </left>
      <right style="medium">
        <color theme="7"/>
      </right>
      <top style="thin">
        <color indexed="64"/>
      </top>
      <bottom style="thin">
        <color indexed="64"/>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theme="0"/>
      </right>
      <top style="thin">
        <color indexed="64"/>
      </top>
      <bottom style="thin">
        <color theme="0"/>
      </bottom>
      <diagonal/>
    </border>
    <border>
      <left style="medium">
        <color theme="7"/>
      </left>
      <right style="thin">
        <color theme="0"/>
      </right>
      <top style="thin">
        <color theme="0"/>
      </top>
      <bottom style="thin">
        <color theme="0"/>
      </bottom>
      <diagonal/>
    </border>
    <border>
      <left style="medium">
        <color theme="7"/>
      </left>
      <right style="thin">
        <color theme="0"/>
      </right>
      <top style="thin">
        <color theme="0"/>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thin">
        <color indexed="64"/>
      </left>
      <right style="medium">
        <color theme="7"/>
      </right>
      <top style="thin">
        <color indexed="64"/>
      </top>
      <bottom style="medium">
        <color theme="7"/>
      </bottom>
      <diagonal/>
    </border>
    <border>
      <left/>
      <right/>
      <top style="thick">
        <color theme="7"/>
      </top>
      <bottom/>
      <diagonal/>
    </border>
    <border>
      <left style="thick">
        <color theme="7"/>
      </left>
      <right style="thin">
        <color theme="0"/>
      </right>
      <top style="thin">
        <color indexed="64"/>
      </top>
      <bottom style="thin">
        <color indexed="64"/>
      </bottom>
      <diagonal/>
    </border>
    <border>
      <left style="thin">
        <color theme="0"/>
      </left>
      <right style="thick">
        <color theme="7"/>
      </right>
      <top style="thin">
        <color indexed="64"/>
      </top>
      <bottom style="thin">
        <color indexed="64"/>
      </bottom>
      <diagonal/>
    </border>
    <border>
      <left style="thick">
        <color theme="7"/>
      </left>
      <right style="thin">
        <color indexed="64"/>
      </right>
      <top style="thin">
        <color indexed="64"/>
      </top>
      <bottom style="thin">
        <color indexed="64"/>
      </bottom>
      <diagonal/>
    </border>
    <border>
      <left style="thin">
        <color indexed="64"/>
      </left>
      <right style="thick">
        <color theme="7"/>
      </right>
      <top style="thin">
        <color indexed="64"/>
      </top>
      <bottom style="thin">
        <color indexed="64"/>
      </bottom>
      <diagonal/>
    </border>
    <border>
      <left style="thick">
        <color theme="7"/>
      </left>
      <right style="thin">
        <color theme="0"/>
      </right>
      <top style="thin">
        <color indexed="64"/>
      </top>
      <bottom style="thin">
        <color theme="0"/>
      </bottom>
      <diagonal/>
    </border>
    <border>
      <left style="thick">
        <color theme="7"/>
      </left>
      <right style="thin">
        <color theme="0"/>
      </right>
      <top style="thin">
        <color theme="0"/>
      </top>
      <bottom style="thin">
        <color theme="0"/>
      </bottom>
      <diagonal/>
    </border>
    <border>
      <left style="thick">
        <color theme="7"/>
      </left>
      <right style="thin">
        <color theme="0"/>
      </right>
      <top style="thin">
        <color theme="0"/>
      </top>
      <bottom style="thin">
        <color indexed="64"/>
      </bottom>
      <diagonal/>
    </border>
    <border>
      <left style="thick">
        <color theme="7"/>
      </left>
      <right style="thin">
        <color indexed="64"/>
      </right>
      <top style="thin">
        <color indexed="64"/>
      </top>
      <bottom style="thick">
        <color theme="7"/>
      </bottom>
      <diagonal/>
    </border>
    <border>
      <left style="thin">
        <color indexed="64"/>
      </left>
      <right style="thin">
        <color indexed="64"/>
      </right>
      <top style="thin">
        <color indexed="64"/>
      </top>
      <bottom style="thick">
        <color theme="7"/>
      </bottom>
      <diagonal/>
    </border>
    <border>
      <left style="thin">
        <color indexed="64"/>
      </left>
      <right style="thick">
        <color theme="7"/>
      </right>
      <top style="thin">
        <color indexed="64"/>
      </top>
      <bottom style="thick">
        <color theme="7"/>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s>
  <cellStyleXfs count="2">
    <xf numFmtId="0" fontId="0" fillId="0" borderId="0"/>
    <xf numFmtId="44" fontId="5" fillId="0" borderId="0" applyFont="0" applyFill="0" applyBorder="0" applyAlignment="0" applyProtection="0"/>
  </cellStyleXfs>
  <cellXfs count="171">
    <xf numFmtId="0" fontId="0" fillId="0" borderId="0" xfId="0"/>
    <xf numFmtId="0" fontId="0" fillId="0" borderId="1" xfId="0" applyBorder="1"/>
    <xf numFmtId="10" fontId="0" fillId="0" borderId="1" xfId="0" applyNumberFormat="1" applyBorder="1"/>
    <xf numFmtId="0" fontId="0" fillId="4" borderId="0" xfId="0" applyFill="1"/>
    <xf numFmtId="0" fontId="1" fillId="4" borderId="0" xfId="0" applyFont="1" applyFill="1"/>
    <xf numFmtId="0" fontId="8" fillId="4" borderId="0" xfId="0" applyFont="1" applyFill="1"/>
    <xf numFmtId="164" fontId="0" fillId="6" borderId="1" xfId="0" applyNumberFormat="1" applyFill="1" applyBorder="1"/>
    <xf numFmtId="0" fontId="9" fillId="0" borderId="0" xfId="0" applyFont="1"/>
    <xf numFmtId="166" fontId="0" fillId="0" borderId="0" xfId="0" applyNumberFormat="1"/>
    <xf numFmtId="2" fontId="0" fillId="0" borderId="0" xfId="0" applyNumberFormat="1"/>
    <xf numFmtId="165" fontId="0" fillId="0" borderId="1" xfId="1" applyNumberFormat="1" applyFont="1" applyBorder="1"/>
    <xf numFmtId="0" fontId="10" fillId="7" borderId="1" xfId="0" applyFont="1" applyFill="1" applyBorder="1"/>
    <xf numFmtId="0" fontId="3" fillId="0" borderId="1" xfId="0" applyFont="1" applyBorder="1"/>
    <xf numFmtId="1" fontId="3" fillId="0" borderId="1" xfId="0" applyNumberFormat="1" applyFont="1" applyBorder="1"/>
    <xf numFmtId="0" fontId="11" fillId="0" borderId="0" xfId="0" applyFont="1"/>
    <xf numFmtId="0" fontId="0" fillId="0" borderId="0" xfId="0" applyAlignment="1">
      <alignment wrapText="1"/>
    </xf>
    <xf numFmtId="0" fontId="0" fillId="3" borderId="0" xfId="0" applyFill="1"/>
    <xf numFmtId="0" fontId="14" fillId="3" borderId="0" xfId="0" applyFont="1" applyFill="1" applyAlignment="1">
      <alignment vertical="center"/>
    </xf>
    <xf numFmtId="0" fontId="12" fillId="3" borderId="0" xfId="0" applyFont="1" applyFill="1" applyAlignment="1">
      <alignment vertical="center"/>
    </xf>
    <xf numFmtId="0" fontId="13" fillId="3" borderId="0" xfId="0" applyFont="1" applyFill="1" applyAlignment="1">
      <alignment horizontal="left" vertical="center" indent="5"/>
    </xf>
    <xf numFmtId="0" fontId="3" fillId="3" borderId="0" xfId="0" applyFont="1" applyFill="1" applyAlignment="1">
      <alignment vertical="center"/>
    </xf>
    <xf numFmtId="0" fontId="10" fillId="3" borderId="0" xfId="0" applyFont="1" applyFill="1" applyAlignment="1">
      <alignment vertical="center"/>
    </xf>
    <xf numFmtId="0" fontId="0" fillId="3" borderId="0" xfId="0" applyFill="1" applyAlignment="1">
      <alignment vertical="center"/>
    </xf>
    <xf numFmtId="0" fontId="0" fillId="8" borderId="0" xfId="0" applyFill="1"/>
    <xf numFmtId="0" fontId="15" fillId="8" borderId="0" xfId="0" applyFont="1" applyFill="1" applyAlignment="1">
      <alignment horizontal="right" vertical="center"/>
    </xf>
    <xf numFmtId="0" fontId="13" fillId="8" borderId="0" xfId="0" applyFont="1" applyFill="1" applyAlignment="1">
      <alignment horizontal="left" vertical="center" indent="5"/>
    </xf>
    <xf numFmtId="0" fontId="16" fillId="8" borderId="0" xfId="0" applyFont="1" applyFill="1" applyAlignment="1">
      <alignment horizontal="right" vertical="center"/>
    </xf>
    <xf numFmtId="0" fontId="17" fillId="8" borderId="0" xfId="0" applyFont="1" applyFill="1"/>
    <xf numFmtId="0" fontId="19" fillId="8" borderId="0" xfId="0" applyFont="1" applyFill="1" applyAlignment="1">
      <alignment vertical="center"/>
    </xf>
    <xf numFmtId="0" fontId="2" fillId="8" borderId="0" xfId="0" applyFont="1" applyFill="1" applyAlignment="1">
      <alignment vertical="center"/>
    </xf>
    <xf numFmtId="166" fontId="3" fillId="0" borderId="1" xfId="0" applyNumberFormat="1" applyFont="1" applyBorder="1"/>
    <xf numFmtId="0" fontId="20" fillId="4" borderId="0" xfId="0" applyFont="1" applyFill="1"/>
    <xf numFmtId="0" fontId="4" fillId="2" borderId="1" xfId="0" applyFont="1" applyFill="1" applyBorder="1"/>
    <xf numFmtId="0" fontId="0" fillId="8" borderId="5" xfId="0" applyFill="1" applyBorder="1"/>
    <xf numFmtId="0" fontId="0" fillId="8" borderId="6" xfId="0" applyFill="1" applyBorder="1"/>
    <xf numFmtId="0" fontId="0" fillId="8" borderId="7" xfId="0" applyFill="1" applyBorder="1"/>
    <xf numFmtId="0" fontId="0" fillId="8" borderId="3" xfId="0" applyFill="1" applyBorder="1"/>
    <xf numFmtId="0" fontId="0" fillId="8" borderId="4" xfId="0" applyFill="1" applyBorder="1"/>
    <xf numFmtId="0" fontId="1" fillId="0" borderId="0" xfId="0" applyFont="1"/>
    <xf numFmtId="0" fontId="4" fillId="0" borderId="0" xfId="0" applyFont="1"/>
    <xf numFmtId="0" fontId="20" fillId="0" borderId="0" xfId="0" applyFont="1"/>
    <xf numFmtId="0" fontId="0" fillId="0" borderId="0" xfId="0" applyAlignment="1">
      <alignment horizontal="right"/>
    </xf>
    <xf numFmtId="0" fontId="0" fillId="0" borderId="8" xfId="0" applyBorder="1"/>
    <xf numFmtId="0" fontId="4" fillId="8" borderId="9" xfId="0" applyFont="1" applyFill="1" applyBorder="1"/>
    <xf numFmtId="0" fontId="0" fillId="8" borderId="10" xfId="0" applyFill="1" applyBorder="1"/>
    <xf numFmtId="164" fontId="0" fillId="8" borderId="11" xfId="0" applyNumberFormat="1" applyFill="1" applyBorder="1"/>
    <xf numFmtId="0" fontId="0" fillId="8" borderId="12" xfId="0" applyFill="1" applyBorder="1"/>
    <xf numFmtId="0" fontId="0" fillId="8" borderId="14" xfId="0" applyFill="1" applyBorder="1"/>
    <xf numFmtId="0" fontId="0" fillId="8" borderId="13" xfId="0" applyFill="1" applyBorder="1"/>
    <xf numFmtId="0" fontId="3" fillId="0" borderId="0" xfId="0" applyFont="1"/>
    <xf numFmtId="0" fontId="4" fillId="0" borderId="15" xfId="0" applyFont="1" applyBorder="1"/>
    <xf numFmtId="0" fontId="0" fillId="0" borderId="16" xfId="0" applyBorder="1"/>
    <xf numFmtId="0" fontId="0" fillId="0" borderId="17" xfId="0" applyBorder="1"/>
    <xf numFmtId="0" fontId="0" fillId="5" borderId="1" xfId="0" applyFill="1" applyBorder="1" applyAlignment="1">
      <alignment wrapText="1"/>
    </xf>
    <xf numFmtId="0" fontId="0" fillId="6" borderId="1" xfId="1" applyNumberFormat="1" applyFont="1" applyFill="1" applyBorder="1"/>
    <xf numFmtId="164" fontId="0" fillId="6" borderId="1" xfId="1" applyNumberFormat="1" applyFont="1" applyFill="1" applyBorder="1"/>
    <xf numFmtId="0" fontId="22" fillId="0" borderId="0" xfId="0" applyFont="1"/>
    <xf numFmtId="0" fontId="0" fillId="5" borderId="1" xfId="0" applyFill="1" applyBorder="1"/>
    <xf numFmtId="0" fontId="0" fillId="5" borderId="1" xfId="0" applyFill="1" applyBorder="1" applyAlignment="1">
      <alignment horizontal="left" indent="1"/>
    </xf>
    <xf numFmtId="0" fontId="0" fillId="0" borderId="1" xfId="1" applyNumberFormat="1" applyFont="1" applyFill="1" applyBorder="1"/>
    <xf numFmtId="164" fontId="0" fillId="6" borderId="18" xfId="1" applyNumberFormat="1" applyFont="1" applyFill="1" applyBorder="1"/>
    <xf numFmtId="0" fontId="0" fillId="6" borderId="18" xfId="1" applyNumberFormat="1" applyFont="1" applyFill="1" applyBorder="1"/>
    <xf numFmtId="0" fontId="7" fillId="10" borderId="1" xfId="0" applyFont="1" applyFill="1" applyBorder="1"/>
    <xf numFmtId="0" fontId="4" fillId="0" borderId="16" xfId="0" applyFont="1" applyBorder="1"/>
    <xf numFmtId="0" fontId="0" fillId="0" borderId="19" xfId="0" applyBorder="1"/>
    <xf numFmtId="0" fontId="0" fillId="0" borderId="20" xfId="0" applyBorder="1"/>
    <xf numFmtId="0" fontId="0" fillId="0" borderId="21" xfId="0" applyBorder="1"/>
    <xf numFmtId="8" fontId="0" fillId="0" borderId="1" xfId="0" applyNumberFormat="1" applyBorder="1"/>
    <xf numFmtId="8" fontId="0" fillId="6" borderId="1" xfId="1" applyNumberFormat="1" applyFont="1" applyFill="1" applyBorder="1"/>
    <xf numFmtId="0" fontId="23" fillId="0" borderId="0" xfId="0" applyFont="1"/>
    <xf numFmtId="0" fontId="6" fillId="0" borderId="0" xfId="0" applyFont="1" applyAlignment="1">
      <alignment horizontal="left" indent="4"/>
    </xf>
    <xf numFmtId="0" fontId="0" fillId="0" borderId="0" xfId="0" quotePrefix="1" applyAlignment="1">
      <alignment horizontal="right"/>
    </xf>
    <xf numFmtId="0" fontId="0" fillId="0" borderId="0" xfId="0" quotePrefix="1"/>
    <xf numFmtId="0" fontId="17" fillId="0" borderId="0" xfId="0" applyFont="1"/>
    <xf numFmtId="0" fontId="0" fillId="9" borderId="0" xfId="0" applyFill="1"/>
    <xf numFmtId="2" fontId="0" fillId="0" borderId="1" xfId="0" applyNumberFormat="1" applyBorder="1"/>
    <xf numFmtId="0" fontId="10" fillId="7" borderId="1" xfId="0" applyFont="1" applyFill="1" applyBorder="1" applyAlignment="1">
      <alignment wrapText="1"/>
    </xf>
    <xf numFmtId="0" fontId="4" fillId="0" borderId="22" xfId="0" applyFont="1" applyBorder="1"/>
    <xf numFmtId="0" fontId="4" fillId="0" borderId="0" xfId="0" applyFont="1" applyAlignment="1">
      <alignment horizontal="centerContinuous"/>
    </xf>
    <xf numFmtId="0" fontId="4" fillId="0" borderId="23" xfId="0" applyFont="1" applyBorder="1" applyAlignment="1">
      <alignment horizontal="centerContinuous"/>
    </xf>
    <xf numFmtId="0" fontId="0" fillId="0" borderId="24" xfId="0" applyBorder="1" applyAlignment="1">
      <alignment horizontal="centerContinuous"/>
    </xf>
    <xf numFmtId="0" fontId="0" fillId="0" borderId="25" xfId="0" applyBorder="1" applyAlignment="1">
      <alignment horizontal="centerContinuous"/>
    </xf>
    <xf numFmtId="0" fontId="4" fillId="0" borderId="26" xfId="0" applyFont="1" applyBorder="1"/>
    <xf numFmtId="0" fontId="4" fillId="0" borderId="27" xfId="0" applyFont="1" applyBorder="1"/>
    <xf numFmtId="0" fontId="10" fillId="7" borderId="28" xfId="0" applyFont="1" applyFill="1" applyBorder="1"/>
    <xf numFmtId="0" fontId="10" fillId="7" borderId="29" xfId="0" applyFont="1" applyFill="1" applyBorder="1"/>
    <xf numFmtId="0" fontId="0" fillId="0" borderId="28" xfId="0" applyBorder="1"/>
    <xf numFmtId="164" fontId="0" fillId="6" borderId="29" xfId="0" applyNumberFormat="1" applyFill="1" applyBorder="1"/>
    <xf numFmtId="0" fontId="0" fillId="0" borderId="30" xfId="0" applyBorder="1"/>
    <xf numFmtId="164" fontId="0" fillId="0" borderId="29" xfId="0" applyNumberFormat="1" applyBorder="1"/>
    <xf numFmtId="0" fontId="0" fillId="0" borderId="31" xfId="0" applyBorder="1"/>
    <xf numFmtId="0" fontId="0" fillId="0" borderId="32" xfId="0" applyBorder="1"/>
    <xf numFmtId="0" fontId="4" fillId="0" borderId="33" xfId="0" applyFont="1" applyBorder="1" applyAlignment="1">
      <alignment horizontal="centerContinuous"/>
    </xf>
    <xf numFmtId="0" fontId="4" fillId="0" borderId="34" xfId="0" applyFont="1" applyBorder="1" applyAlignment="1">
      <alignment horizontal="centerContinuous"/>
    </xf>
    <xf numFmtId="0" fontId="4" fillId="0" borderId="35" xfId="0" applyFont="1" applyBorder="1" applyAlignment="1">
      <alignment horizontal="centerContinuous"/>
    </xf>
    <xf numFmtId="0" fontId="4" fillId="0" borderId="9" xfId="0" applyFont="1" applyBorder="1" applyAlignment="1">
      <alignment horizontal="centerContinuous"/>
    </xf>
    <xf numFmtId="0" fontId="0" fillId="0" borderId="36" xfId="0" applyBorder="1" applyAlignment="1">
      <alignment horizontal="centerContinuous"/>
    </xf>
    <xf numFmtId="0" fontId="0" fillId="0" borderId="10" xfId="0" applyBorder="1" applyAlignment="1">
      <alignment horizontal="centerContinuous"/>
    </xf>
    <xf numFmtId="0" fontId="4" fillId="0" borderId="37" xfId="0" applyFont="1" applyBorder="1"/>
    <xf numFmtId="0" fontId="4" fillId="0" borderId="38" xfId="0" applyFont="1" applyBorder="1"/>
    <xf numFmtId="0" fontId="10" fillId="7" borderId="39" xfId="0" applyFont="1" applyFill="1" applyBorder="1"/>
    <xf numFmtId="0" fontId="10" fillId="7" borderId="40" xfId="0" applyFont="1" applyFill="1" applyBorder="1"/>
    <xf numFmtId="0" fontId="0" fillId="0" borderId="39" xfId="0" applyBorder="1"/>
    <xf numFmtId="164" fontId="0" fillId="6" borderId="40" xfId="0" applyNumberFormat="1" applyFill="1" applyBorder="1"/>
    <xf numFmtId="0" fontId="0" fillId="0" borderId="41" xfId="0" applyBorder="1"/>
    <xf numFmtId="164" fontId="0" fillId="0" borderId="40" xfId="0" applyNumberFormat="1" applyBorder="1"/>
    <xf numFmtId="0" fontId="0" fillId="0" borderId="42" xfId="0" applyBorder="1"/>
    <xf numFmtId="0" fontId="0" fillId="0" borderId="43" xfId="0" applyBorder="1"/>
    <xf numFmtId="0" fontId="4" fillId="0" borderId="44" xfId="0" applyFont="1" applyBorder="1" applyAlignment="1">
      <alignment horizontal="centerContinuous"/>
    </xf>
    <xf numFmtId="0" fontId="4" fillId="0" borderId="45" xfId="0" applyFont="1" applyBorder="1" applyAlignment="1">
      <alignment horizontal="centerContinuous"/>
    </xf>
    <xf numFmtId="0" fontId="4" fillId="0" borderId="46" xfId="0" applyFont="1" applyBorder="1" applyAlignment="1">
      <alignment horizontal="centerContinuous"/>
    </xf>
    <xf numFmtId="0" fontId="7" fillId="11" borderId="1" xfId="0" applyFont="1" applyFill="1" applyBorder="1"/>
    <xf numFmtId="0" fontId="2" fillId="0" borderId="0" xfId="0" applyFont="1"/>
    <xf numFmtId="0" fontId="26" fillId="9" borderId="47" xfId="0" applyFont="1" applyFill="1" applyBorder="1"/>
    <xf numFmtId="0" fontId="26" fillId="9" borderId="48" xfId="0" applyFont="1" applyFill="1" applyBorder="1"/>
    <xf numFmtId="0" fontId="0" fillId="9" borderId="48" xfId="0" applyFill="1" applyBorder="1"/>
    <xf numFmtId="0" fontId="0" fillId="9" borderId="49" xfId="0" applyFill="1" applyBorder="1"/>
    <xf numFmtId="0" fontId="19" fillId="8" borderId="50" xfId="0" applyFont="1" applyFill="1" applyBorder="1" applyAlignment="1">
      <alignment vertical="center"/>
    </xf>
    <xf numFmtId="0" fontId="0" fillId="8" borderId="51" xfId="0" applyFill="1" applyBorder="1"/>
    <xf numFmtId="0" fontId="15" fillId="8" borderId="50" xfId="0" applyFont="1" applyFill="1" applyBorder="1" applyAlignment="1">
      <alignment horizontal="right" vertical="center"/>
    </xf>
    <xf numFmtId="0" fontId="0" fillId="8" borderId="50" xfId="0" applyFill="1" applyBorder="1"/>
    <xf numFmtId="0" fontId="0" fillId="8" borderId="52" xfId="0" applyFill="1" applyBorder="1"/>
    <xf numFmtId="0" fontId="0" fillId="8" borderId="53" xfId="0" applyFill="1" applyBorder="1"/>
    <xf numFmtId="0" fontId="0" fillId="8" borderId="54" xfId="0" applyFill="1" applyBorder="1"/>
    <xf numFmtId="164" fontId="3" fillId="0" borderId="1" xfId="0" applyNumberFormat="1" applyFont="1" applyBorder="1"/>
    <xf numFmtId="44" fontId="3" fillId="0" borderId="1" xfId="0" applyNumberFormat="1" applyFont="1" applyBorder="1"/>
    <xf numFmtId="4" fontId="3" fillId="0" borderId="1" xfId="0" applyNumberFormat="1" applyFont="1" applyBorder="1"/>
    <xf numFmtId="164" fontId="3" fillId="0" borderId="0" xfId="0" applyNumberFormat="1" applyFont="1"/>
    <xf numFmtId="44" fontId="3" fillId="0" borderId="0" xfId="0" applyNumberFormat="1" applyFont="1"/>
    <xf numFmtId="164" fontId="0" fillId="0" borderId="1" xfId="1" applyNumberFormat="1" applyFont="1" applyBorder="1"/>
    <xf numFmtId="167" fontId="0" fillId="6" borderId="1" xfId="1" applyNumberFormat="1" applyFont="1" applyFill="1" applyBorder="1"/>
    <xf numFmtId="168" fontId="0" fillId="6" borderId="1" xfId="1" applyNumberFormat="1" applyFont="1" applyFill="1" applyBorder="1"/>
    <xf numFmtId="167" fontId="0" fillId="6" borderId="18" xfId="1" applyNumberFormat="1" applyFont="1" applyFill="1" applyBorder="1"/>
    <xf numFmtId="168" fontId="0" fillId="6" borderId="18" xfId="1" applyNumberFormat="1" applyFont="1" applyFill="1" applyBorder="1"/>
    <xf numFmtId="0" fontId="0" fillId="3" borderId="0" xfId="0" applyFill="1" applyAlignment="1">
      <alignment wrapText="1"/>
    </xf>
    <xf numFmtId="0" fontId="3" fillId="3" borderId="0" xfId="0" applyFont="1" applyFill="1" applyAlignment="1">
      <alignment wrapText="1"/>
    </xf>
    <xf numFmtId="0" fontId="3" fillId="3" borderId="0" xfId="0" applyFont="1" applyFill="1"/>
    <xf numFmtId="166" fontId="3" fillId="0" borderId="0" xfId="0" applyNumberFormat="1" applyFont="1"/>
    <xf numFmtId="166" fontId="0" fillId="8" borderId="55" xfId="0" applyNumberFormat="1" applyFill="1" applyBorder="1"/>
    <xf numFmtId="0" fontId="0" fillId="8" borderId="56" xfId="0" applyFill="1" applyBorder="1"/>
    <xf numFmtId="0" fontId="0" fillId="8" borderId="57" xfId="0" applyFill="1" applyBorder="1"/>
    <xf numFmtId="166" fontId="0" fillId="8" borderId="2" xfId="0" applyNumberFormat="1" applyFill="1" applyBorder="1"/>
    <xf numFmtId="0" fontId="0" fillId="8" borderId="58" xfId="0" applyFill="1" applyBorder="1"/>
    <xf numFmtId="166" fontId="0" fillId="8" borderId="59" xfId="0" applyNumberFormat="1" applyFill="1" applyBorder="1"/>
    <xf numFmtId="0" fontId="7" fillId="12" borderId="1" xfId="0" applyFont="1" applyFill="1" applyBorder="1"/>
    <xf numFmtId="0" fontId="0" fillId="6" borderId="1" xfId="0" applyFill="1" applyBorder="1"/>
    <xf numFmtId="169" fontId="0" fillId="0" borderId="1" xfId="0" applyNumberFormat="1" applyBorder="1"/>
    <xf numFmtId="0" fontId="0" fillId="3" borderId="1" xfId="0" applyFill="1" applyBorder="1"/>
    <xf numFmtId="9" fontId="0" fillId="0" borderId="1" xfId="0" applyNumberFormat="1" applyBorder="1"/>
    <xf numFmtId="0" fontId="27" fillId="7" borderId="0" xfId="0" applyFont="1" applyFill="1"/>
    <xf numFmtId="0" fontId="28" fillId="7" borderId="0" xfId="0" applyFont="1" applyFill="1"/>
    <xf numFmtId="170" fontId="0" fillId="0" borderId="1" xfId="0" applyNumberFormat="1" applyBorder="1"/>
    <xf numFmtId="0" fontId="0" fillId="8" borderId="55" xfId="0" applyFill="1" applyBorder="1"/>
    <xf numFmtId="0" fontId="29" fillId="8" borderId="2" xfId="0" applyFont="1" applyFill="1" applyBorder="1"/>
    <xf numFmtId="0" fontId="29" fillId="8" borderId="0" xfId="0" applyFont="1" applyFill="1"/>
    <xf numFmtId="0" fontId="0" fillId="8" borderId="59" xfId="0" applyFill="1" applyBorder="1"/>
    <xf numFmtId="44" fontId="0" fillId="6" borderId="1" xfId="0" applyNumberFormat="1" applyFill="1" applyBorder="1"/>
    <xf numFmtId="44" fontId="0" fillId="3" borderId="60" xfId="0" applyNumberFormat="1" applyFill="1" applyBorder="1"/>
    <xf numFmtId="0" fontId="17" fillId="8" borderId="0" xfId="0" applyFont="1" applyFill="1" applyAlignment="1">
      <alignment wrapText="1"/>
    </xf>
    <xf numFmtId="0" fontId="17" fillId="8" borderId="0" xfId="0" applyFont="1" applyFill="1"/>
    <xf numFmtId="0" fontId="0" fillId="3" borderId="0" xfId="0" applyFill="1"/>
    <xf numFmtId="0" fontId="0" fillId="3" borderId="0" xfId="0" applyFill="1" applyAlignment="1">
      <alignment wrapText="1"/>
    </xf>
    <xf numFmtId="0" fontId="3" fillId="3" borderId="0" xfId="0" applyFont="1" applyFill="1" applyAlignment="1">
      <alignment wrapText="1"/>
    </xf>
    <xf numFmtId="0" fontId="3" fillId="3" borderId="0" xfId="0" applyFont="1" applyFill="1"/>
    <xf numFmtId="0" fontId="21" fillId="9" borderId="0" xfId="0" applyFont="1" applyFill="1" applyAlignment="1">
      <alignment wrapText="1"/>
    </xf>
    <xf numFmtId="0" fontId="4" fillId="2" borderId="2" xfId="0" applyFont="1" applyFill="1" applyBorder="1" applyAlignment="1">
      <alignment horizontal="left" vertical="top"/>
    </xf>
    <xf numFmtId="0" fontId="4" fillId="2" borderId="0" xfId="0" applyFont="1" applyFill="1" applyAlignment="1">
      <alignment horizontal="left" vertical="top"/>
    </xf>
    <xf numFmtId="0" fontId="4" fillId="0" borderId="3" xfId="0" applyFont="1" applyBorder="1"/>
    <xf numFmtId="0" fontId="4" fillId="0" borderId="4" xfId="0" applyFont="1" applyBorder="1"/>
    <xf numFmtId="0" fontId="4" fillId="0" borderId="5" xfId="0" applyFont="1" applyBorder="1"/>
    <xf numFmtId="0" fontId="4" fillId="0" borderId="7" xfId="0" applyFont="1" applyBorder="1"/>
  </cellXfs>
  <cellStyles count="2">
    <cellStyle name="Currency" xfId="1" builtinId="4"/>
    <cellStyle name="Normal" xfId="0" builtinId="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cid:1A6051FB-B67F-4810-B5A2-55823678EDF0" TargetMode="External"/><Relationship Id="rId2" Type="http://schemas.openxmlformats.org/officeDocument/2006/relationships/image" Target="../media/image2.pn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cid:1A6051FB-B67F-4810-B5A2-55823678EDF0" TargetMode="External"/><Relationship Id="rId2" Type="http://schemas.openxmlformats.org/officeDocument/2006/relationships/image" Target="../media/image2.png"/><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1</xdr:col>
      <xdr:colOff>741045</xdr:colOff>
      <xdr:row>14</xdr:row>
      <xdr:rowOff>146685</xdr:rowOff>
    </xdr:from>
    <xdr:to>
      <xdr:col>8</xdr:col>
      <xdr:colOff>521970</xdr:colOff>
      <xdr:row>29</xdr:row>
      <xdr:rowOff>24765</xdr:rowOff>
    </xdr:to>
    <xdr:pic>
      <xdr:nvPicPr>
        <xdr:cNvPr id="6" name="Picture 5">
          <a:extLst>
            <a:ext uri="{FF2B5EF4-FFF2-40B4-BE49-F238E27FC236}">
              <a16:creationId xmlns:a16="http://schemas.microsoft.com/office/drawing/2014/main" id="{949C5FAA-C388-DE8B-CA15-1693C8CB4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0645" y="3108960"/>
          <a:ext cx="7858125" cy="35071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13335</xdr:colOff>
      <xdr:row>14</xdr:row>
      <xdr:rowOff>7620</xdr:rowOff>
    </xdr:from>
    <xdr:to>
      <xdr:col>20</xdr:col>
      <xdr:colOff>142875</xdr:colOff>
      <xdr:row>32</xdr:row>
      <xdr:rowOff>51435</xdr:rowOff>
    </xdr:to>
    <xdr:pic>
      <xdr:nvPicPr>
        <xdr:cNvPr id="2" name="id-1A6051FB-B67F-4810-B5A2-55823678EDF0" descr="Image.png">
          <a:extLst>
            <a:ext uri="{FF2B5EF4-FFF2-40B4-BE49-F238E27FC236}">
              <a16:creationId xmlns:a16="http://schemas.microsoft.com/office/drawing/2014/main" id="{4BB8D862-A674-4E28-BF0D-AD9A0017FF4F}"/>
            </a:ext>
          </a:extLst>
        </xdr:cNvPr>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12205335" y="2969895"/>
          <a:ext cx="5615940" cy="424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7620</xdr:colOff>
      <xdr:row>14</xdr:row>
      <xdr:rowOff>99060</xdr:rowOff>
    </xdr:from>
    <xdr:to>
      <xdr:col>8</xdr:col>
      <xdr:colOff>998220</xdr:colOff>
      <xdr:row>28</xdr:row>
      <xdr:rowOff>167640</xdr:rowOff>
    </xdr:to>
    <xdr:pic>
      <xdr:nvPicPr>
        <xdr:cNvPr id="2" name="Picture 1">
          <a:extLst>
            <a:ext uri="{FF2B5EF4-FFF2-40B4-BE49-F238E27FC236}">
              <a16:creationId xmlns:a16="http://schemas.microsoft.com/office/drawing/2014/main" id="{F762F66E-6AFD-4586-A259-D30034FDE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9700" y="3025140"/>
          <a:ext cx="8031480" cy="3474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605790</xdr:colOff>
      <xdr:row>14</xdr:row>
      <xdr:rowOff>5715</xdr:rowOff>
    </xdr:from>
    <xdr:to>
      <xdr:col>19</xdr:col>
      <xdr:colOff>28575</xdr:colOff>
      <xdr:row>32</xdr:row>
      <xdr:rowOff>62865</xdr:rowOff>
    </xdr:to>
    <xdr:pic>
      <xdr:nvPicPr>
        <xdr:cNvPr id="4" name="id-1A6051FB-B67F-4810-B5A2-55823678EDF0" descr="Image.png">
          <a:extLst>
            <a:ext uri="{FF2B5EF4-FFF2-40B4-BE49-F238E27FC236}">
              <a16:creationId xmlns:a16="http://schemas.microsoft.com/office/drawing/2014/main" id="{782E96B5-9A6A-B952-F7A1-8D8511059723}"/>
            </a:ext>
          </a:extLst>
        </xdr:cNvPr>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10254615" y="2967990"/>
          <a:ext cx="5518785" cy="4257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502920</xdr:colOff>
      <xdr:row>3</xdr:row>
      <xdr:rowOff>152400</xdr:rowOff>
    </xdr:from>
    <xdr:to>
      <xdr:col>27</xdr:col>
      <xdr:colOff>0</xdr:colOff>
      <xdr:row>22</xdr:row>
      <xdr:rowOff>38100</xdr:rowOff>
    </xdr:to>
    <xdr:pic>
      <xdr:nvPicPr>
        <xdr:cNvPr id="3" name="Picture 2">
          <a:extLst>
            <a:ext uri="{FF2B5EF4-FFF2-40B4-BE49-F238E27FC236}">
              <a16:creationId xmlns:a16="http://schemas.microsoft.com/office/drawing/2014/main" id="{6A76B0EE-68B9-AC96-2FB1-DC8FC2304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16340" y="1264920"/>
          <a:ext cx="8031480" cy="3528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7620</xdr:colOff>
      <xdr:row>29</xdr:row>
      <xdr:rowOff>15240</xdr:rowOff>
    </xdr:from>
    <xdr:to>
      <xdr:col>2</xdr:col>
      <xdr:colOff>251460</xdr:colOff>
      <xdr:row>38</xdr:row>
      <xdr:rowOff>99060</xdr:rowOff>
    </xdr:to>
    <xdr:pic>
      <xdr:nvPicPr>
        <xdr:cNvPr id="6" name="Picture 5">
          <a:extLst>
            <a:ext uri="{FF2B5EF4-FFF2-40B4-BE49-F238E27FC236}">
              <a16:creationId xmlns:a16="http://schemas.microsoft.com/office/drawing/2014/main" id="{A35A4617-0E63-9BF6-2A45-6AA5DCAE19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5820" y="5486400"/>
          <a:ext cx="1653540" cy="18516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502920</xdr:colOff>
      <xdr:row>3</xdr:row>
      <xdr:rowOff>152400</xdr:rowOff>
    </xdr:from>
    <xdr:to>
      <xdr:col>27</xdr:col>
      <xdr:colOff>0</xdr:colOff>
      <xdr:row>22</xdr:row>
      <xdr:rowOff>38100</xdr:rowOff>
    </xdr:to>
    <xdr:pic>
      <xdr:nvPicPr>
        <xdr:cNvPr id="2" name="Picture 1">
          <a:extLst>
            <a:ext uri="{FF2B5EF4-FFF2-40B4-BE49-F238E27FC236}">
              <a16:creationId xmlns:a16="http://schemas.microsoft.com/office/drawing/2014/main" id="{A2030F5F-A0A3-4721-9811-4F6391171C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70895" y="838200"/>
          <a:ext cx="8031480" cy="3609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7620</xdr:colOff>
      <xdr:row>29</xdr:row>
      <xdr:rowOff>15240</xdr:rowOff>
    </xdr:from>
    <xdr:to>
      <xdr:col>2</xdr:col>
      <xdr:colOff>251460</xdr:colOff>
      <xdr:row>38</xdr:row>
      <xdr:rowOff>99060</xdr:rowOff>
    </xdr:to>
    <xdr:pic>
      <xdr:nvPicPr>
        <xdr:cNvPr id="3" name="Picture 2">
          <a:extLst>
            <a:ext uri="{FF2B5EF4-FFF2-40B4-BE49-F238E27FC236}">
              <a16:creationId xmlns:a16="http://schemas.microsoft.com/office/drawing/2014/main" id="{B9AF6A23-A5AC-4CDA-802E-E683A70CCE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6770" y="5806440"/>
          <a:ext cx="1615440" cy="1874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2C5CC-89E7-405A-BCBD-FA76D22481ED}">
  <dimension ref="A1:W102"/>
  <sheetViews>
    <sheetView showGridLines="0" tabSelected="1" topLeftCell="C1" zoomScale="184" zoomScaleNormal="184" workbookViewId="0">
      <selection activeCell="C1" sqref="C1"/>
    </sheetView>
  </sheetViews>
  <sheetFormatPr defaultRowHeight="15" x14ac:dyDescent="0.25"/>
  <cols>
    <col min="2" max="2" width="11.5703125" bestFit="1" customWidth="1"/>
    <col min="3" max="3" width="26.7109375" bestFit="1" customWidth="1"/>
    <col min="4" max="4" width="15.140625" customWidth="1"/>
    <col min="5" max="5" width="21.7109375" customWidth="1"/>
    <col min="7" max="7" width="15.28515625" bestFit="1" customWidth="1"/>
    <col min="8" max="8" width="17.7109375" customWidth="1"/>
  </cols>
  <sheetData>
    <row r="1" spans="1:23" x14ac:dyDescent="0.25">
      <c r="A1" t="s">
        <v>0</v>
      </c>
      <c r="B1" s="3"/>
      <c r="C1" s="3"/>
      <c r="D1" s="3"/>
      <c r="E1" s="3"/>
      <c r="F1" s="3"/>
      <c r="G1" s="3"/>
      <c r="H1" s="3"/>
      <c r="I1" s="3"/>
      <c r="J1" s="3"/>
      <c r="K1" s="3"/>
      <c r="L1" s="3"/>
      <c r="M1" s="3"/>
      <c r="N1" s="3"/>
      <c r="O1" s="3"/>
      <c r="P1" s="3"/>
      <c r="Q1" s="3"/>
      <c r="R1" s="3"/>
      <c r="S1" s="3"/>
      <c r="T1" s="3"/>
      <c r="U1" s="3"/>
      <c r="V1" s="3"/>
      <c r="W1" s="3"/>
    </row>
    <row r="2" spans="1:23" x14ac:dyDescent="0.25">
      <c r="B2" s="3"/>
      <c r="C2" s="3"/>
      <c r="D2" s="3"/>
      <c r="E2" s="3"/>
      <c r="F2" s="3"/>
      <c r="G2" s="3"/>
      <c r="H2" s="3"/>
      <c r="I2" s="3"/>
      <c r="J2" s="3"/>
      <c r="K2" s="3"/>
      <c r="L2" s="3"/>
      <c r="M2" s="3"/>
      <c r="N2" s="3"/>
      <c r="O2" s="3"/>
      <c r="P2" s="3"/>
      <c r="Q2" s="3"/>
      <c r="R2" s="3"/>
      <c r="S2" s="3"/>
      <c r="T2" s="3"/>
      <c r="U2" s="3"/>
      <c r="V2" s="3"/>
      <c r="W2" s="3"/>
    </row>
    <row r="3" spans="1:23" ht="28.5" x14ac:dyDescent="0.45">
      <c r="B3" s="3"/>
      <c r="C3" s="3"/>
      <c r="D3" s="5" t="s">
        <v>148</v>
      </c>
      <c r="E3" s="3"/>
      <c r="F3" s="3"/>
      <c r="G3" s="3"/>
      <c r="H3" s="3"/>
      <c r="I3" s="3"/>
      <c r="J3" s="3"/>
      <c r="K3" s="3"/>
      <c r="L3" s="3"/>
      <c r="M3" s="3"/>
      <c r="N3" s="3"/>
      <c r="O3" s="3"/>
      <c r="P3" s="3"/>
      <c r="Q3" s="3"/>
      <c r="R3" s="3"/>
      <c r="S3" s="3"/>
      <c r="T3" s="3"/>
      <c r="U3" s="3"/>
      <c r="V3" s="3"/>
      <c r="W3" s="3"/>
    </row>
    <row r="4" spans="1:23" ht="18.75" x14ac:dyDescent="0.3">
      <c r="B4" s="3"/>
      <c r="C4" s="3"/>
      <c r="D4" s="4"/>
      <c r="E4" s="4" t="s">
        <v>2</v>
      </c>
      <c r="F4" s="4"/>
      <c r="G4" s="4"/>
      <c r="H4" s="4"/>
      <c r="I4" s="4"/>
      <c r="J4" s="3"/>
      <c r="K4" s="3"/>
      <c r="L4" s="3"/>
      <c r="M4" s="3"/>
      <c r="N4" s="3"/>
      <c r="O4" s="3"/>
      <c r="P4" s="3"/>
      <c r="Q4" s="3"/>
      <c r="R4" s="3"/>
      <c r="S4" s="3"/>
      <c r="T4" s="3"/>
      <c r="U4" s="3"/>
      <c r="V4" s="3"/>
      <c r="W4" s="3"/>
    </row>
    <row r="5" spans="1:23" ht="18.75" x14ac:dyDescent="0.3">
      <c r="B5" s="3"/>
      <c r="C5" s="3"/>
      <c r="D5" s="4"/>
      <c r="E5" s="4" t="s">
        <v>3</v>
      </c>
      <c r="F5" s="4"/>
      <c r="G5" s="4"/>
      <c r="H5" s="4"/>
      <c r="I5" s="4"/>
      <c r="J5" s="3"/>
      <c r="K5" s="3"/>
      <c r="L5" s="3"/>
      <c r="M5" s="3"/>
      <c r="N5" s="3"/>
      <c r="O5" s="3"/>
      <c r="P5" s="3"/>
      <c r="Q5" s="3"/>
      <c r="R5" s="3"/>
      <c r="S5" s="3"/>
      <c r="T5" s="3"/>
      <c r="U5" s="3"/>
      <c r="V5" s="3"/>
      <c r="W5" s="3"/>
    </row>
    <row r="6" spans="1:23" ht="18.75" x14ac:dyDescent="0.3">
      <c r="B6" s="3"/>
      <c r="C6" s="3"/>
      <c r="D6" s="4"/>
      <c r="E6" s="4" t="s">
        <v>4</v>
      </c>
      <c r="F6" s="4"/>
      <c r="G6" s="4"/>
      <c r="H6" s="4"/>
      <c r="I6" s="4"/>
      <c r="J6" s="3"/>
      <c r="K6" s="3"/>
      <c r="L6" s="3"/>
      <c r="M6" s="3"/>
      <c r="N6" s="3"/>
      <c r="O6" s="3"/>
      <c r="P6" s="3"/>
      <c r="Q6" s="3"/>
      <c r="R6" s="3"/>
      <c r="S6" s="3"/>
      <c r="T6" s="3"/>
      <c r="U6" s="3"/>
      <c r="V6" s="3"/>
      <c r="W6" s="3"/>
    </row>
    <row r="7" spans="1:23" ht="18.75" x14ac:dyDescent="0.3">
      <c r="B7" s="3"/>
      <c r="C7" s="3"/>
      <c r="D7" s="4"/>
      <c r="E7" s="4" t="s">
        <v>152</v>
      </c>
      <c r="F7" s="4"/>
      <c r="G7" s="4"/>
      <c r="H7" s="4"/>
      <c r="I7" s="4"/>
      <c r="J7" s="3"/>
      <c r="K7" s="3"/>
      <c r="L7" s="3"/>
      <c r="M7" s="3"/>
      <c r="N7" s="3"/>
      <c r="O7" s="3"/>
      <c r="P7" s="3"/>
      <c r="Q7" s="3"/>
      <c r="R7" s="3"/>
      <c r="S7" s="3"/>
      <c r="T7" s="3"/>
      <c r="U7" s="3"/>
      <c r="V7" s="3"/>
      <c r="W7" s="3"/>
    </row>
    <row r="8" spans="1:23" ht="18.75" x14ac:dyDescent="0.3">
      <c r="B8" s="3"/>
      <c r="C8" s="3"/>
      <c r="D8" s="4"/>
      <c r="E8" s="4"/>
      <c r="F8" s="4"/>
      <c r="G8" s="4"/>
      <c r="H8" s="4"/>
      <c r="I8" s="4"/>
      <c r="J8" s="3"/>
      <c r="K8" s="3"/>
      <c r="L8" s="3"/>
      <c r="M8" s="3"/>
      <c r="N8" s="3"/>
      <c r="O8" s="3"/>
      <c r="P8" s="3"/>
      <c r="Q8" s="3"/>
      <c r="R8" s="3"/>
      <c r="S8" s="3"/>
      <c r="T8" s="3"/>
      <c r="U8" s="3"/>
      <c r="V8" s="3"/>
      <c r="W8" s="3"/>
    </row>
    <row r="9" spans="1:23" ht="18.75" x14ac:dyDescent="0.3">
      <c r="B9" s="3"/>
      <c r="C9" s="3"/>
      <c r="D9" s="4"/>
      <c r="E9" s="4"/>
      <c r="F9" s="4"/>
      <c r="G9" s="4"/>
      <c r="H9" s="4"/>
      <c r="I9" s="4"/>
      <c r="J9" s="3"/>
      <c r="K9" s="3"/>
      <c r="L9" s="3"/>
      <c r="M9" s="3"/>
      <c r="N9" s="3"/>
      <c r="O9" s="3"/>
      <c r="P9" s="3"/>
      <c r="Q9" s="3"/>
      <c r="R9" s="3"/>
      <c r="S9" s="3"/>
      <c r="T9" s="3"/>
      <c r="U9" s="3"/>
      <c r="V9" s="3"/>
      <c r="W9" s="3"/>
    </row>
    <row r="10" spans="1:23" ht="18.75" x14ac:dyDescent="0.3">
      <c r="B10" s="3"/>
      <c r="C10" s="3"/>
      <c r="D10" s="4"/>
      <c r="E10" s="4"/>
      <c r="F10" s="4"/>
      <c r="G10" s="4"/>
      <c r="H10" s="4"/>
      <c r="I10" s="4"/>
      <c r="J10" s="3"/>
      <c r="K10" s="3"/>
      <c r="L10" s="3"/>
      <c r="M10" s="3"/>
      <c r="N10" s="3"/>
      <c r="O10" s="3"/>
      <c r="P10" s="3"/>
      <c r="Q10" s="3"/>
      <c r="R10" s="3"/>
      <c r="S10" s="3"/>
      <c r="T10" s="3"/>
      <c r="U10" s="3"/>
      <c r="V10" s="3"/>
      <c r="W10" s="3"/>
    </row>
    <row r="11" spans="1:23" ht="18.75" x14ac:dyDescent="0.3">
      <c r="B11" s="3"/>
      <c r="C11" s="3"/>
      <c r="D11" s="4"/>
      <c r="E11" s="4"/>
      <c r="F11" s="4"/>
      <c r="G11" s="4"/>
      <c r="H11" s="4"/>
      <c r="I11" s="4"/>
      <c r="J11" s="3"/>
      <c r="K11" s="3"/>
      <c r="L11" s="3"/>
      <c r="M11" s="3"/>
      <c r="N11" s="3"/>
      <c r="O11" s="3"/>
      <c r="P11" s="3"/>
      <c r="Q11" s="3"/>
      <c r="R11" s="3"/>
      <c r="S11" s="3"/>
      <c r="T11" s="3"/>
      <c r="U11" s="3"/>
      <c r="V11" s="3"/>
      <c r="W11" s="3"/>
    </row>
    <row r="12" spans="1:23" ht="18.75" x14ac:dyDescent="0.3">
      <c r="B12" s="3"/>
      <c r="C12" s="3"/>
      <c r="D12" s="4"/>
      <c r="E12" s="4"/>
      <c r="F12" s="4"/>
      <c r="G12" s="4"/>
      <c r="H12" s="4"/>
      <c r="I12" s="4"/>
      <c r="J12" s="3"/>
      <c r="K12" s="3"/>
      <c r="L12" s="3"/>
      <c r="M12" s="3"/>
      <c r="N12" s="3"/>
      <c r="O12" s="3"/>
      <c r="P12" s="3"/>
      <c r="Q12" s="3"/>
      <c r="R12" s="3"/>
      <c r="S12" s="3"/>
      <c r="T12" s="3"/>
      <c r="U12" s="3"/>
      <c r="V12" s="3"/>
      <c r="W12" s="3"/>
    </row>
    <row r="13" spans="1:23" ht="18.75" x14ac:dyDescent="0.3">
      <c r="B13" s="3"/>
      <c r="C13" s="3"/>
      <c r="D13" s="4"/>
      <c r="E13" s="4"/>
      <c r="F13" s="4"/>
      <c r="G13" s="4"/>
      <c r="H13" s="4"/>
      <c r="I13" s="4"/>
      <c r="J13" s="3"/>
      <c r="K13" s="3"/>
      <c r="L13" s="3"/>
      <c r="M13" s="3"/>
      <c r="N13" s="3"/>
      <c r="O13" s="3"/>
      <c r="P13" s="3"/>
      <c r="Q13" s="3"/>
      <c r="R13" s="3"/>
      <c r="S13" s="3"/>
      <c r="T13" s="3"/>
      <c r="U13" s="3"/>
      <c r="V13" s="3"/>
      <c r="W13" s="3"/>
    </row>
    <row r="14" spans="1:23" ht="18.75" x14ac:dyDescent="0.3">
      <c r="B14" s="3"/>
      <c r="C14" s="3"/>
      <c r="D14" s="4"/>
      <c r="E14" s="4"/>
      <c r="F14" s="4"/>
      <c r="G14" s="4"/>
      <c r="H14" s="4"/>
      <c r="I14" s="4"/>
      <c r="J14" s="3"/>
      <c r="K14" s="3"/>
      <c r="L14" s="3"/>
      <c r="M14" s="3"/>
      <c r="N14" s="3"/>
      <c r="O14" s="3"/>
      <c r="P14" s="3"/>
      <c r="Q14" s="3"/>
      <c r="R14" s="3"/>
      <c r="S14" s="3"/>
      <c r="T14" s="3"/>
      <c r="U14" s="3"/>
      <c r="V14" s="3"/>
      <c r="W14" s="3"/>
    </row>
    <row r="15" spans="1:23" ht="18.75" x14ac:dyDescent="0.3">
      <c r="B15" s="3"/>
      <c r="C15" s="3"/>
      <c r="D15" s="4"/>
      <c r="E15" s="3"/>
      <c r="F15" s="4"/>
      <c r="G15" s="4"/>
      <c r="H15" s="4"/>
      <c r="I15" s="4"/>
      <c r="J15" s="3"/>
      <c r="K15" s="3"/>
      <c r="L15" s="3"/>
      <c r="M15" s="3"/>
      <c r="N15" s="3"/>
      <c r="O15" s="3"/>
      <c r="P15" s="3"/>
      <c r="Q15" s="3"/>
      <c r="R15" s="3"/>
      <c r="S15" s="3"/>
      <c r="T15" s="3"/>
      <c r="U15" s="3"/>
      <c r="V15" s="3"/>
      <c r="W15" s="3"/>
    </row>
    <row r="16" spans="1:23" ht="18.75" x14ac:dyDescent="0.3">
      <c r="B16" s="3"/>
      <c r="C16" s="3"/>
      <c r="D16" s="4"/>
      <c r="E16" s="4"/>
      <c r="F16" s="4"/>
      <c r="G16" s="4"/>
      <c r="H16" s="4"/>
      <c r="I16" s="4"/>
      <c r="J16" s="3"/>
      <c r="K16" s="3"/>
      <c r="L16" s="3"/>
      <c r="M16" s="3"/>
      <c r="N16" s="3"/>
      <c r="O16" s="3"/>
      <c r="P16" s="3"/>
      <c r="Q16" s="3"/>
      <c r="R16" s="3"/>
      <c r="S16" s="3"/>
      <c r="T16" s="3"/>
      <c r="U16" s="3"/>
      <c r="V16" s="3"/>
      <c r="W16" s="3"/>
    </row>
    <row r="17" spans="2:23" ht="21" x14ac:dyDescent="0.35">
      <c r="B17" s="3"/>
      <c r="C17" s="31" t="s">
        <v>25</v>
      </c>
      <c r="D17" s="31"/>
      <c r="E17" s="31"/>
      <c r="F17" s="31"/>
      <c r="G17" s="31"/>
      <c r="H17" s="31"/>
      <c r="I17" s="4"/>
      <c r="J17" s="3"/>
      <c r="K17" s="3"/>
      <c r="L17" s="3"/>
      <c r="M17" s="3"/>
      <c r="N17" s="3"/>
      <c r="O17" s="3"/>
      <c r="P17" s="3"/>
      <c r="Q17" s="3"/>
      <c r="R17" s="3"/>
      <c r="S17" s="3"/>
      <c r="T17" s="3"/>
      <c r="U17" s="3"/>
      <c r="V17" s="3"/>
      <c r="W17" s="3"/>
    </row>
    <row r="18" spans="2:23" ht="18.75" x14ac:dyDescent="0.3">
      <c r="B18" s="3"/>
      <c r="C18" s="3"/>
      <c r="D18" s="4"/>
      <c r="E18" s="4"/>
      <c r="F18" s="4"/>
      <c r="G18" s="4"/>
      <c r="H18" s="4"/>
      <c r="I18" s="4"/>
      <c r="J18" s="3"/>
      <c r="K18" s="3"/>
      <c r="L18" s="3"/>
      <c r="M18" s="3"/>
      <c r="N18" s="3"/>
      <c r="O18" s="3"/>
      <c r="P18" s="3"/>
      <c r="Q18" s="3"/>
      <c r="R18" s="3"/>
      <c r="S18" s="3"/>
      <c r="T18" s="3"/>
      <c r="U18" s="3"/>
      <c r="V18" s="3"/>
      <c r="W18" s="3"/>
    </row>
    <row r="19" spans="2:23" ht="18.75" x14ac:dyDescent="0.3">
      <c r="B19" s="3"/>
      <c r="C19" s="3"/>
      <c r="D19" s="4"/>
      <c r="E19" s="4"/>
      <c r="F19" s="4"/>
      <c r="G19" s="4"/>
      <c r="H19" s="4"/>
      <c r="I19" s="4"/>
      <c r="J19" s="3"/>
      <c r="K19" s="3"/>
      <c r="L19" s="3"/>
      <c r="M19" s="3"/>
      <c r="N19" s="3"/>
      <c r="O19" s="3"/>
      <c r="P19" s="3"/>
      <c r="Q19" s="3"/>
      <c r="R19" s="3"/>
      <c r="S19" s="3"/>
      <c r="T19" s="3"/>
      <c r="U19" s="3"/>
      <c r="V19" s="3"/>
      <c r="W19" s="3"/>
    </row>
    <row r="20" spans="2:23" ht="18.75" x14ac:dyDescent="0.3">
      <c r="B20" s="3"/>
      <c r="C20" s="3"/>
      <c r="D20" s="4"/>
      <c r="E20" s="4"/>
      <c r="F20" s="4"/>
      <c r="G20" s="4"/>
      <c r="H20" s="4"/>
      <c r="I20" s="4"/>
      <c r="J20" s="3"/>
      <c r="K20" s="3"/>
      <c r="L20" s="3"/>
      <c r="M20" s="3"/>
      <c r="N20" s="3"/>
      <c r="O20" s="3"/>
      <c r="P20" s="3"/>
      <c r="Q20" s="3"/>
      <c r="R20" s="3"/>
      <c r="S20" s="3"/>
      <c r="T20" s="3"/>
      <c r="U20" s="3"/>
      <c r="V20" s="3"/>
      <c r="W20" s="3"/>
    </row>
    <row r="21" spans="2:23" ht="18.75" x14ac:dyDescent="0.3">
      <c r="B21" s="3"/>
      <c r="C21" s="3"/>
      <c r="D21" s="4"/>
      <c r="E21" s="4"/>
      <c r="F21" s="4"/>
      <c r="G21" s="4"/>
      <c r="H21" s="4"/>
      <c r="I21" s="4"/>
      <c r="J21" s="3"/>
      <c r="K21" s="3"/>
      <c r="L21" s="3"/>
      <c r="M21" s="3"/>
      <c r="N21" s="3"/>
      <c r="O21" s="3"/>
      <c r="P21" s="3"/>
      <c r="Q21" s="3"/>
      <c r="R21" s="3"/>
      <c r="S21" s="3"/>
      <c r="T21" s="3"/>
      <c r="U21" s="3"/>
      <c r="V21" s="3"/>
      <c r="W21" s="3"/>
    </row>
    <row r="22" spans="2:23" ht="18.75" x14ac:dyDescent="0.3">
      <c r="B22" s="3"/>
      <c r="C22" s="3"/>
      <c r="D22" s="4"/>
      <c r="E22" s="4"/>
      <c r="F22" s="4"/>
      <c r="G22" s="4"/>
      <c r="H22" s="4"/>
      <c r="I22" s="4"/>
      <c r="J22" s="3"/>
      <c r="K22" s="3"/>
      <c r="L22" s="3"/>
      <c r="M22" s="3"/>
      <c r="N22" s="3"/>
      <c r="O22" s="3"/>
      <c r="P22" s="3"/>
      <c r="Q22" s="3"/>
      <c r="R22" s="3"/>
      <c r="S22" s="3"/>
      <c r="T22" s="3"/>
      <c r="U22" s="3"/>
      <c r="V22" s="3"/>
      <c r="W22" s="3"/>
    </row>
    <row r="23" spans="2:23" ht="18.75" x14ac:dyDescent="0.3">
      <c r="B23" s="3"/>
      <c r="C23" s="3"/>
      <c r="D23" s="4"/>
      <c r="E23" s="4"/>
      <c r="F23" s="4"/>
      <c r="G23" s="4"/>
      <c r="H23" s="4"/>
      <c r="I23" s="4"/>
      <c r="J23" s="3"/>
      <c r="K23" s="3"/>
      <c r="L23" s="3"/>
      <c r="M23" s="3"/>
      <c r="N23" s="3"/>
      <c r="O23" s="3"/>
      <c r="P23" s="3"/>
      <c r="Q23" s="3"/>
      <c r="R23" s="3"/>
      <c r="S23" s="3"/>
      <c r="T23" s="3"/>
      <c r="U23" s="3"/>
      <c r="V23" s="3"/>
      <c r="W23" s="3"/>
    </row>
    <row r="24" spans="2:23" ht="18.75" x14ac:dyDescent="0.3">
      <c r="B24" s="3"/>
      <c r="C24" s="3"/>
      <c r="D24" s="4"/>
      <c r="E24" s="4"/>
      <c r="F24" s="4"/>
      <c r="G24" s="4"/>
      <c r="H24" s="4"/>
      <c r="I24" s="4"/>
      <c r="J24" s="3"/>
      <c r="K24" s="3"/>
      <c r="L24" s="3"/>
      <c r="M24" s="3"/>
      <c r="N24" s="3"/>
      <c r="O24" s="3"/>
      <c r="P24" s="3"/>
      <c r="Q24" s="3"/>
      <c r="R24" s="3"/>
      <c r="S24" s="3"/>
      <c r="T24" s="3"/>
      <c r="U24" s="3"/>
      <c r="V24" s="3"/>
      <c r="W24" s="3"/>
    </row>
    <row r="25" spans="2:23" ht="18.75" x14ac:dyDescent="0.3">
      <c r="B25" s="3"/>
      <c r="C25" s="3"/>
      <c r="D25" s="4"/>
      <c r="E25" s="4"/>
      <c r="F25" s="4"/>
      <c r="G25" s="4"/>
      <c r="H25" s="4"/>
      <c r="I25" s="4"/>
      <c r="J25" s="3"/>
      <c r="K25" s="3"/>
      <c r="L25" s="3"/>
      <c r="M25" s="3"/>
      <c r="N25" s="3"/>
      <c r="O25" s="3"/>
      <c r="P25" s="3"/>
      <c r="Q25" s="3"/>
      <c r="R25" s="3"/>
      <c r="S25" s="3"/>
      <c r="T25" s="3"/>
      <c r="U25" s="3"/>
      <c r="V25" s="3"/>
      <c r="W25" s="3"/>
    </row>
    <row r="26" spans="2:23" ht="18.75" x14ac:dyDescent="0.3">
      <c r="B26" s="3"/>
      <c r="C26" s="3"/>
      <c r="D26" s="4"/>
      <c r="E26" s="4"/>
      <c r="F26" s="4"/>
      <c r="G26" s="4"/>
      <c r="H26" s="4"/>
      <c r="I26" s="4"/>
      <c r="J26" s="3"/>
      <c r="K26" s="3"/>
      <c r="L26" s="3"/>
      <c r="M26" s="3"/>
      <c r="N26" s="3"/>
      <c r="O26" s="3"/>
      <c r="P26" s="3"/>
      <c r="Q26" s="3"/>
      <c r="R26" s="3"/>
      <c r="S26" s="3"/>
      <c r="T26" s="3"/>
      <c r="U26" s="3"/>
      <c r="V26" s="3"/>
      <c r="W26" s="3"/>
    </row>
    <row r="27" spans="2:23" ht="18.75" x14ac:dyDescent="0.3">
      <c r="B27" s="3"/>
      <c r="C27" s="3"/>
      <c r="D27" s="3"/>
      <c r="E27" s="4"/>
      <c r="F27" s="3"/>
      <c r="G27" s="3"/>
      <c r="H27" s="3"/>
      <c r="I27" s="3"/>
      <c r="J27" s="3"/>
      <c r="K27" s="3"/>
      <c r="L27" s="3"/>
      <c r="M27" s="3"/>
      <c r="N27" s="3"/>
      <c r="O27" s="3"/>
      <c r="P27" s="3"/>
      <c r="Q27" s="3"/>
      <c r="R27" s="3"/>
      <c r="S27" s="3"/>
      <c r="T27" s="3"/>
      <c r="U27" s="3"/>
      <c r="V27" s="3"/>
      <c r="W27" s="3"/>
    </row>
    <row r="28" spans="2:23" x14ac:dyDescent="0.25">
      <c r="B28" s="3"/>
      <c r="C28" s="3"/>
      <c r="D28" s="3"/>
      <c r="E28" s="3"/>
      <c r="F28" s="3"/>
      <c r="G28" s="3"/>
      <c r="H28" s="3"/>
      <c r="I28" s="3"/>
      <c r="J28" s="3"/>
      <c r="K28" s="3"/>
      <c r="L28" s="3"/>
      <c r="M28" s="3"/>
      <c r="N28" s="3"/>
      <c r="O28" s="3"/>
      <c r="P28" s="3"/>
      <c r="Q28" s="3"/>
      <c r="R28" s="3"/>
      <c r="S28" s="3"/>
      <c r="T28" s="3"/>
      <c r="U28" s="3"/>
      <c r="V28" s="3"/>
      <c r="W28" s="3"/>
    </row>
    <row r="29" spans="2:23" x14ac:dyDescent="0.25">
      <c r="B29" s="3"/>
      <c r="C29" s="3"/>
      <c r="D29" s="3"/>
      <c r="E29" s="3"/>
      <c r="F29" s="3"/>
      <c r="G29" s="3"/>
      <c r="H29" s="3"/>
      <c r="I29" s="3"/>
      <c r="J29" s="3"/>
      <c r="K29" s="3"/>
      <c r="L29" s="3"/>
      <c r="M29" s="3"/>
      <c r="N29" s="3"/>
      <c r="O29" s="3"/>
      <c r="P29" s="3"/>
      <c r="Q29" s="3"/>
      <c r="R29" s="3"/>
      <c r="S29" s="3"/>
      <c r="T29" s="3"/>
      <c r="U29" s="3"/>
      <c r="V29" s="3"/>
      <c r="W29" s="3"/>
    </row>
    <row r="30" spans="2:23" x14ac:dyDescent="0.25">
      <c r="B30" s="3"/>
      <c r="C30" s="3"/>
      <c r="D30" s="3"/>
      <c r="E30" s="3"/>
      <c r="F30" s="3"/>
      <c r="G30" s="3"/>
      <c r="H30" s="3"/>
      <c r="I30" s="3"/>
      <c r="J30" s="3"/>
      <c r="K30" s="3"/>
      <c r="L30" s="3"/>
      <c r="M30" s="3"/>
      <c r="N30" s="3"/>
      <c r="O30" s="3"/>
      <c r="P30" s="3"/>
      <c r="Q30" s="3"/>
      <c r="R30" s="3"/>
      <c r="S30" s="3"/>
      <c r="T30" s="3"/>
      <c r="U30" s="3"/>
      <c r="V30" s="3"/>
      <c r="W30" s="3"/>
    </row>
    <row r="31" spans="2:23" x14ac:dyDescent="0.25">
      <c r="B31" s="3"/>
      <c r="C31" s="3"/>
      <c r="D31" s="3"/>
      <c r="E31" s="3"/>
      <c r="F31" s="3"/>
      <c r="G31" s="3"/>
      <c r="H31" s="3"/>
      <c r="I31" s="3"/>
      <c r="J31" s="3"/>
      <c r="K31" s="3"/>
      <c r="L31" s="3"/>
      <c r="M31" s="3"/>
      <c r="N31" s="3"/>
      <c r="O31" s="3"/>
      <c r="P31" s="3"/>
      <c r="Q31" s="3"/>
      <c r="R31" s="3"/>
      <c r="S31" s="3"/>
      <c r="T31" s="3"/>
      <c r="U31" s="3"/>
      <c r="V31" s="3"/>
      <c r="W31" s="3"/>
    </row>
    <row r="32" spans="2:23" x14ac:dyDescent="0.25">
      <c r="B32" s="3"/>
      <c r="C32" s="3"/>
      <c r="D32" s="3"/>
      <c r="E32" s="3"/>
      <c r="F32" s="3"/>
      <c r="G32" s="3"/>
      <c r="H32" s="3"/>
      <c r="I32" s="3"/>
      <c r="J32" s="3"/>
      <c r="K32" s="3"/>
      <c r="L32" s="3"/>
      <c r="M32" s="3"/>
      <c r="N32" s="3"/>
      <c r="O32" s="3"/>
      <c r="P32" s="3"/>
      <c r="Q32" s="3"/>
      <c r="R32" s="3"/>
      <c r="S32" s="3"/>
      <c r="T32" s="3"/>
      <c r="U32" s="3"/>
      <c r="V32" s="3"/>
      <c r="W32" s="3"/>
    </row>
    <row r="33" spans="2:23" x14ac:dyDescent="0.25">
      <c r="B33" s="3"/>
      <c r="C33" s="3"/>
      <c r="D33" s="3"/>
      <c r="E33" s="3"/>
      <c r="F33" s="3"/>
      <c r="G33" s="3"/>
      <c r="H33" s="3"/>
      <c r="I33" s="3"/>
      <c r="J33" s="3"/>
      <c r="K33" s="3"/>
      <c r="L33" s="3"/>
      <c r="M33" s="3"/>
      <c r="N33" s="3"/>
      <c r="O33" s="3"/>
      <c r="P33" s="3"/>
      <c r="Q33" s="3"/>
      <c r="R33" s="3"/>
      <c r="S33" s="3"/>
      <c r="T33" s="3"/>
      <c r="U33" s="3"/>
      <c r="V33" s="3"/>
      <c r="W33" s="3"/>
    </row>
    <row r="34" spans="2:23" x14ac:dyDescent="0.25">
      <c r="E34" s="3"/>
    </row>
    <row r="44" spans="2:23" ht="18.75" x14ac:dyDescent="0.25">
      <c r="B44" s="28" t="s">
        <v>21</v>
      </c>
      <c r="C44" s="23"/>
      <c r="D44" s="23"/>
      <c r="E44" s="23"/>
      <c r="F44" s="23"/>
      <c r="G44" s="23"/>
      <c r="H44" s="23"/>
    </row>
    <row r="45" spans="2:23" ht="18" thickBot="1" x14ac:dyDescent="0.35">
      <c r="B45" s="24" t="s">
        <v>29</v>
      </c>
      <c r="C45" s="158" t="s">
        <v>23</v>
      </c>
      <c r="D45" s="158"/>
      <c r="E45" s="158"/>
      <c r="F45" s="158"/>
      <c r="G45" s="158"/>
      <c r="H45" s="158"/>
    </row>
    <row r="46" spans="2:23" ht="18" thickTop="1" x14ac:dyDescent="0.3">
      <c r="B46" s="24" t="s">
        <v>29</v>
      </c>
      <c r="C46" s="159" t="s">
        <v>24</v>
      </c>
      <c r="D46" s="159"/>
      <c r="E46" s="159"/>
      <c r="F46" s="159"/>
      <c r="G46" s="159"/>
      <c r="H46" s="159"/>
      <c r="M46" s="43" t="s">
        <v>61</v>
      </c>
      <c r="N46" s="44"/>
    </row>
    <row r="47" spans="2:23" ht="17.25" x14ac:dyDescent="0.3">
      <c r="B47" s="24" t="s">
        <v>29</v>
      </c>
      <c r="C47" s="159" t="s">
        <v>25</v>
      </c>
      <c r="D47" s="159"/>
      <c r="E47" s="159"/>
      <c r="F47" s="159"/>
      <c r="G47" s="159"/>
      <c r="H47" s="159"/>
      <c r="M47" s="45">
        <v>37.5</v>
      </c>
      <c r="N47" s="46"/>
    </row>
    <row r="48" spans="2:23" ht="17.25" x14ac:dyDescent="0.3">
      <c r="B48" s="24" t="s">
        <v>29</v>
      </c>
      <c r="C48" s="159" t="s">
        <v>26</v>
      </c>
      <c r="D48" s="159"/>
      <c r="E48" s="159"/>
      <c r="F48" s="159"/>
      <c r="G48" s="159"/>
      <c r="H48" s="159"/>
      <c r="M48" s="45">
        <v>13.1</v>
      </c>
      <c r="N48" s="46"/>
    </row>
    <row r="49" spans="2:14" ht="17.25" x14ac:dyDescent="0.3">
      <c r="B49" s="24" t="s">
        <v>29</v>
      </c>
      <c r="C49" s="159" t="s">
        <v>27</v>
      </c>
      <c r="D49" s="159"/>
      <c r="E49" s="159"/>
      <c r="F49" s="159"/>
      <c r="G49" s="159"/>
      <c r="H49" s="159"/>
      <c r="M49" s="45">
        <v>2.87</v>
      </c>
      <c r="N49" s="46"/>
    </row>
    <row r="50" spans="2:14" x14ac:dyDescent="0.25">
      <c r="B50" s="25"/>
      <c r="C50" s="23"/>
      <c r="D50" s="23"/>
      <c r="E50" s="23"/>
      <c r="F50" s="23"/>
      <c r="G50" s="23"/>
      <c r="H50" s="23"/>
      <c r="M50" s="45">
        <v>24.2</v>
      </c>
      <c r="N50" s="46"/>
    </row>
    <row r="51" spans="2:14" ht="18.75" x14ac:dyDescent="0.25">
      <c r="B51" s="29" t="s">
        <v>22</v>
      </c>
      <c r="C51" s="23"/>
      <c r="D51" s="23"/>
      <c r="E51" s="23"/>
      <c r="F51" s="23"/>
      <c r="G51" s="23"/>
      <c r="H51" s="23"/>
      <c r="M51" s="45">
        <v>148</v>
      </c>
      <c r="N51" s="46"/>
    </row>
    <row r="52" spans="2:14" ht="17.25" x14ac:dyDescent="0.3">
      <c r="B52" s="26" t="s">
        <v>30</v>
      </c>
      <c r="C52" s="158" t="s">
        <v>28</v>
      </c>
      <c r="D52" s="158"/>
      <c r="E52" s="158"/>
      <c r="F52" s="158"/>
      <c r="G52" s="158"/>
      <c r="H52" s="158"/>
      <c r="M52" s="45">
        <v>10</v>
      </c>
      <c r="N52" s="46"/>
    </row>
    <row r="53" spans="2:14" ht="17.25" x14ac:dyDescent="0.3">
      <c r="B53" s="26" t="s">
        <v>30</v>
      </c>
      <c r="C53" s="159" t="s">
        <v>31</v>
      </c>
      <c r="D53" s="159"/>
      <c r="E53" s="159"/>
      <c r="F53" s="159"/>
      <c r="G53" s="159"/>
      <c r="H53" s="159"/>
      <c r="M53" s="45">
        <v>5</v>
      </c>
      <c r="N53" s="46"/>
    </row>
    <row r="54" spans="2:14" ht="17.25" x14ac:dyDescent="0.3">
      <c r="B54" s="26" t="s">
        <v>30</v>
      </c>
      <c r="C54" s="158" t="s">
        <v>32</v>
      </c>
      <c r="D54" s="158"/>
      <c r="E54" s="158"/>
      <c r="F54" s="158"/>
      <c r="G54" s="158"/>
      <c r="H54" s="158"/>
      <c r="M54" s="45"/>
      <c r="N54" s="46"/>
    </row>
    <row r="55" spans="2:14" ht="15.75" thickBot="1" x14ac:dyDescent="0.3">
      <c r="M55" s="48"/>
      <c r="N55" s="47"/>
    </row>
    <row r="56" spans="2:14" ht="15.75" thickTop="1" x14ac:dyDescent="0.25"/>
    <row r="57" spans="2:14" ht="18.75" x14ac:dyDescent="0.25">
      <c r="B57" s="28" t="s">
        <v>40</v>
      </c>
      <c r="C57" s="23"/>
      <c r="D57" s="23"/>
      <c r="E57" s="23"/>
      <c r="F57" s="23"/>
      <c r="G57" s="23"/>
      <c r="H57" s="23"/>
    </row>
    <row r="58" spans="2:14" ht="17.25" x14ac:dyDescent="0.3">
      <c r="B58" s="24" t="s">
        <v>29</v>
      </c>
      <c r="C58" s="158" t="s">
        <v>41</v>
      </c>
      <c r="D58" s="158"/>
      <c r="E58" s="158"/>
      <c r="F58" s="158"/>
      <c r="G58" s="158"/>
      <c r="H58" s="158"/>
    </row>
    <row r="59" spans="2:14" ht="17.25" x14ac:dyDescent="0.3">
      <c r="B59" s="24" t="s">
        <v>29</v>
      </c>
      <c r="C59" s="159" t="s">
        <v>42</v>
      </c>
      <c r="D59" s="159"/>
      <c r="E59" s="159"/>
      <c r="F59" s="159"/>
      <c r="G59" s="159"/>
      <c r="H59" s="159"/>
    </row>
    <row r="60" spans="2:14" ht="17.25" x14ac:dyDescent="0.3">
      <c r="B60" s="24" t="s">
        <v>29</v>
      </c>
      <c r="C60" s="159" t="s">
        <v>43</v>
      </c>
      <c r="D60" s="159"/>
      <c r="E60" s="159"/>
      <c r="F60" s="159"/>
      <c r="G60" s="159"/>
      <c r="H60" s="159"/>
    </row>
    <row r="61" spans="2:14" x14ac:dyDescent="0.25">
      <c r="B61" s="23"/>
      <c r="C61" s="23"/>
      <c r="D61" s="23"/>
      <c r="E61" s="23"/>
      <c r="F61" s="23"/>
      <c r="G61" s="23"/>
      <c r="H61" s="23"/>
    </row>
    <row r="62" spans="2:14" ht="18.75" x14ac:dyDescent="0.25">
      <c r="B62" s="28" t="s">
        <v>44</v>
      </c>
      <c r="C62" s="23"/>
      <c r="D62" s="23"/>
      <c r="E62" s="23"/>
      <c r="F62" s="23"/>
      <c r="G62" s="23"/>
      <c r="H62" s="23"/>
    </row>
    <row r="63" spans="2:14" ht="17.25" x14ac:dyDescent="0.3">
      <c r="B63" s="24" t="s">
        <v>29</v>
      </c>
      <c r="C63" s="158" t="s">
        <v>45</v>
      </c>
      <c r="D63" s="158"/>
      <c r="E63" s="158"/>
      <c r="F63" s="158"/>
      <c r="G63" s="158"/>
      <c r="H63" s="158"/>
    </row>
    <row r="64" spans="2:14" ht="17.25" x14ac:dyDescent="0.3">
      <c r="B64" s="24" t="s">
        <v>29</v>
      </c>
      <c r="C64" s="159" t="s">
        <v>46</v>
      </c>
      <c r="D64" s="159"/>
      <c r="E64" s="159"/>
      <c r="F64" s="159"/>
      <c r="G64" s="159"/>
      <c r="H64" s="159"/>
    </row>
    <row r="65" spans="1:8" ht="17.25" x14ac:dyDescent="0.3">
      <c r="B65" s="24" t="s">
        <v>29</v>
      </c>
      <c r="C65" s="159" t="s">
        <v>47</v>
      </c>
      <c r="D65" s="159"/>
      <c r="E65" s="159"/>
      <c r="F65" s="159"/>
      <c r="G65" s="159"/>
      <c r="H65" s="159"/>
    </row>
    <row r="66" spans="1:8" ht="17.25" x14ac:dyDescent="0.3">
      <c r="B66" s="24" t="s">
        <v>29</v>
      </c>
      <c r="C66" s="159" t="s">
        <v>48</v>
      </c>
      <c r="D66" s="159"/>
      <c r="E66" s="159"/>
      <c r="F66" s="159"/>
      <c r="G66" s="159"/>
      <c r="H66" s="159"/>
    </row>
    <row r="67" spans="1:8" ht="17.25" x14ac:dyDescent="0.3">
      <c r="B67" s="24"/>
      <c r="C67" s="159"/>
      <c r="D67" s="159"/>
      <c r="E67" s="159"/>
      <c r="F67" s="159"/>
      <c r="G67" s="159"/>
      <c r="H67" s="159"/>
    </row>
    <row r="68" spans="1:8" ht="18.75" x14ac:dyDescent="0.25">
      <c r="B68" s="28" t="s">
        <v>49</v>
      </c>
      <c r="C68" s="23"/>
      <c r="D68" s="23"/>
      <c r="E68" s="23"/>
      <c r="F68" s="23"/>
      <c r="G68" s="23"/>
      <c r="H68" s="23"/>
    </row>
    <row r="69" spans="1:8" ht="17.25" x14ac:dyDescent="0.3">
      <c r="B69" s="24" t="s">
        <v>29</v>
      </c>
      <c r="C69" s="158" t="s">
        <v>50</v>
      </c>
      <c r="D69" s="158"/>
      <c r="E69" s="158"/>
      <c r="F69" s="158"/>
      <c r="G69" s="158"/>
      <c r="H69" s="158"/>
    </row>
    <row r="70" spans="1:8" ht="17.25" x14ac:dyDescent="0.3">
      <c r="B70" s="24" t="s">
        <v>29</v>
      </c>
      <c r="C70" s="159" t="s">
        <v>51</v>
      </c>
      <c r="D70" s="159"/>
      <c r="E70" s="159"/>
      <c r="F70" s="159"/>
      <c r="G70" s="159"/>
      <c r="H70" s="159"/>
    </row>
    <row r="71" spans="1:8" ht="17.25" x14ac:dyDescent="0.3">
      <c r="B71" s="24" t="s">
        <v>29</v>
      </c>
      <c r="C71" s="159" t="s">
        <v>52</v>
      </c>
      <c r="D71" s="159"/>
      <c r="E71" s="159"/>
      <c r="F71" s="159"/>
      <c r="G71" s="159"/>
      <c r="H71" s="159"/>
    </row>
    <row r="72" spans="1:8" ht="17.25" x14ac:dyDescent="0.3">
      <c r="B72" s="24" t="s">
        <v>29</v>
      </c>
      <c r="C72" s="159" t="s">
        <v>53</v>
      </c>
      <c r="D72" s="159"/>
      <c r="E72" s="159"/>
      <c r="F72" s="159"/>
      <c r="G72" s="159"/>
      <c r="H72" s="159"/>
    </row>
    <row r="73" spans="1:8" ht="17.25" x14ac:dyDescent="0.3">
      <c r="A73" s="23"/>
      <c r="B73" s="24"/>
      <c r="C73" s="27"/>
      <c r="D73" s="27"/>
      <c r="E73" s="27"/>
      <c r="F73" s="27"/>
      <c r="G73" s="27"/>
      <c r="H73" s="27"/>
    </row>
    <row r="74" spans="1:8" ht="18.75" x14ac:dyDescent="0.3">
      <c r="A74" s="23"/>
      <c r="B74" s="28" t="s">
        <v>87</v>
      </c>
      <c r="C74" s="27"/>
      <c r="D74" s="27"/>
      <c r="E74" s="27"/>
      <c r="F74" s="27"/>
      <c r="G74" s="27"/>
      <c r="H74" s="27"/>
    </row>
    <row r="75" spans="1:8" ht="17.25" x14ac:dyDescent="0.3">
      <c r="A75" s="23"/>
      <c r="B75" s="24" t="s">
        <v>29</v>
      </c>
      <c r="C75" s="27" t="s">
        <v>88</v>
      </c>
      <c r="D75" s="27"/>
      <c r="E75" s="27"/>
      <c r="F75" s="27"/>
      <c r="G75" s="27"/>
      <c r="H75" s="27"/>
    </row>
    <row r="76" spans="1:8" ht="17.25" x14ac:dyDescent="0.3">
      <c r="A76" s="23"/>
      <c r="B76" s="24" t="s">
        <v>29</v>
      </c>
      <c r="C76" s="27" t="s">
        <v>89</v>
      </c>
      <c r="D76" s="27"/>
      <c r="E76" s="27"/>
      <c r="F76" s="27"/>
      <c r="G76" s="27"/>
      <c r="H76" s="27"/>
    </row>
    <row r="77" spans="1:8" ht="17.25" x14ac:dyDescent="0.3">
      <c r="A77" s="23"/>
      <c r="B77" s="24" t="s">
        <v>29</v>
      </c>
      <c r="C77" s="27" t="s">
        <v>90</v>
      </c>
      <c r="D77" s="27"/>
      <c r="E77" s="27"/>
      <c r="F77" s="27"/>
      <c r="G77" s="27"/>
      <c r="H77" s="27"/>
    </row>
    <row r="78" spans="1:8" ht="17.25" x14ac:dyDescent="0.3">
      <c r="A78" s="23"/>
      <c r="B78" s="23"/>
      <c r="C78" s="27"/>
      <c r="D78" s="27"/>
      <c r="E78" s="27"/>
      <c r="F78" s="27"/>
      <c r="G78" s="27"/>
      <c r="H78" s="27"/>
    </row>
    <row r="79" spans="1:8" ht="18.75" x14ac:dyDescent="0.25">
      <c r="A79" s="23"/>
      <c r="B79" s="28" t="s">
        <v>91</v>
      </c>
      <c r="C79" s="23"/>
      <c r="D79" s="23"/>
      <c r="E79" s="23"/>
      <c r="F79" s="23"/>
      <c r="G79" s="23"/>
      <c r="H79" s="23"/>
    </row>
    <row r="80" spans="1:8" ht="17.25" x14ac:dyDescent="0.3">
      <c r="A80" s="23"/>
      <c r="B80" s="24" t="s">
        <v>29</v>
      </c>
      <c r="C80" s="27" t="s">
        <v>92</v>
      </c>
      <c r="D80" s="23"/>
      <c r="E80" s="23"/>
      <c r="F80" s="23"/>
      <c r="G80" s="23"/>
      <c r="H80" s="23"/>
    </row>
    <row r="81" spans="1:9" ht="17.25" x14ac:dyDescent="0.3">
      <c r="A81" s="23"/>
      <c r="B81" s="24"/>
      <c r="C81" s="27"/>
      <c r="D81" s="23"/>
      <c r="E81" s="23"/>
      <c r="F81" s="23"/>
      <c r="G81" s="23"/>
      <c r="H81" s="23"/>
    </row>
    <row r="82" spans="1:9" ht="18.75" x14ac:dyDescent="0.3">
      <c r="A82" s="23"/>
      <c r="B82" s="28" t="s">
        <v>93</v>
      </c>
      <c r="C82" s="27"/>
      <c r="D82" s="23"/>
      <c r="E82" s="23"/>
      <c r="F82" s="23"/>
      <c r="G82" s="23"/>
      <c r="H82" s="23"/>
    </row>
    <row r="83" spans="1:9" ht="17.25" x14ac:dyDescent="0.3">
      <c r="A83" s="23"/>
      <c r="B83" s="24" t="s">
        <v>29</v>
      </c>
      <c r="C83" s="27" t="s">
        <v>94</v>
      </c>
      <c r="D83" s="23"/>
      <c r="E83" s="23"/>
      <c r="F83" s="23"/>
      <c r="G83" s="23"/>
      <c r="H83" s="23"/>
    </row>
    <row r="84" spans="1:9" ht="17.25" x14ac:dyDescent="0.3">
      <c r="A84" s="23"/>
      <c r="B84" s="24" t="s">
        <v>29</v>
      </c>
      <c r="C84" s="27" t="s">
        <v>95</v>
      </c>
      <c r="D84" s="23"/>
      <c r="E84" s="23"/>
      <c r="F84" s="23"/>
      <c r="G84" s="23"/>
      <c r="H84" s="23"/>
    </row>
    <row r="85" spans="1:9" ht="17.25" x14ac:dyDescent="0.3">
      <c r="A85" s="23"/>
      <c r="B85" s="24" t="s">
        <v>29</v>
      </c>
      <c r="C85" s="27" t="s">
        <v>96</v>
      </c>
      <c r="D85" s="23"/>
      <c r="E85" s="23"/>
      <c r="F85" s="23"/>
      <c r="G85" s="23"/>
      <c r="H85" s="23"/>
    </row>
    <row r="86" spans="1:9" ht="17.25" x14ac:dyDescent="0.3">
      <c r="A86" s="23"/>
      <c r="B86" s="24" t="s">
        <v>29</v>
      </c>
      <c r="C86" s="27" t="s">
        <v>97</v>
      </c>
      <c r="D86" s="23"/>
      <c r="E86" s="23"/>
      <c r="F86" s="23"/>
      <c r="G86" s="23"/>
      <c r="H86" s="23"/>
    </row>
    <row r="87" spans="1:9" ht="17.25" x14ac:dyDescent="0.3">
      <c r="A87" s="23"/>
      <c r="B87" s="24"/>
      <c r="C87" s="27"/>
      <c r="D87" s="23"/>
      <c r="E87" s="23"/>
      <c r="F87" s="23"/>
      <c r="G87" s="23"/>
      <c r="H87" s="23"/>
    </row>
    <row r="88" spans="1:9" ht="18.75" x14ac:dyDescent="0.3">
      <c r="A88" s="23"/>
      <c r="B88" s="28" t="s">
        <v>98</v>
      </c>
      <c r="C88" s="27"/>
      <c r="D88" s="23"/>
      <c r="E88" s="23"/>
      <c r="F88" s="23"/>
      <c r="G88" s="23"/>
      <c r="H88" s="23"/>
    </row>
    <row r="89" spans="1:9" ht="17.25" x14ac:dyDescent="0.3">
      <c r="A89" s="23"/>
      <c r="B89" s="24" t="s">
        <v>29</v>
      </c>
      <c r="C89" s="27" t="s">
        <v>99</v>
      </c>
      <c r="D89" s="23"/>
      <c r="E89" s="23"/>
      <c r="F89" s="23"/>
      <c r="G89" s="23"/>
      <c r="H89" s="23"/>
    </row>
    <row r="90" spans="1:9" ht="17.25" x14ac:dyDescent="0.3">
      <c r="A90" s="23"/>
      <c r="B90" s="24" t="s">
        <v>29</v>
      </c>
      <c r="C90" s="27" t="s">
        <v>100</v>
      </c>
      <c r="D90" s="23"/>
      <c r="E90" s="23"/>
      <c r="F90" s="23"/>
      <c r="G90" s="23"/>
      <c r="H90" s="23"/>
    </row>
    <row r="91" spans="1:9" ht="17.25" x14ac:dyDescent="0.3">
      <c r="A91" s="23"/>
      <c r="B91" s="24" t="s">
        <v>29</v>
      </c>
      <c r="C91" s="27" t="s">
        <v>101</v>
      </c>
      <c r="D91" s="23"/>
      <c r="E91" s="23"/>
      <c r="F91" s="23"/>
      <c r="G91" s="23"/>
      <c r="H91" s="23"/>
    </row>
    <row r="92" spans="1:9" ht="17.25" x14ac:dyDescent="0.3">
      <c r="A92" s="23"/>
      <c r="B92" s="24" t="s">
        <v>29</v>
      </c>
      <c r="C92" s="27" t="s">
        <v>102</v>
      </c>
      <c r="D92" s="23"/>
      <c r="E92" s="23"/>
      <c r="F92" s="23"/>
      <c r="G92" s="23"/>
      <c r="H92" s="23"/>
    </row>
    <row r="93" spans="1:9" ht="17.25" x14ac:dyDescent="0.3">
      <c r="A93" s="23"/>
      <c r="B93" s="24"/>
      <c r="C93" s="27"/>
      <c r="D93" s="23"/>
      <c r="E93" s="23"/>
      <c r="F93" s="23"/>
      <c r="G93" s="23"/>
      <c r="H93" s="23"/>
      <c r="I93" s="23"/>
    </row>
    <row r="94" spans="1:9" ht="18.75" x14ac:dyDescent="0.25">
      <c r="A94" s="23"/>
      <c r="B94" s="28" t="s">
        <v>144</v>
      </c>
      <c r="C94" s="23"/>
      <c r="D94" s="23"/>
      <c r="E94" s="23"/>
      <c r="F94" s="23"/>
      <c r="G94" s="23"/>
      <c r="H94" s="23"/>
      <c r="I94" s="23"/>
    </row>
    <row r="95" spans="1:9" ht="18.75" x14ac:dyDescent="0.25">
      <c r="A95" s="23"/>
      <c r="B95" s="28" t="s">
        <v>139</v>
      </c>
      <c r="C95" s="23"/>
      <c r="D95" s="23"/>
      <c r="E95" s="23"/>
      <c r="F95" s="23"/>
      <c r="G95" s="23"/>
      <c r="H95" s="23"/>
      <c r="I95" s="23"/>
    </row>
    <row r="96" spans="1:9" ht="17.25" x14ac:dyDescent="0.3">
      <c r="A96" s="23"/>
      <c r="B96" s="24" t="s">
        <v>29</v>
      </c>
      <c r="C96" s="27" t="s">
        <v>140</v>
      </c>
      <c r="D96" s="23"/>
      <c r="E96" s="23"/>
      <c r="F96" s="23"/>
      <c r="G96" s="23"/>
      <c r="H96" s="23"/>
      <c r="I96" s="23"/>
    </row>
    <row r="97" spans="1:9" ht="17.25" x14ac:dyDescent="0.3">
      <c r="A97" s="23"/>
      <c r="B97" s="24" t="s">
        <v>29</v>
      </c>
      <c r="C97" s="27" t="s">
        <v>141</v>
      </c>
      <c r="D97" s="23"/>
      <c r="E97" s="23"/>
      <c r="F97" s="23"/>
      <c r="G97" s="23"/>
      <c r="H97" s="23"/>
      <c r="I97" s="23"/>
    </row>
    <row r="98" spans="1:9" ht="17.25" x14ac:dyDescent="0.3">
      <c r="A98" s="23"/>
      <c r="B98" s="24" t="s">
        <v>29</v>
      </c>
      <c r="C98" s="27" t="s">
        <v>142</v>
      </c>
      <c r="D98" s="23"/>
      <c r="E98" s="23"/>
      <c r="F98" s="23"/>
      <c r="G98" s="23"/>
      <c r="H98" s="23"/>
      <c r="I98" s="23"/>
    </row>
    <row r="99" spans="1:9" ht="17.25" x14ac:dyDescent="0.3">
      <c r="A99" s="23"/>
      <c r="B99" s="24" t="s">
        <v>29</v>
      </c>
      <c r="C99" s="27" t="s">
        <v>145</v>
      </c>
      <c r="D99" s="23"/>
      <c r="E99" s="23"/>
      <c r="F99" s="23"/>
      <c r="G99" s="23"/>
      <c r="H99" s="23"/>
      <c r="I99" s="23"/>
    </row>
    <row r="100" spans="1:9" ht="17.25" x14ac:dyDescent="0.3">
      <c r="A100" s="23"/>
      <c r="B100" s="24" t="s">
        <v>29</v>
      </c>
      <c r="C100" s="27" t="s">
        <v>146</v>
      </c>
      <c r="D100" s="23"/>
      <c r="E100" s="23"/>
      <c r="F100" s="23"/>
      <c r="G100" s="23"/>
      <c r="H100" s="23"/>
      <c r="I100" s="23"/>
    </row>
    <row r="101" spans="1:9" ht="17.25" x14ac:dyDescent="0.3">
      <c r="A101" s="23"/>
      <c r="B101" s="24" t="s">
        <v>29</v>
      </c>
      <c r="C101" s="27" t="s">
        <v>143</v>
      </c>
      <c r="D101" s="23"/>
      <c r="E101" s="23"/>
      <c r="F101" s="23"/>
      <c r="G101" s="23"/>
      <c r="H101" s="23"/>
      <c r="I101" s="23"/>
    </row>
    <row r="102" spans="1:9" x14ac:dyDescent="0.25">
      <c r="A102" s="23"/>
      <c r="B102" s="23"/>
      <c r="C102" s="23"/>
      <c r="D102" s="23"/>
      <c r="E102" s="23"/>
      <c r="F102" s="23"/>
      <c r="G102" s="23"/>
      <c r="H102" s="23"/>
      <c r="I102" s="23"/>
    </row>
  </sheetData>
  <mergeCells count="20">
    <mergeCell ref="C52:H52"/>
    <mergeCell ref="C45:H45"/>
    <mergeCell ref="C46:H46"/>
    <mergeCell ref="C47:H47"/>
    <mergeCell ref="C48:H48"/>
    <mergeCell ref="C49:H49"/>
    <mergeCell ref="C53:H53"/>
    <mergeCell ref="C54:H54"/>
    <mergeCell ref="C58:H58"/>
    <mergeCell ref="C59:H59"/>
    <mergeCell ref="C60:H60"/>
    <mergeCell ref="C69:H69"/>
    <mergeCell ref="C70:H70"/>
    <mergeCell ref="C71:H71"/>
    <mergeCell ref="C72:H72"/>
    <mergeCell ref="C63:H63"/>
    <mergeCell ref="C64:H64"/>
    <mergeCell ref="C65:H65"/>
    <mergeCell ref="C66:H66"/>
    <mergeCell ref="C67:H67"/>
  </mergeCells>
  <pageMargins left="0.7" right="0.7" top="0.75" bottom="0.75" header="0.3" footer="0.3"/>
  <pageSetup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34153-86BE-469C-83B2-A9C17FD74AD9}">
  <sheetPr>
    <tabColor rgb="FFFFFF00"/>
  </sheetPr>
  <dimension ref="A1:M21"/>
  <sheetViews>
    <sheetView showGridLines="0" zoomScale="115" zoomScaleNormal="115" workbookViewId="0">
      <selection activeCell="D21" sqref="D21"/>
    </sheetView>
  </sheetViews>
  <sheetFormatPr defaultRowHeight="15" x14ac:dyDescent="0.25"/>
  <cols>
    <col min="2" max="2" width="14.85546875" customWidth="1"/>
    <col min="3" max="3" width="16.42578125" customWidth="1"/>
    <col min="4" max="4" width="13.42578125" customWidth="1"/>
    <col min="5" max="5" width="23" customWidth="1"/>
    <col min="6" max="6" width="22.5703125" customWidth="1"/>
    <col min="7" max="7" width="21.85546875" customWidth="1"/>
    <col min="9" max="9" width="11.85546875" customWidth="1"/>
  </cols>
  <sheetData>
    <row r="1" spans="1:13" ht="18.75" x14ac:dyDescent="0.3">
      <c r="A1" s="164" t="s">
        <v>66</v>
      </c>
      <c r="B1" s="164"/>
      <c r="C1" s="164"/>
      <c r="D1" s="164"/>
      <c r="E1" s="164"/>
      <c r="F1" s="164"/>
      <c r="G1" s="164"/>
      <c r="H1" s="164"/>
      <c r="I1" s="164"/>
      <c r="J1" s="164"/>
      <c r="K1" s="164"/>
      <c r="L1" s="164"/>
      <c r="M1" s="164"/>
    </row>
    <row r="2" spans="1:13" ht="18.75" x14ac:dyDescent="0.3">
      <c r="B2" s="112" t="s">
        <v>112</v>
      </c>
      <c r="C2" s="38"/>
    </row>
    <row r="3" spans="1:13" x14ac:dyDescent="0.25">
      <c r="B3" s="69" t="s">
        <v>62</v>
      </c>
    </row>
    <row r="4" spans="1:13" x14ac:dyDescent="0.25">
      <c r="B4" s="69" t="s">
        <v>63</v>
      </c>
    </row>
    <row r="5" spans="1:13" x14ac:dyDescent="0.25">
      <c r="B5" s="70" t="s">
        <v>64</v>
      </c>
    </row>
    <row r="6" spans="1:13" x14ac:dyDescent="0.25">
      <c r="B6" s="70" t="s">
        <v>65</v>
      </c>
    </row>
    <row r="8" spans="1:13" ht="21" x14ac:dyDescent="0.35">
      <c r="B8">
        <v>164.97351</v>
      </c>
      <c r="C8" s="71" t="s">
        <v>103</v>
      </c>
      <c r="D8" s="71" t="s">
        <v>105</v>
      </c>
      <c r="E8" s="71" t="s">
        <v>104</v>
      </c>
      <c r="F8">
        <v>164.97</v>
      </c>
    </row>
    <row r="9" spans="1:13" ht="21" x14ac:dyDescent="0.35">
      <c r="B9">
        <v>164.97531000000001</v>
      </c>
      <c r="C9" s="71" t="s">
        <v>106</v>
      </c>
      <c r="D9" s="71" t="s">
        <v>107</v>
      </c>
      <c r="E9" s="71" t="s">
        <v>108</v>
      </c>
      <c r="F9">
        <v>164.98</v>
      </c>
    </row>
    <row r="12" spans="1:13" ht="18.75" x14ac:dyDescent="0.3">
      <c r="B12" s="112" t="s">
        <v>111</v>
      </c>
    </row>
    <row r="13" spans="1:13" x14ac:dyDescent="0.25">
      <c r="B13" s="39" t="s">
        <v>113</v>
      </c>
      <c r="C13" s="72" t="s">
        <v>114</v>
      </c>
    </row>
    <row r="14" spans="1:13" x14ac:dyDescent="0.25">
      <c r="B14" s="39"/>
      <c r="C14" t="s">
        <v>115</v>
      </c>
    </row>
    <row r="16" spans="1:13" ht="45" x14ac:dyDescent="0.25">
      <c r="B16" s="50" t="s">
        <v>110</v>
      </c>
      <c r="C16" s="51"/>
      <c r="D16" s="52"/>
      <c r="E16" s="53" t="s">
        <v>67</v>
      </c>
      <c r="F16" s="53" t="s">
        <v>68</v>
      </c>
      <c r="G16" s="53" t="s">
        <v>69</v>
      </c>
    </row>
    <row r="17" spans="2:7" ht="15.75" x14ac:dyDescent="0.25">
      <c r="B17" s="11" t="s">
        <v>70</v>
      </c>
      <c r="C17" s="11" t="s">
        <v>71</v>
      </c>
      <c r="D17" s="11" t="s">
        <v>72</v>
      </c>
      <c r="E17" s="11" t="s">
        <v>73</v>
      </c>
      <c r="F17" s="11"/>
      <c r="G17" s="11" t="s">
        <v>73</v>
      </c>
    </row>
    <row r="18" spans="2:7" x14ac:dyDescent="0.25">
      <c r="B18" s="1" t="s">
        <v>109</v>
      </c>
      <c r="C18" s="1">
        <v>7.0199999999999999E-2</v>
      </c>
      <c r="D18" s="1">
        <v>2350.0500000000002</v>
      </c>
      <c r="E18" s="54">
        <f>D18*C18</f>
        <v>164.97351</v>
      </c>
      <c r="F18" s="55">
        <f>D18*C18</f>
        <v>164.97351</v>
      </c>
      <c r="G18" s="55">
        <f>ROUND(D18*C18,2)</f>
        <v>164.97</v>
      </c>
    </row>
    <row r="19" spans="2:7" ht="30" x14ac:dyDescent="0.25">
      <c r="E19" s="15" t="str">
        <f t="shared" ref="E19:G19" ca="1" si="0">IF(_xlfn.ISFORMULA(E18),"Formula in above cell is: "&amp;_xlfn.FORMULATEXT(E18),"")</f>
        <v>Formula in above cell is: =D18*C18</v>
      </c>
      <c r="F19" s="15" t="str">
        <f t="shared" ca="1" si="0"/>
        <v>Formula in above cell is: =D18*C18</v>
      </c>
      <c r="G19" s="15" t="str">
        <f t="shared" ca="1" si="0"/>
        <v>Formula in above cell is: =ROUND(D18*C18,2)</v>
      </c>
    </row>
    <row r="21" spans="2:7" x14ac:dyDescent="0.25">
      <c r="E21" s="56"/>
    </row>
  </sheetData>
  <mergeCells count="1">
    <mergeCell ref="A1:M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0F6E0-2CD5-4D0D-961B-6ADE0C0BB504}">
  <sheetPr>
    <tabColor rgb="FF0070C0"/>
  </sheetPr>
  <dimension ref="A1:S74"/>
  <sheetViews>
    <sheetView zoomScale="145" zoomScaleNormal="145" workbookViewId="0"/>
  </sheetViews>
  <sheetFormatPr defaultRowHeight="15" x14ac:dyDescent="0.25"/>
  <cols>
    <col min="1" max="1" width="17.28515625" customWidth="1"/>
    <col min="2" max="2" width="13.85546875" customWidth="1"/>
    <col min="3" max="3" width="16.140625" customWidth="1"/>
    <col min="4" max="4" width="13.7109375" customWidth="1"/>
    <col min="5" max="5" width="2.7109375" customWidth="1"/>
    <col min="6" max="6" width="9.7109375" customWidth="1"/>
    <col min="8" max="8" width="11.85546875" customWidth="1"/>
    <col min="17" max="17" width="12.5703125" customWidth="1"/>
  </cols>
  <sheetData>
    <row r="1" spans="1:19" x14ac:dyDescent="0.25">
      <c r="A1" s="39" t="s">
        <v>180</v>
      </c>
    </row>
    <row r="3" spans="1:19" x14ac:dyDescent="0.25">
      <c r="A3" s="111" t="s">
        <v>71</v>
      </c>
      <c r="B3" s="1">
        <v>7.6200000000000004E-2</v>
      </c>
    </row>
    <row r="4" spans="1:19" x14ac:dyDescent="0.25">
      <c r="C4" s="41" t="str">
        <f ca="1">_xlfn.IFNA(_xlfn.FORMULATEXT(C7),"")</f>
        <v/>
      </c>
      <c r="D4" t="str">
        <f ca="1">_xlfn.IFNA(_xlfn.FORMULATEXT(D7),"")</f>
        <v/>
      </c>
    </row>
    <row r="5" spans="1:19" x14ac:dyDescent="0.25">
      <c r="A5" s="167" t="s">
        <v>110</v>
      </c>
      <c r="B5" s="168"/>
      <c r="C5" s="57" t="s">
        <v>74</v>
      </c>
      <c r="D5" s="58" t="s">
        <v>75</v>
      </c>
    </row>
    <row r="6" spans="1:19" ht="15.75" x14ac:dyDescent="0.25">
      <c r="A6" s="11" t="s">
        <v>70</v>
      </c>
      <c r="B6" s="11" t="s">
        <v>72</v>
      </c>
      <c r="C6" s="11" t="s">
        <v>73</v>
      </c>
      <c r="D6" s="11" t="s">
        <v>73</v>
      </c>
      <c r="F6" s="11" t="s">
        <v>76</v>
      </c>
      <c r="G6" s="11"/>
    </row>
    <row r="7" spans="1:19" x14ac:dyDescent="0.25">
      <c r="A7" s="1" t="s">
        <v>126</v>
      </c>
      <c r="B7" s="1">
        <v>2350.0500000000002</v>
      </c>
      <c r="C7" s="131"/>
      <c r="D7" s="130"/>
      <c r="F7" s="59"/>
    </row>
    <row r="8" spans="1:19" ht="15.75" thickBot="1" x14ac:dyDescent="0.3">
      <c r="A8" s="1" t="s">
        <v>127</v>
      </c>
      <c r="B8" s="1">
        <v>1625.05</v>
      </c>
      <c r="C8" s="131"/>
      <c r="D8" s="130"/>
      <c r="F8" s="59"/>
    </row>
    <row r="9" spans="1:19" x14ac:dyDescent="0.25">
      <c r="A9" s="1" t="s">
        <v>128</v>
      </c>
      <c r="B9" s="1">
        <v>1525.25</v>
      </c>
      <c r="C9" s="131"/>
      <c r="D9" s="130"/>
      <c r="F9" s="59"/>
    </row>
    <row r="10" spans="1:19" x14ac:dyDescent="0.25">
      <c r="A10" s="1" t="s">
        <v>129</v>
      </c>
      <c r="B10" s="75">
        <v>875</v>
      </c>
      <c r="C10" s="131"/>
      <c r="D10" s="130"/>
      <c r="F10" s="59"/>
    </row>
    <row r="11" spans="1:19" ht="15.75" thickBot="1" x14ac:dyDescent="0.3">
      <c r="A11" s="1" t="s">
        <v>130</v>
      </c>
      <c r="B11" s="75">
        <v>2019.22</v>
      </c>
      <c r="C11" s="131"/>
      <c r="D11" s="130"/>
      <c r="F11" s="59"/>
    </row>
    <row r="12" spans="1:19" ht="15.75" thickBot="1" x14ac:dyDescent="0.3">
      <c r="B12" s="39" t="s">
        <v>1</v>
      </c>
      <c r="C12" s="133"/>
      <c r="D12" s="132"/>
      <c r="F12" s="61"/>
    </row>
    <row r="13" spans="1:19" ht="15.75" thickTop="1" x14ac:dyDescent="0.25">
      <c r="C13" t="str">
        <f ca="1">_xlfn.IFNA(_xlfn.FORMULATEXT(C12),"")</f>
        <v/>
      </c>
      <c r="D13" t="str">
        <f t="shared" ref="D13:F13" ca="1" si="0">_xlfn.IFNA(_xlfn.FORMULATEXT(D12),"")</f>
        <v/>
      </c>
      <c r="F13" t="str">
        <f t="shared" ca="1" si="0"/>
        <v/>
      </c>
    </row>
    <row r="15" spans="1:19" ht="15.75" thickBot="1" x14ac:dyDescent="0.3">
      <c r="A15" s="39" t="s">
        <v>154</v>
      </c>
    </row>
    <row r="16" spans="1:19" x14ac:dyDescent="0.25">
      <c r="H16" s="113" t="s">
        <v>5</v>
      </c>
      <c r="I16" s="114"/>
      <c r="J16" s="114"/>
      <c r="K16" s="114"/>
      <c r="L16" s="114"/>
      <c r="M16" s="115"/>
      <c r="N16" s="115"/>
      <c r="O16" s="115"/>
      <c r="P16" s="115"/>
      <c r="Q16" s="115"/>
      <c r="R16" s="115"/>
      <c r="S16" s="116"/>
    </row>
    <row r="17" spans="1:19" ht="18.75" x14ac:dyDescent="0.25">
      <c r="A17" s="111" t="s">
        <v>71</v>
      </c>
      <c r="B17" s="1">
        <v>7.6200000000000004E-2</v>
      </c>
      <c r="H17" s="117" t="s">
        <v>144</v>
      </c>
      <c r="I17" s="23"/>
      <c r="J17" s="23"/>
      <c r="K17" s="23"/>
      <c r="L17" s="23"/>
      <c r="M17" s="23"/>
      <c r="N17" s="23"/>
      <c r="O17" s="23"/>
      <c r="P17" s="23"/>
      <c r="Q17" s="23"/>
      <c r="R17" s="23"/>
      <c r="S17" s="118"/>
    </row>
    <row r="18" spans="1:19" ht="18.75" x14ac:dyDescent="0.25">
      <c r="C18" s="41" t="str">
        <f ca="1">_xlfn.IFNA(_xlfn.FORMULATEXT(C21),"")</f>
        <v/>
      </c>
      <c r="D18" t="str">
        <f ca="1">_xlfn.IFNA(_xlfn.FORMULATEXT(D21),"")</f>
        <v/>
      </c>
      <c r="H18" s="117" t="s">
        <v>157</v>
      </c>
      <c r="I18" s="23"/>
      <c r="J18" s="23"/>
      <c r="K18" s="23"/>
      <c r="L18" s="23"/>
      <c r="M18" s="23"/>
      <c r="N18" s="23"/>
      <c r="O18" s="23"/>
      <c r="P18" s="23"/>
      <c r="Q18" s="23"/>
      <c r="R18" s="23"/>
      <c r="S18" s="118"/>
    </row>
    <row r="19" spans="1:19" ht="17.25" x14ac:dyDescent="0.3">
      <c r="A19" s="167" t="s">
        <v>110</v>
      </c>
      <c r="B19" s="168"/>
      <c r="C19" s="57" t="s">
        <v>74</v>
      </c>
      <c r="D19" s="58" t="s">
        <v>75</v>
      </c>
      <c r="H19" s="119" t="s">
        <v>29</v>
      </c>
      <c r="I19" s="27" t="s">
        <v>140</v>
      </c>
      <c r="J19" s="23"/>
      <c r="K19" s="23"/>
      <c r="L19" s="23"/>
      <c r="M19" s="23"/>
      <c r="N19" s="23"/>
      <c r="O19" s="23"/>
      <c r="P19" s="23"/>
      <c r="Q19" s="23"/>
      <c r="R19" s="23"/>
      <c r="S19" s="118"/>
    </row>
    <row r="20" spans="1:19" ht="17.25" x14ac:dyDescent="0.3">
      <c r="A20" s="11" t="s">
        <v>70</v>
      </c>
      <c r="B20" s="11" t="s">
        <v>72</v>
      </c>
      <c r="C20" s="11" t="s">
        <v>73</v>
      </c>
      <c r="D20" s="11" t="s">
        <v>73</v>
      </c>
      <c r="H20" s="119" t="s">
        <v>29</v>
      </c>
      <c r="I20" s="27" t="s">
        <v>141</v>
      </c>
      <c r="J20" s="23"/>
      <c r="K20" s="23"/>
      <c r="L20" s="23"/>
      <c r="M20" s="23"/>
      <c r="N20" s="23"/>
      <c r="O20" s="23"/>
      <c r="P20" s="23"/>
      <c r="Q20" s="23"/>
      <c r="R20" s="23"/>
      <c r="S20" s="118"/>
    </row>
    <row r="21" spans="1:19" ht="17.25" x14ac:dyDescent="0.3">
      <c r="A21" s="1" t="s">
        <v>126</v>
      </c>
      <c r="B21" s="1">
        <v>2350.0500000000002</v>
      </c>
      <c r="C21" s="55"/>
      <c r="D21" s="55"/>
      <c r="H21" s="119" t="s">
        <v>29</v>
      </c>
      <c r="I21" s="27" t="s">
        <v>142</v>
      </c>
      <c r="J21" s="23"/>
      <c r="K21" s="23"/>
      <c r="L21" s="23"/>
      <c r="M21" s="23"/>
      <c r="N21" s="23"/>
      <c r="O21" s="23"/>
      <c r="P21" s="23"/>
      <c r="Q21" s="23"/>
      <c r="R21" s="23"/>
      <c r="S21" s="118"/>
    </row>
    <row r="22" spans="1:19" ht="17.25" x14ac:dyDescent="0.3">
      <c r="A22" s="1" t="s">
        <v>127</v>
      </c>
      <c r="B22" s="1">
        <v>1625.05</v>
      </c>
      <c r="C22" s="55"/>
      <c r="D22" s="55"/>
      <c r="H22" s="119" t="s">
        <v>29</v>
      </c>
      <c r="I22" s="27" t="s">
        <v>145</v>
      </c>
      <c r="J22" s="23"/>
      <c r="K22" s="23"/>
      <c r="L22" s="23"/>
      <c r="M22" s="23"/>
      <c r="N22" s="23"/>
      <c r="O22" s="23"/>
      <c r="P22" s="23"/>
      <c r="Q22" s="23"/>
      <c r="R22" s="23"/>
      <c r="S22" s="118"/>
    </row>
    <row r="23" spans="1:19" ht="17.25" x14ac:dyDescent="0.3">
      <c r="A23" s="1" t="s">
        <v>128</v>
      </c>
      <c r="B23" s="1">
        <v>1525.25</v>
      </c>
      <c r="C23" s="55"/>
      <c r="D23" s="55"/>
      <c r="H23" s="119" t="s">
        <v>29</v>
      </c>
      <c r="I23" s="27" t="s">
        <v>146</v>
      </c>
      <c r="J23" s="23"/>
      <c r="K23" s="23"/>
      <c r="L23" s="23"/>
      <c r="M23" s="23"/>
      <c r="N23" s="23"/>
      <c r="O23" s="23"/>
      <c r="P23" s="23"/>
      <c r="Q23" s="23"/>
      <c r="R23" s="23"/>
      <c r="S23" s="118"/>
    </row>
    <row r="24" spans="1:19" ht="17.25" x14ac:dyDescent="0.3">
      <c r="A24" s="1" t="s">
        <v>129</v>
      </c>
      <c r="B24" s="75">
        <v>875</v>
      </c>
      <c r="C24" s="55"/>
      <c r="D24" s="55"/>
      <c r="H24" s="119" t="s">
        <v>29</v>
      </c>
      <c r="I24" s="27" t="s">
        <v>143</v>
      </c>
      <c r="J24" s="23"/>
      <c r="K24" s="23"/>
      <c r="L24" s="23"/>
      <c r="M24" s="23"/>
      <c r="N24" s="23"/>
      <c r="O24" s="23"/>
      <c r="P24" s="23"/>
      <c r="Q24" s="23"/>
      <c r="R24" s="23"/>
      <c r="S24" s="118"/>
    </row>
    <row r="25" spans="1:19" ht="15.75" thickBot="1" x14ac:dyDescent="0.3">
      <c r="A25" s="1" t="s">
        <v>130</v>
      </c>
      <c r="B25" s="75">
        <v>2019.22</v>
      </c>
      <c r="C25" s="55"/>
      <c r="D25" s="55"/>
      <c r="H25" s="120"/>
      <c r="I25" s="23"/>
      <c r="J25" s="23"/>
      <c r="K25" s="23"/>
      <c r="L25" s="23"/>
      <c r="M25" s="23"/>
      <c r="N25" s="23"/>
      <c r="O25" s="23"/>
      <c r="P25" s="23"/>
      <c r="Q25" s="23"/>
      <c r="R25" s="23"/>
      <c r="S25" s="118"/>
    </row>
    <row r="26" spans="1:19" ht="15.75" thickBot="1" x14ac:dyDescent="0.3">
      <c r="B26" s="39" t="s">
        <v>1</v>
      </c>
      <c r="C26" s="60"/>
      <c r="D26" s="60"/>
      <c r="H26" s="121"/>
      <c r="I26" s="122"/>
      <c r="J26" s="122"/>
      <c r="K26" s="122"/>
      <c r="L26" s="122"/>
      <c r="M26" s="122"/>
      <c r="N26" s="122"/>
      <c r="O26" s="122"/>
      <c r="P26" s="122"/>
      <c r="Q26" s="122"/>
      <c r="R26" s="122"/>
      <c r="S26" s="123"/>
    </row>
    <row r="27" spans="1:19" ht="15.75" thickTop="1" x14ac:dyDescent="0.25">
      <c r="C27" t="str">
        <f ca="1">_xlfn.IFNA(_xlfn.FORMULATEXT(C26),"")</f>
        <v/>
      </c>
      <c r="D27" t="str">
        <f ca="1">_xlfn.IFNA(_xlfn.FORMULATEXT(D26),"")</f>
        <v/>
      </c>
    </row>
    <row r="29" spans="1:19" x14ac:dyDescent="0.25">
      <c r="A29" s="39" t="s">
        <v>181</v>
      </c>
    </row>
    <row r="30" spans="1:19" ht="15.75" thickBot="1" x14ac:dyDescent="0.3"/>
    <row r="31" spans="1:19" ht="15.75" thickTop="1" x14ac:dyDescent="0.25">
      <c r="A31" s="95" t="s">
        <v>136</v>
      </c>
      <c r="B31" s="96"/>
      <c r="C31" s="96"/>
      <c r="D31" s="97"/>
    </row>
    <row r="32" spans="1:19" x14ac:dyDescent="0.25">
      <c r="A32" s="98" t="s">
        <v>77</v>
      </c>
      <c r="B32" s="63">
        <v>125</v>
      </c>
      <c r="C32" s="63"/>
      <c r="D32" s="99"/>
    </row>
    <row r="33" spans="1:6" ht="15.75" x14ac:dyDescent="0.25">
      <c r="A33" s="100" t="s">
        <v>78</v>
      </c>
      <c r="B33" s="11" t="s">
        <v>55</v>
      </c>
      <c r="C33" s="11" t="s">
        <v>79</v>
      </c>
      <c r="D33" s="101" t="s">
        <v>1</v>
      </c>
    </row>
    <row r="34" spans="1:6" x14ac:dyDescent="0.25">
      <c r="A34" s="102" t="s">
        <v>131</v>
      </c>
      <c r="B34" s="1">
        <v>5.55</v>
      </c>
      <c r="C34" s="1">
        <v>15</v>
      </c>
      <c r="D34" s="103"/>
      <c r="F34" t="str">
        <f ca="1">IF(_xlfn.ISFORMULA(D34), _xlfn.FORMULATEXT(D34),"")</f>
        <v/>
      </c>
    </row>
    <row r="35" spans="1:6" x14ac:dyDescent="0.25">
      <c r="A35" s="102" t="s">
        <v>132</v>
      </c>
      <c r="B35" s="1">
        <v>2.4500000000000002</v>
      </c>
      <c r="C35" s="1">
        <v>50</v>
      </c>
      <c r="D35" s="103"/>
    </row>
    <row r="36" spans="1:6" x14ac:dyDescent="0.25">
      <c r="A36" s="102" t="s">
        <v>133</v>
      </c>
      <c r="B36" s="1">
        <v>8.9</v>
      </c>
      <c r="C36" s="1">
        <v>10</v>
      </c>
      <c r="D36" s="103"/>
    </row>
    <row r="37" spans="1:6" x14ac:dyDescent="0.25">
      <c r="A37" s="102" t="s">
        <v>134</v>
      </c>
      <c r="B37" s="1">
        <v>2.1</v>
      </c>
      <c r="C37" s="1">
        <v>12</v>
      </c>
      <c r="D37" s="103"/>
    </row>
    <row r="38" spans="1:6" ht="15.75" x14ac:dyDescent="0.25">
      <c r="A38" s="104"/>
      <c r="B38" s="64"/>
      <c r="C38" s="11" t="s">
        <v>80</v>
      </c>
      <c r="D38" s="105">
        <f>SUM(D34:D37)</f>
        <v>0</v>
      </c>
      <c r="F38" s="111" t="s">
        <v>71</v>
      </c>
    </row>
    <row r="39" spans="1:6" ht="15.75" x14ac:dyDescent="0.25">
      <c r="A39" s="106"/>
      <c r="B39" s="65"/>
      <c r="C39" s="11" t="s">
        <v>81</v>
      </c>
      <c r="D39" s="103"/>
      <c r="F39" s="2">
        <v>0.104</v>
      </c>
    </row>
    <row r="40" spans="1:6" ht="15.75" x14ac:dyDescent="0.25">
      <c r="A40" s="107"/>
      <c r="B40" s="66"/>
      <c r="C40" s="11" t="s">
        <v>1</v>
      </c>
      <c r="D40" s="105">
        <f>SUM(D38:D39)</f>
        <v>0</v>
      </c>
    </row>
    <row r="41" spans="1:6" ht="15.75" thickBot="1" x14ac:dyDescent="0.3">
      <c r="A41" s="108" t="s">
        <v>82</v>
      </c>
      <c r="B41" s="109"/>
      <c r="C41" s="109"/>
      <c r="D41" s="110"/>
    </row>
    <row r="42" spans="1:6" ht="15.75" thickTop="1" x14ac:dyDescent="0.25">
      <c r="A42" s="78"/>
      <c r="B42" s="78"/>
      <c r="C42" s="78"/>
      <c r="D42" s="78"/>
    </row>
    <row r="43" spans="1:6" x14ac:dyDescent="0.25">
      <c r="A43" s="39" t="s">
        <v>155</v>
      </c>
    </row>
    <row r="44" spans="1:6" ht="15.75" thickBot="1" x14ac:dyDescent="0.3">
      <c r="A44" s="78"/>
      <c r="B44" s="78"/>
      <c r="C44" s="78"/>
      <c r="D44" s="78"/>
    </row>
    <row r="45" spans="1:6" x14ac:dyDescent="0.25">
      <c r="A45" s="79" t="s">
        <v>136</v>
      </c>
      <c r="B45" s="80"/>
      <c r="C45" s="80"/>
      <c r="D45" s="81"/>
    </row>
    <row r="46" spans="1:6" x14ac:dyDescent="0.25">
      <c r="A46" s="82" t="s">
        <v>77</v>
      </c>
      <c r="B46" s="63">
        <v>125</v>
      </c>
      <c r="C46" s="63"/>
      <c r="D46" s="83"/>
    </row>
    <row r="47" spans="1:6" ht="15.75" x14ac:dyDescent="0.25">
      <c r="A47" s="84" t="s">
        <v>78</v>
      </c>
      <c r="B47" s="11" t="s">
        <v>55</v>
      </c>
      <c r="C47" s="11" t="s">
        <v>79</v>
      </c>
      <c r="D47" s="85" t="s">
        <v>1</v>
      </c>
    </row>
    <row r="48" spans="1:6" x14ac:dyDescent="0.25">
      <c r="A48" s="86" t="s">
        <v>131</v>
      </c>
      <c r="B48" s="1">
        <v>5.55</v>
      </c>
      <c r="C48" s="1">
        <v>15</v>
      </c>
      <c r="D48" s="87"/>
      <c r="F48" t="str">
        <f ca="1">IF(_xlfn.ISFORMULA(D48), _xlfn.FORMULATEXT(D48),"")</f>
        <v/>
      </c>
    </row>
    <row r="49" spans="1:8" x14ac:dyDescent="0.25">
      <c r="A49" s="86" t="s">
        <v>132</v>
      </c>
      <c r="B49" s="1">
        <v>2.4500000000000002</v>
      </c>
      <c r="C49" s="1">
        <v>50</v>
      </c>
      <c r="D49" s="87"/>
    </row>
    <row r="50" spans="1:8" x14ac:dyDescent="0.25">
      <c r="A50" s="86" t="s">
        <v>133</v>
      </c>
      <c r="B50" s="1">
        <v>8.9</v>
      </c>
      <c r="C50" s="1">
        <v>10</v>
      </c>
      <c r="D50" s="87"/>
    </row>
    <row r="51" spans="1:8" x14ac:dyDescent="0.25">
      <c r="A51" s="86" t="s">
        <v>134</v>
      </c>
      <c r="B51" s="1">
        <v>2.1</v>
      </c>
      <c r="C51" s="1">
        <v>12</v>
      </c>
      <c r="D51" s="87"/>
    </row>
    <row r="52" spans="1:8" ht="15.75" x14ac:dyDescent="0.25">
      <c r="A52" s="88"/>
      <c r="B52" s="64"/>
      <c r="C52" s="11" t="s">
        <v>80</v>
      </c>
      <c r="D52" s="89">
        <f>SUM(D48:D51)</f>
        <v>0</v>
      </c>
      <c r="F52" s="111" t="s">
        <v>71</v>
      </c>
    </row>
    <row r="53" spans="1:8" ht="15.75" x14ac:dyDescent="0.25">
      <c r="A53" s="90"/>
      <c r="B53" s="65"/>
      <c r="C53" s="11" t="s">
        <v>81</v>
      </c>
      <c r="D53" s="87"/>
      <c r="F53" s="2">
        <v>0.104</v>
      </c>
    </row>
    <row r="54" spans="1:8" ht="15.75" x14ac:dyDescent="0.25">
      <c r="A54" s="91"/>
      <c r="B54" s="66"/>
      <c r="C54" s="11" t="s">
        <v>1</v>
      </c>
      <c r="D54" s="89">
        <f>SUM(D52:D53)</f>
        <v>0</v>
      </c>
    </row>
    <row r="55" spans="1:8" ht="15.75" thickBot="1" x14ac:dyDescent="0.3">
      <c r="A55" s="92" t="s">
        <v>137</v>
      </c>
      <c r="B55" s="93"/>
      <c r="C55" s="93"/>
      <c r="D55" s="94"/>
    </row>
    <row r="56" spans="1:8" x14ac:dyDescent="0.25">
      <c r="A56" s="78"/>
      <c r="B56" s="78"/>
      <c r="C56" s="78"/>
      <c r="D56" s="78"/>
    </row>
    <row r="57" spans="1:8" x14ac:dyDescent="0.25">
      <c r="A57" s="39" t="s">
        <v>182</v>
      </c>
      <c r="H57" t="s">
        <v>83</v>
      </c>
    </row>
    <row r="58" spans="1:8" x14ac:dyDescent="0.25">
      <c r="H58" t="s">
        <v>84</v>
      </c>
    </row>
    <row r="59" spans="1:8" x14ac:dyDescent="0.25">
      <c r="A59" s="77" t="s">
        <v>85</v>
      </c>
    </row>
    <row r="60" spans="1:8" ht="63" x14ac:dyDescent="0.25">
      <c r="A60" s="11" t="s">
        <v>86</v>
      </c>
      <c r="B60" s="76" t="s">
        <v>135</v>
      </c>
      <c r="D60" s="62" t="s">
        <v>71</v>
      </c>
    </row>
    <row r="61" spans="1:8" x14ac:dyDescent="0.25">
      <c r="A61" s="67">
        <v>2345.98</v>
      </c>
      <c r="B61" s="68"/>
      <c r="D61" s="1">
        <v>0.155</v>
      </c>
    </row>
    <row r="62" spans="1:8" x14ac:dyDescent="0.25">
      <c r="A62" s="67">
        <v>345.49</v>
      </c>
      <c r="B62" s="68"/>
    </row>
    <row r="63" spans="1:8" x14ac:dyDescent="0.25">
      <c r="A63" s="67">
        <v>235.8</v>
      </c>
      <c r="B63" s="68"/>
    </row>
    <row r="64" spans="1:8" x14ac:dyDescent="0.25">
      <c r="A64" s="67">
        <v>2541.12</v>
      </c>
      <c r="B64" s="68"/>
      <c r="D64" t="str">
        <f ca="1">IF(_xlfn.ISFORMULA(B64), _xlfn.FORMULATEXT(B64),"")</f>
        <v/>
      </c>
    </row>
    <row r="67" spans="1:4" x14ac:dyDescent="0.25">
      <c r="A67" s="39" t="s">
        <v>156</v>
      </c>
    </row>
    <row r="69" spans="1:4" x14ac:dyDescent="0.25">
      <c r="A69" s="77" t="s">
        <v>85</v>
      </c>
    </row>
    <row r="70" spans="1:4" ht="63" x14ac:dyDescent="0.25">
      <c r="A70" s="11" t="s">
        <v>86</v>
      </c>
      <c r="B70" s="76" t="s">
        <v>135</v>
      </c>
      <c r="D70" s="62" t="s">
        <v>71</v>
      </c>
    </row>
    <row r="71" spans="1:4" x14ac:dyDescent="0.25">
      <c r="A71" s="67">
        <v>2345.98</v>
      </c>
      <c r="B71" s="68"/>
      <c r="D71" s="1">
        <v>0.155</v>
      </c>
    </row>
    <row r="72" spans="1:4" x14ac:dyDescent="0.25">
      <c r="A72" s="67">
        <v>345.49</v>
      </c>
      <c r="B72" s="68"/>
    </row>
    <row r="73" spans="1:4" x14ac:dyDescent="0.25">
      <c r="A73" s="67">
        <v>235.8</v>
      </c>
      <c r="B73" s="68"/>
    </row>
    <row r="74" spans="1:4" x14ac:dyDescent="0.25">
      <c r="A74" s="67">
        <v>2541.12</v>
      </c>
      <c r="B74" s="68"/>
      <c r="D74" t="str">
        <f ca="1">IF(_xlfn.ISFORMULA(B71), _xlfn.FORMULATEXT(B71),"")</f>
        <v/>
      </c>
    </row>
  </sheetData>
  <mergeCells count="2">
    <mergeCell ref="A5:B5"/>
    <mergeCell ref="A19:B19"/>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2B2A2-67E5-4563-8178-004A79056F30}">
  <sheetPr>
    <tabColor rgb="FFFFFF00"/>
  </sheetPr>
  <dimension ref="A1:S74"/>
  <sheetViews>
    <sheetView zoomScale="145" zoomScaleNormal="145" workbookViewId="0">
      <selection activeCell="C58" sqref="C58"/>
    </sheetView>
  </sheetViews>
  <sheetFormatPr defaultRowHeight="15" x14ac:dyDescent="0.25"/>
  <cols>
    <col min="1" max="1" width="17.28515625" customWidth="1"/>
    <col min="2" max="2" width="13.85546875" customWidth="1"/>
    <col min="3" max="3" width="16.140625" customWidth="1"/>
    <col min="4" max="4" width="13.7109375" customWidth="1"/>
    <col min="5" max="5" width="2.7109375" customWidth="1"/>
    <col min="6" max="6" width="9.7109375" customWidth="1"/>
    <col min="8" max="8" width="11.85546875" customWidth="1"/>
    <col min="17" max="17" width="12.5703125" customWidth="1"/>
  </cols>
  <sheetData>
    <row r="1" spans="1:19" x14ac:dyDescent="0.25">
      <c r="A1" s="39" t="s">
        <v>180</v>
      </c>
    </row>
    <row r="3" spans="1:19" x14ac:dyDescent="0.25">
      <c r="A3" s="111" t="s">
        <v>71</v>
      </c>
      <c r="B3" s="1">
        <v>7.6200000000000004E-2</v>
      </c>
    </row>
    <row r="4" spans="1:19" x14ac:dyDescent="0.25">
      <c r="C4" s="41" t="str">
        <f ca="1">_xlfn.IFNA(_xlfn.FORMULATEXT(C7),"")</f>
        <v>=B7*$B$3</v>
      </c>
      <c r="D4" t="str">
        <f ca="1">_xlfn.IFNA(_xlfn.FORMULATEXT(D7),"")</f>
        <v>=ROUND(B7*$B$3,2)</v>
      </c>
    </row>
    <row r="5" spans="1:19" x14ac:dyDescent="0.25">
      <c r="A5" s="167" t="s">
        <v>110</v>
      </c>
      <c r="B5" s="168"/>
      <c r="C5" s="57" t="s">
        <v>74</v>
      </c>
      <c r="D5" s="58" t="s">
        <v>75</v>
      </c>
    </row>
    <row r="6" spans="1:19" ht="15.75" x14ac:dyDescent="0.25">
      <c r="A6" s="11" t="s">
        <v>70</v>
      </c>
      <c r="B6" s="11" t="s">
        <v>72</v>
      </c>
      <c r="C6" s="11" t="s">
        <v>73</v>
      </c>
      <c r="D6" s="11" t="s">
        <v>73</v>
      </c>
      <c r="F6" s="11" t="s">
        <v>76</v>
      </c>
      <c r="G6" s="11"/>
    </row>
    <row r="7" spans="1:19" x14ac:dyDescent="0.25">
      <c r="A7" s="1" t="s">
        <v>126</v>
      </c>
      <c r="B7" s="1">
        <v>2350.0500000000002</v>
      </c>
      <c r="C7" s="131">
        <f>B7*$B$3</f>
        <v>179.07381000000001</v>
      </c>
      <c r="D7" s="130">
        <f>ROUND(B7*$B$3,2)</f>
        <v>179.07</v>
      </c>
      <c r="F7" s="59">
        <v>179.07</v>
      </c>
    </row>
    <row r="8" spans="1:19" x14ac:dyDescent="0.25">
      <c r="A8" s="1" t="s">
        <v>127</v>
      </c>
      <c r="B8" s="1">
        <v>1625.05</v>
      </c>
      <c r="C8" s="131">
        <f t="shared" ref="C8:C11" si="0">B8*$B$3</f>
        <v>123.82881</v>
      </c>
      <c r="D8" s="130">
        <f t="shared" ref="D8:D11" si="1">ROUND(B8*$B$3,2)</f>
        <v>123.83</v>
      </c>
      <c r="F8" s="59">
        <v>123.83</v>
      </c>
    </row>
    <row r="9" spans="1:19" x14ac:dyDescent="0.25">
      <c r="A9" s="1" t="s">
        <v>128</v>
      </c>
      <c r="B9" s="1">
        <v>1525.25</v>
      </c>
      <c r="C9" s="131">
        <f t="shared" si="0"/>
        <v>116.22405000000001</v>
      </c>
      <c r="D9" s="130">
        <f t="shared" si="1"/>
        <v>116.22</v>
      </c>
      <c r="F9" s="59">
        <v>116.22</v>
      </c>
    </row>
    <row r="10" spans="1:19" x14ac:dyDescent="0.25">
      <c r="A10" s="1" t="s">
        <v>129</v>
      </c>
      <c r="B10" s="75">
        <v>875</v>
      </c>
      <c r="C10" s="131">
        <f t="shared" si="0"/>
        <v>66.674999999999997</v>
      </c>
      <c r="D10" s="130">
        <f t="shared" si="1"/>
        <v>66.680000000000007</v>
      </c>
      <c r="F10" s="59">
        <v>66.680000000000007</v>
      </c>
    </row>
    <row r="11" spans="1:19" ht="15.75" thickBot="1" x14ac:dyDescent="0.3">
      <c r="A11" s="1" t="s">
        <v>130</v>
      </c>
      <c r="B11" s="75">
        <v>2019.22</v>
      </c>
      <c r="C11" s="131">
        <f t="shared" si="0"/>
        <v>153.864564</v>
      </c>
      <c r="D11" s="130">
        <f t="shared" si="1"/>
        <v>153.86000000000001</v>
      </c>
      <c r="F11" s="59">
        <v>153.86000000000001</v>
      </c>
    </row>
    <row r="12" spans="1:19" ht="15.75" thickBot="1" x14ac:dyDescent="0.3">
      <c r="B12" s="39" t="s">
        <v>1</v>
      </c>
      <c r="C12" s="133">
        <f>SUM(C7:C11)</f>
        <v>639.66623400000003</v>
      </c>
      <c r="D12" s="132">
        <f>SUM(D7:D11)</f>
        <v>639.66000000000008</v>
      </c>
      <c r="F12" s="61">
        <f>SUM(F7:F11)</f>
        <v>639.66000000000008</v>
      </c>
    </row>
    <row r="13" spans="1:19" ht="15.75" thickTop="1" x14ac:dyDescent="0.25">
      <c r="C13" t="str">
        <f ca="1">_xlfn.IFNA(_xlfn.FORMULATEXT(C12),"")</f>
        <v>=SUM(C7:C11)</v>
      </c>
      <c r="D13" t="str">
        <f t="shared" ref="D13:F13" ca="1" si="2">_xlfn.IFNA(_xlfn.FORMULATEXT(D12),"")</f>
        <v>=SUM(D7:D11)</v>
      </c>
      <c r="F13" t="str">
        <f t="shared" ca="1" si="2"/>
        <v>=SUM(F7:F11)</v>
      </c>
    </row>
    <row r="15" spans="1:19" ht="15.75" thickBot="1" x14ac:dyDescent="0.3">
      <c r="A15" s="39" t="s">
        <v>154</v>
      </c>
    </row>
    <row r="16" spans="1:19" x14ac:dyDescent="0.25">
      <c r="H16" s="113" t="s">
        <v>5</v>
      </c>
      <c r="I16" s="114"/>
      <c r="J16" s="114"/>
      <c r="K16" s="114"/>
      <c r="L16" s="114"/>
      <c r="M16" s="115"/>
      <c r="N16" s="115"/>
      <c r="O16" s="115"/>
      <c r="P16" s="115"/>
      <c r="Q16" s="115"/>
      <c r="R16" s="115"/>
      <c r="S16" s="116"/>
    </row>
    <row r="17" spans="1:19" ht="18.75" x14ac:dyDescent="0.25">
      <c r="A17" s="111" t="s">
        <v>71</v>
      </c>
      <c r="B17" s="1">
        <v>7.6200000000000004E-2</v>
      </c>
      <c r="H17" s="117" t="s">
        <v>144</v>
      </c>
      <c r="I17" s="23"/>
      <c r="J17" s="23"/>
      <c r="K17" s="23"/>
      <c r="L17" s="23"/>
      <c r="M17" s="23"/>
      <c r="N17" s="23"/>
      <c r="O17" s="23"/>
      <c r="P17" s="23"/>
      <c r="Q17" s="23"/>
      <c r="R17" s="23"/>
      <c r="S17" s="118"/>
    </row>
    <row r="18" spans="1:19" ht="18.75" x14ac:dyDescent="0.25">
      <c r="C18" s="41" t="str">
        <f ca="1">_xlfn.IFNA(_xlfn.FORMULATEXT(C21),"")</f>
        <v>=B21:B25*B17</v>
      </c>
      <c r="D18" t="str">
        <f ca="1">_xlfn.IFNA(_xlfn.FORMULATEXT(D21),"")</f>
        <v>=ROUND(B21:B25*B17,2)</v>
      </c>
      <c r="H18" s="117" t="s">
        <v>157</v>
      </c>
      <c r="I18" s="23"/>
      <c r="J18" s="23"/>
      <c r="K18" s="23"/>
      <c r="L18" s="23"/>
      <c r="M18" s="23"/>
      <c r="N18" s="23"/>
      <c r="O18" s="23"/>
      <c r="P18" s="23"/>
      <c r="Q18" s="23"/>
      <c r="R18" s="23"/>
      <c r="S18" s="118"/>
    </row>
    <row r="19" spans="1:19" ht="17.25" x14ac:dyDescent="0.3">
      <c r="A19" s="167" t="s">
        <v>110</v>
      </c>
      <c r="B19" s="168"/>
      <c r="C19" s="57" t="s">
        <v>74</v>
      </c>
      <c r="D19" s="58" t="s">
        <v>75</v>
      </c>
      <c r="H19" s="119" t="s">
        <v>29</v>
      </c>
      <c r="I19" s="27" t="s">
        <v>140</v>
      </c>
      <c r="J19" s="23"/>
      <c r="K19" s="23"/>
      <c r="L19" s="23"/>
      <c r="M19" s="23"/>
      <c r="N19" s="23"/>
      <c r="O19" s="23"/>
      <c r="P19" s="23"/>
      <c r="Q19" s="23"/>
      <c r="R19" s="23"/>
      <c r="S19" s="118"/>
    </row>
    <row r="20" spans="1:19" ht="17.25" x14ac:dyDescent="0.3">
      <c r="A20" s="11" t="s">
        <v>70</v>
      </c>
      <c r="B20" s="11" t="s">
        <v>72</v>
      </c>
      <c r="C20" s="11" t="s">
        <v>73</v>
      </c>
      <c r="D20" s="11" t="s">
        <v>73</v>
      </c>
      <c r="H20" s="119" t="s">
        <v>29</v>
      </c>
      <c r="I20" s="27" t="s">
        <v>141</v>
      </c>
      <c r="J20" s="23"/>
      <c r="K20" s="23"/>
      <c r="L20" s="23"/>
      <c r="M20" s="23"/>
      <c r="N20" s="23"/>
      <c r="O20" s="23"/>
      <c r="P20" s="23"/>
      <c r="Q20" s="23"/>
      <c r="R20" s="23"/>
      <c r="S20" s="118"/>
    </row>
    <row r="21" spans="1:19" ht="17.25" x14ac:dyDescent="0.3">
      <c r="A21" s="1" t="s">
        <v>126</v>
      </c>
      <c r="B21" s="1">
        <v>2350.0500000000002</v>
      </c>
      <c r="C21" s="55" cm="1">
        <f t="array" ref="C21:C25">B21:B25*B17</f>
        <v>179.07381000000001</v>
      </c>
      <c r="D21" s="55" cm="1">
        <f t="array" ref="D21:D25">ROUND(B21:B25*B17,2)</f>
        <v>179.07</v>
      </c>
      <c r="H21" s="119" t="s">
        <v>29</v>
      </c>
      <c r="I21" s="27" t="s">
        <v>142</v>
      </c>
      <c r="J21" s="23"/>
      <c r="K21" s="23"/>
      <c r="L21" s="23"/>
      <c r="M21" s="23"/>
      <c r="N21" s="23"/>
      <c r="O21" s="23"/>
      <c r="P21" s="23"/>
      <c r="Q21" s="23"/>
      <c r="R21" s="23"/>
      <c r="S21" s="118"/>
    </row>
    <row r="22" spans="1:19" ht="17.25" x14ac:dyDescent="0.3">
      <c r="A22" s="1" t="s">
        <v>127</v>
      </c>
      <c r="B22" s="1">
        <v>1625.05</v>
      </c>
      <c r="C22" s="55">
        <v>123.82881</v>
      </c>
      <c r="D22" s="55">
        <v>123.83</v>
      </c>
      <c r="H22" s="119" t="s">
        <v>29</v>
      </c>
      <c r="I22" s="27" t="s">
        <v>145</v>
      </c>
      <c r="J22" s="23"/>
      <c r="K22" s="23"/>
      <c r="L22" s="23"/>
      <c r="M22" s="23"/>
      <c r="N22" s="23"/>
      <c r="O22" s="23"/>
      <c r="P22" s="23"/>
      <c r="Q22" s="23"/>
      <c r="R22" s="23"/>
      <c r="S22" s="118"/>
    </row>
    <row r="23" spans="1:19" ht="17.25" x14ac:dyDescent="0.3">
      <c r="A23" s="1" t="s">
        <v>128</v>
      </c>
      <c r="B23" s="1">
        <v>1525.25</v>
      </c>
      <c r="C23" s="55">
        <v>116.22405000000001</v>
      </c>
      <c r="D23" s="55">
        <v>116.22</v>
      </c>
      <c r="H23" s="119" t="s">
        <v>29</v>
      </c>
      <c r="I23" s="27" t="s">
        <v>146</v>
      </c>
      <c r="J23" s="23"/>
      <c r="K23" s="23"/>
      <c r="L23" s="23"/>
      <c r="M23" s="23"/>
      <c r="N23" s="23"/>
      <c r="O23" s="23"/>
      <c r="P23" s="23"/>
      <c r="Q23" s="23"/>
      <c r="R23" s="23"/>
      <c r="S23" s="118"/>
    </row>
    <row r="24" spans="1:19" ht="17.25" x14ac:dyDescent="0.3">
      <c r="A24" s="1" t="s">
        <v>129</v>
      </c>
      <c r="B24" s="75">
        <v>875</v>
      </c>
      <c r="C24" s="55">
        <v>66.674999999999997</v>
      </c>
      <c r="D24" s="55">
        <v>66.680000000000007</v>
      </c>
      <c r="H24" s="119" t="s">
        <v>29</v>
      </c>
      <c r="I24" s="27" t="s">
        <v>143</v>
      </c>
      <c r="J24" s="23"/>
      <c r="K24" s="23"/>
      <c r="L24" s="23"/>
      <c r="M24" s="23"/>
      <c r="N24" s="23"/>
      <c r="O24" s="23"/>
      <c r="P24" s="23"/>
      <c r="Q24" s="23"/>
      <c r="R24" s="23"/>
      <c r="S24" s="118"/>
    </row>
    <row r="25" spans="1:19" ht="15.75" thickBot="1" x14ac:dyDescent="0.3">
      <c r="A25" s="1" t="s">
        <v>130</v>
      </c>
      <c r="B25" s="75">
        <v>2019.22</v>
      </c>
      <c r="C25" s="55">
        <v>153.864564</v>
      </c>
      <c r="D25" s="55">
        <v>153.86000000000001</v>
      </c>
      <c r="H25" s="120"/>
      <c r="I25" s="23"/>
      <c r="J25" s="23"/>
      <c r="K25" s="23"/>
      <c r="L25" s="23"/>
      <c r="M25" s="23"/>
      <c r="N25" s="23"/>
      <c r="O25" s="23"/>
      <c r="P25" s="23"/>
      <c r="Q25" s="23"/>
      <c r="R25" s="23"/>
      <c r="S25" s="118"/>
    </row>
    <row r="26" spans="1:19" ht="15.75" thickBot="1" x14ac:dyDescent="0.3">
      <c r="B26" s="39" t="s">
        <v>1</v>
      </c>
      <c r="C26" s="60">
        <f>SUM(_xlfn.ANCHORARRAY(C21))</f>
        <v>639.66623400000003</v>
      </c>
      <c r="D26" s="60">
        <f>SUM(_xlfn.ANCHORARRAY(D21))</f>
        <v>639.66000000000008</v>
      </c>
      <c r="H26" s="121"/>
      <c r="I26" s="122"/>
      <c r="J26" s="122"/>
      <c r="K26" s="122"/>
      <c r="L26" s="122"/>
      <c r="M26" s="122"/>
      <c r="N26" s="122"/>
      <c r="O26" s="122"/>
      <c r="P26" s="122"/>
      <c r="Q26" s="122"/>
      <c r="R26" s="122"/>
      <c r="S26" s="123"/>
    </row>
    <row r="27" spans="1:19" ht="15.75" thickTop="1" x14ac:dyDescent="0.25">
      <c r="C27" t="str">
        <f ca="1">_xlfn.IFNA(_xlfn.FORMULATEXT(C26),"")</f>
        <v>=SUM(C21#)</v>
      </c>
      <c r="D27" t="str">
        <f ca="1">_xlfn.IFNA(_xlfn.FORMULATEXT(D26),"")</f>
        <v>=SUM(D21#)</v>
      </c>
    </row>
    <row r="29" spans="1:19" x14ac:dyDescent="0.25">
      <c r="A29" s="39" t="s">
        <v>181</v>
      </c>
    </row>
    <row r="30" spans="1:19" ht="15.75" thickBot="1" x14ac:dyDescent="0.3"/>
    <row r="31" spans="1:19" ht="15.75" thickTop="1" x14ac:dyDescent="0.25">
      <c r="A31" s="95" t="s">
        <v>136</v>
      </c>
      <c r="B31" s="96"/>
      <c r="C31" s="96"/>
      <c r="D31" s="97"/>
    </row>
    <row r="32" spans="1:19" x14ac:dyDescent="0.25">
      <c r="A32" s="98" t="s">
        <v>77</v>
      </c>
      <c r="B32" s="63">
        <v>125</v>
      </c>
      <c r="C32" s="63"/>
      <c r="D32" s="99"/>
    </row>
    <row r="33" spans="1:6" ht="15.75" x14ac:dyDescent="0.25">
      <c r="A33" s="100" t="s">
        <v>78</v>
      </c>
      <c r="B33" s="11" t="s">
        <v>55</v>
      </c>
      <c r="C33" s="11" t="s">
        <v>79</v>
      </c>
      <c r="D33" s="101" t="s">
        <v>1</v>
      </c>
    </row>
    <row r="34" spans="1:6" x14ac:dyDescent="0.25">
      <c r="A34" s="102" t="s">
        <v>131</v>
      </c>
      <c r="B34" s="1">
        <v>5.55</v>
      </c>
      <c r="C34" s="1">
        <v>15</v>
      </c>
      <c r="D34" s="103">
        <f>ROUND(B34*C34,2)</f>
        <v>83.25</v>
      </c>
      <c r="F34" t="str">
        <f ca="1">IF(_xlfn.ISFORMULA(D34), _xlfn.FORMULATEXT(D34),"")</f>
        <v>=ROUND(B34*C34,2)</v>
      </c>
    </row>
    <row r="35" spans="1:6" x14ac:dyDescent="0.25">
      <c r="A35" s="102" t="s">
        <v>132</v>
      </c>
      <c r="B35" s="1">
        <v>2.4500000000000002</v>
      </c>
      <c r="C35" s="1">
        <v>50</v>
      </c>
      <c r="D35" s="103">
        <f t="shared" ref="D35:D37" si="3">ROUND(B35*C35,2)</f>
        <v>122.5</v>
      </c>
    </row>
    <row r="36" spans="1:6" x14ac:dyDescent="0.25">
      <c r="A36" s="102" t="s">
        <v>133</v>
      </c>
      <c r="B36" s="1">
        <v>8.9</v>
      </c>
      <c r="C36" s="1">
        <v>10</v>
      </c>
      <c r="D36" s="103">
        <f t="shared" si="3"/>
        <v>89</v>
      </c>
    </row>
    <row r="37" spans="1:6" x14ac:dyDescent="0.25">
      <c r="A37" s="102" t="s">
        <v>134</v>
      </c>
      <c r="B37" s="1">
        <v>2.1</v>
      </c>
      <c r="C37" s="1">
        <v>12</v>
      </c>
      <c r="D37" s="103">
        <f t="shared" si="3"/>
        <v>25.2</v>
      </c>
    </row>
    <row r="38" spans="1:6" ht="15.75" x14ac:dyDescent="0.25">
      <c r="A38" s="104"/>
      <c r="B38" s="64"/>
      <c r="C38" s="11" t="s">
        <v>80</v>
      </c>
      <c r="D38" s="105">
        <f>SUM(D34:D37)</f>
        <v>319.95</v>
      </c>
      <c r="F38" s="111" t="s">
        <v>71</v>
      </c>
    </row>
    <row r="39" spans="1:6" ht="15.75" x14ac:dyDescent="0.25">
      <c r="A39" s="106"/>
      <c r="B39" s="65"/>
      <c r="C39" s="11" t="s">
        <v>81</v>
      </c>
      <c r="D39" s="103">
        <f>ROUND(D38*F39,2)</f>
        <v>33.270000000000003</v>
      </c>
      <c r="F39" s="2">
        <v>0.104</v>
      </c>
    </row>
    <row r="40" spans="1:6" ht="15.75" x14ac:dyDescent="0.25">
      <c r="A40" s="107"/>
      <c r="B40" s="66"/>
      <c r="C40" s="11" t="s">
        <v>1</v>
      </c>
      <c r="D40" s="105">
        <f>SUM(D38:D39)</f>
        <v>353.21999999999997</v>
      </c>
    </row>
    <row r="41" spans="1:6" ht="15.75" thickBot="1" x14ac:dyDescent="0.3">
      <c r="A41" s="108" t="s">
        <v>82</v>
      </c>
      <c r="B41" s="109"/>
      <c r="C41" s="109"/>
      <c r="D41" s="110"/>
    </row>
    <row r="42" spans="1:6" ht="15.75" thickTop="1" x14ac:dyDescent="0.25">
      <c r="A42" s="78"/>
      <c r="B42" s="78"/>
      <c r="C42" s="78"/>
      <c r="D42" s="78"/>
    </row>
    <row r="43" spans="1:6" x14ac:dyDescent="0.25">
      <c r="A43" s="39" t="s">
        <v>155</v>
      </c>
    </row>
    <row r="44" spans="1:6" ht="15.75" thickBot="1" x14ac:dyDescent="0.3">
      <c r="A44" s="78"/>
      <c r="B44" s="78"/>
      <c r="C44" s="78"/>
      <c r="D44" s="78"/>
    </row>
    <row r="45" spans="1:6" x14ac:dyDescent="0.25">
      <c r="A45" s="79" t="s">
        <v>136</v>
      </c>
      <c r="B45" s="80"/>
      <c r="C45" s="80"/>
      <c r="D45" s="81"/>
    </row>
    <row r="46" spans="1:6" x14ac:dyDescent="0.25">
      <c r="A46" s="82" t="s">
        <v>77</v>
      </c>
      <c r="B46" s="63">
        <v>125</v>
      </c>
      <c r="C46" s="63"/>
      <c r="D46" s="83"/>
    </row>
    <row r="47" spans="1:6" ht="15.75" x14ac:dyDescent="0.25">
      <c r="A47" s="84" t="s">
        <v>78</v>
      </c>
      <c r="B47" s="11" t="s">
        <v>55</v>
      </c>
      <c r="C47" s="11" t="s">
        <v>79</v>
      </c>
      <c r="D47" s="85" t="s">
        <v>1</v>
      </c>
    </row>
    <row r="48" spans="1:6" x14ac:dyDescent="0.25">
      <c r="A48" s="86" t="s">
        <v>131</v>
      </c>
      <c r="B48" s="1">
        <v>5.55</v>
      </c>
      <c r="C48" s="1">
        <v>15</v>
      </c>
      <c r="D48" s="87" cm="1">
        <f t="array" ref="D48:D51">ROUND(B48:B51*C48:C51,2)</f>
        <v>83.25</v>
      </c>
      <c r="F48" t="str">
        <f ca="1">IF(_xlfn.ISFORMULA(D48), _xlfn.FORMULATEXT(D48),"")</f>
        <v>=ROUND(B48:B51*C48:C51,2)</v>
      </c>
    </row>
    <row r="49" spans="1:8" x14ac:dyDescent="0.25">
      <c r="A49" s="86" t="s">
        <v>132</v>
      </c>
      <c r="B49" s="1">
        <v>2.4500000000000002</v>
      </c>
      <c r="C49" s="1">
        <v>50</v>
      </c>
      <c r="D49" s="87">
        <v>122.5</v>
      </c>
    </row>
    <row r="50" spans="1:8" x14ac:dyDescent="0.25">
      <c r="A50" s="86" t="s">
        <v>133</v>
      </c>
      <c r="B50" s="1">
        <v>8.9</v>
      </c>
      <c r="C50" s="1">
        <v>10</v>
      </c>
      <c r="D50" s="87">
        <v>89</v>
      </c>
    </row>
    <row r="51" spans="1:8" x14ac:dyDescent="0.25">
      <c r="A51" s="86" t="s">
        <v>134</v>
      </c>
      <c r="B51" s="1">
        <v>2.1</v>
      </c>
      <c r="C51" s="1">
        <v>12</v>
      </c>
      <c r="D51" s="87">
        <v>25.2</v>
      </c>
    </row>
    <row r="52" spans="1:8" ht="15.75" x14ac:dyDescent="0.25">
      <c r="A52" s="88"/>
      <c r="B52" s="64"/>
      <c r="C52" s="11" t="s">
        <v>80</v>
      </c>
      <c r="D52" s="89">
        <f>SUM(D48:D51)</f>
        <v>319.95</v>
      </c>
      <c r="F52" s="111" t="s">
        <v>71</v>
      </c>
    </row>
    <row r="53" spans="1:8" ht="15.75" x14ac:dyDescent="0.25">
      <c r="A53" s="90"/>
      <c r="B53" s="65"/>
      <c r="C53" s="11" t="s">
        <v>81</v>
      </c>
      <c r="D53" s="87">
        <f>ROUND(D52*F53,2)</f>
        <v>33.270000000000003</v>
      </c>
      <c r="F53" s="2">
        <v>0.104</v>
      </c>
    </row>
    <row r="54" spans="1:8" ht="15.75" x14ac:dyDescent="0.25">
      <c r="A54" s="91"/>
      <c r="B54" s="66"/>
      <c r="C54" s="11" t="s">
        <v>1</v>
      </c>
      <c r="D54" s="89">
        <f>SUM(D52:D53)</f>
        <v>353.21999999999997</v>
      </c>
    </row>
    <row r="55" spans="1:8" ht="15.75" thickBot="1" x14ac:dyDescent="0.3">
      <c r="A55" s="92" t="s">
        <v>137</v>
      </c>
      <c r="B55" s="93"/>
      <c r="C55" s="93"/>
      <c r="D55" s="94"/>
    </row>
    <row r="56" spans="1:8" x14ac:dyDescent="0.25">
      <c r="A56" s="78"/>
      <c r="B56" s="78"/>
      <c r="C56" s="78"/>
      <c r="D56" s="78"/>
    </row>
    <row r="57" spans="1:8" x14ac:dyDescent="0.25">
      <c r="A57" s="39" t="s">
        <v>182</v>
      </c>
      <c r="H57" t="s">
        <v>83</v>
      </c>
    </row>
    <row r="58" spans="1:8" x14ac:dyDescent="0.25">
      <c r="H58" t="s">
        <v>84</v>
      </c>
    </row>
    <row r="59" spans="1:8" x14ac:dyDescent="0.25">
      <c r="A59" s="77" t="s">
        <v>85</v>
      </c>
    </row>
    <row r="60" spans="1:8" ht="63" x14ac:dyDescent="0.25">
      <c r="A60" s="11" t="s">
        <v>86</v>
      </c>
      <c r="B60" s="76" t="s">
        <v>135</v>
      </c>
      <c r="D60" s="62" t="s">
        <v>71</v>
      </c>
    </row>
    <row r="61" spans="1:8" x14ac:dyDescent="0.25">
      <c r="A61" s="67">
        <v>2345.98</v>
      </c>
      <c r="B61" s="68">
        <f>ROUND(A61*$D$61,0)</f>
        <v>364</v>
      </c>
      <c r="D61" s="1">
        <v>0.155</v>
      </c>
    </row>
    <row r="62" spans="1:8" x14ac:dyDescent="0.25">
      <c r="A62" s="67">
        <v>345.49</v>
      </c>
      <c r="B62" s="68">
        <f t="shared" ref="B62:B64" si="4">ROUND(A62*$D$61,0)</f>
        <v>54</v>
      </c>
    </row>
    <row r="63" spans="1:8" x14ac:dyDescent="0.25">
      <c r="A63" s="67">
        <v>235.8</v>
      </c>
      <c r="B63" s="68">
        <f t="shared" si="4"/>
        <v>37</v>
      </c>
    </row>
    <row r="64" spans="1:8" x14ac:dyDescent="0.25">
      <c r="A64" s="67">
        <v>2541.12</v>
      </c>
      <c r="B64" s="68">
        <f t="shared" si="4"/>
        <v>394</v>
      </c>
      <c r="D64" t="str">
        <f ca="1">IF(_xlfn.ISFORMULA(B64), _xlfn.FORMULATEXT(B64),"")</f>
        <v>=ROUND(A64*$D$61,0)</v>
      </c>
    </row>
    <row r="67" spans="1:4" x14ac:dyDescent="0.25">
      <c r="A67" s="39" t="s">
        <v>156</v>
      </c>
    </row>
    <row r="69" spans="1:4" x14ac:dyDescent="0.25">
      <c r="A69" s="77" t="s">
        <v>85</v>
      </c>
    </row>
    <row r="70" spans="1:4" ht="63" x14ac:dyDescent="0.25">
      <c r="A70" s="11" t="s">
        <v>86</v>
      </c>
      <c r="B70" s="76" t="s">
        <v>135</v>
      </c>
      <c r="D70" s="62" t="s">
        <v>71</v>
      </c>
    </row>
    <row r="71" spans="1:4" x14ac:dyDescent="0.25">
      <c r="A71" s="67">
        <v>2345.98</v>
      </c>
      <c r="B71" s="68" cm="1">
        <f t="array" ref="B71:B74">ROUND(A71:A74*D71,0)</f>
        <v>364</v>
      </c>
      <c r="D71" s="1">
        <v>0.155</v>
      </c>
    </row>
    <row r="72" spans="1:4" x14ac:dyDescent="0.25">
      <c r="A72" s="67">
        <v>345.49</v>
      </c>
      <c r="B72" s="68">
        <v>54</v>
      </c>
    </row>
    <row r="73" spans="1:4" x14ac:dyDescent="0.25">
      <c r="A73" s="67">
        <v>235.8</v>
      </c>
      <c r="B73" s="68">
        <v>37</v>
      </c>
    </row>
    <row r="74" spans="1:4" x14ac:dyDescent="0.25">
      <c r="A74" s="67">
        <v>2541.12</v>
      </c>
      <c r="B74" s="68">
        <v>394</v>
      </c>
      <c r="D74" t="str">
        <f ca="1">IF(_xlfn.ISFORMULA(B71), _xlfn.FORMULATEXT(B71),"")</f>
        <v>=ROUND(A71:A74*D71,0)</v>
      </c>
    </row>
  </sheetData>
  <mergeCells count="2">
    <mergeCell ref="A5:B5"/>
    <mergeCell ref="A19:B1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7FCF0-EFBA-4695-B37C-AD3F3A9C8332}">
  <sheetPr>
    <tabColor rgb="FF7030A0"/>
  </sheetPr>
  <dimension ref="A1"/>
  <sheetViews>
    <sheetView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C3F2D-5348-4D8E-9011-0159EF85AD9C}">
  <sheetPr>
    <tabColor rgb="FF0070C0"/>
  </sheetPr>
  <dimension ref="A2:M18"/>
  <sheetViews>
    <sheetView workbookViewId="0">
      <selection activeCell="J30" sqref="J30"/>
    </sheetView>
  </sheetViews>
  <sheetFormatPr defaultRowHeight="15" x14ac:dyDescent="0.25"/>
  <cols>
    <col min="1" max="1" width="12.140625" customWidth="1"/>
    <col min="2" max="2" width="10.85546875" customWidth="1"/>
    <col min="3" max="3" width="13.7109375" bestFit="1" customWidth="1"/>
    <col min="5" max="5" width="21.42578125" customWidth="1"/>
  </cols>
  <sheetData>
    <row r="2" spans="1:13" x14ac:dyDescent="0.25">
      <c r="A2" s="150" t="s">
        <v>176</v>
      </c>
      <c r="B2" s="150"/>
      <c r="C2" s="150"/>
      <c r="D2" s="150"/>
      <c r="E2" s="150"/>
      <c r="F2" s="150"/>
      <c r="G2" s="150"/>
      <c r="H2" s="150"/>
      <c r="I2" s="150"/>
      <c r="J2" s="150"/>
      <c r="K2" s="150"/>
      <c r="L2" s="150"/>
      <c r="M2" s="150"/>
    </row>
    <row r="5" spans="1:13" x14ac:dyDescent="0.25">
      <c r="A5" s="144" t="s">
        <v>70</v>
      </c>
      <c r="B5" s="144" t="s">
        <v>162</v>
      </c>
      <c r="C5" s="144" t="s">
        <v>73</v>
      </c>
      <c r="E5" s="62" t="s">
        <v>71</v>
      </c>
    </row>
    <row r="6" spans="1:13" x14ac:dyDescent="0.25">
      <c r="A6" s="1" t="s">
        <v>163</v>
      </c>
      <c r="B6" s="1">
        <v>200</v>
      </c>
      <c r="C6" s="145">
        <f t="shared" ref="C6:C18" si="0">B6*$E$6</f>
        <v>19.971800000000002</v>
      </c>
      <c r="E6" s="148">
        <v>9.9859000000000003E-2</v>
      </c>
    </row>
    <row r="7" spans="1:13" x14ac:dyDescent="0.25">
      <c r="A7" s="1" t="s">
        <v>164</v>
      </c>
      <c r="B7" s="1">
        <v>100</v>
      </c>
      <c r="C7" s="145">
        <f t="shared" si="0"/>
        <v>9.9859000000000009</v>
      </c>
    </row>
    <row r="8" spans="1:13" x14ac:dyDescent="0.25">
      <c r="A8" s="1" t="s">
        <v>165</v>
      </c>
      <c r="B8" s="1">
        <v>320</v>
      </c>
      <c r="C8" s="145">
        <f t="shared" si="0"/>
        <v>31.954880000000003</v>
      </c>
    </row>
    <row r="9" spans="1:13" x14ac:dyDescent="0.25">
      <c r="A9" s="1" t="s">
        <v>166</v>
      </c>
      <c r="B9" s="1">
        <v>400</v>
      </c>
      <c r="C9" s="145">
        <f t="shared" si="0"/>
        <v>39.943600000000004</v>
      </c>
    </row>
    <row r="10" spans="1:13" x14ac:dyDescent="0.25">
      <c r="A10" s="1" t="s">
        <v>167</v>
      </c>
      <c r="B10" s="1">
        <v>350</v>
      </c>
      <c r="C10" s="145">
        <f t="shared" si="0"/>
        <v>34.950650000000003</v>
      </c>
    </row>
    <row r="11" spans="1:13" x14ac:dyDescent="0.25">
      <c r="A11" s="1" t="s">
        <v>168</v>
      </c>
      <c r="B11" s="1">
        <v>150</v>
      </c>
      <c r="C11" s="145">
        <f t="shared" si="0"/>
        <v>14.978850000000001</v>
      </c>
    </row>
    <row r="12" spans="1:13" x14ac:dyDescent="0.25">
      <c r="A12" s="1" t="s">
        <v>169</v>
      </c>
      <c r="B12" s="1">
        <v>300</v>
      </c>
      <c r="C12" s="145">
        <f t="shared" si="0"/>
        <v>29.957700000000003</v>
      </c>
    </row>
    <row r="13" spans="1:13" x14ac:dyDescent="0.25">
      <c r="A13" s="1" t="s">
        <v>170</v>
      </c>
      <c r="B13" s="1">
        <v>400</v>
      </c>
      <c r="C13" s="145">
        <f t="shared" si="0"/>
        <v>39.943600000000004</v>
      </c>
    </row>
    <row r="14" spans="1:13" x14ac:dyDescent="0.25">
      <c r="A14" s="1" t="s">
        <v>171</v>
      </c>
      <c r="B14" s="1">
        <v>500</v>
      </c>
      <c r="C14" s="145">
        <f t="shared" si="0"/>
        <v>49.929500000000004</v>
      </c>
    </row>
    <row r="15" spans="1:13" x14ac:dyDescent="0.25">
      <c r="A15" s="1" t="s">
        <v>172</v>
      </c>
      <c r="B15" s="1">
        <v>600</v>
      </c>
      <c r="C15" s="145">
        <f t="shared" si="0"/>
        <v>59.915400000000005</v>
      </c>
    </row>
    <row r="16" spans="1:13" x14ac:dyDescent="0.25">
      <c r="A16" s="1" t="s">
        <v>173</v>
      </c>
      <c r="B16" s="1">
        <v>700</v>
      </c>
      <c r="C16" s="145">
        <f t="shared" si="0"/>
        <v>69.901300000000006</v>
      </c>
    </row>
    <row r="17" spans="1:3" x14ac:dyDescent="0.25">
      <c r="A17" s="1" t="s">
        <v>174</v>
      </c>
      <c r="B17" s="1">
        <v>200</v>
      </c>
      <c r="C17" s="145">
        <f t="shared" si="0"/>
        <v>19.971800000000002</v>
      </c>
    </row>
    <row r="18" spans="1:3" x14ac:dyDescent="0.25">
      <c r="A18" s="1" t="s">
        <v>175</v>
      </c>
      <c r="B18" s="1">
        <v>400</v>
      </c>
      <c r="C18" s="145">
        <f t="shared" si="0"/>
        <v>39.943600000000004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2CD22-2CDE-4B7E-8D9B-1B17859257FD}">
  <sheetPr>
    <tabColor rgb="FFFFFF00"/>
  </sheetPr>
  <dimension ref="A2:N18"/>
  <sheetViews>
    <sheetView workbookViewId="0">
      <selection activeCell="G21" sqref="G21"/>
    </sheetView>
  </sheetViews>
  <sheetFormatPr defaultRowHeight="15" x14ac:dyDescent="0.25"/>
  <cols>
    <col min="1" max="1" width="12.140625" customWidth="1"/>
    <col min="2" max="2" width="10.85546875" customWidth="1"/>
    <col min="3" max="3" width="13.7109375" bestFit="1" customWidth="1"/>
    <col min="5" max="5" width="21.42578125" customWidth="1"/>
  </cols>
  <sheetData>
    <row r="2" spans="1:14" x14ac:dyDescent="0.25">
      <c r="A2" s="150" t="s">
        <v>176</v>
      </c>
      <c r="B2" s="150"/>
      <c r="C2" s="150"/>
      <c r="D2" s="150"/>
      <c r="E2" s="150"/>
      <c r="F2" s="150"/>
      <c r="G2" s="150"/>
      <c r="H2" s="150"/>
      <c r="I2" s="150"/>
      <c r="J2" s="150"/>
      <c r="K2" s="150"/>
      <c r="L2" s="150"/>
      <c r="M2" s="150"/>
    </row>
    <row r="5" spans="1:14" x14ac:dyDescent="0.25">
      <c r="A5" s="144" t="s">
        <v>70</v>
      </c>
      <c r="B5" s="144" t="s">
        <v>162</v>
      </c>
      <c r="C5" s="144" t="s">
        <v>73</v>
      </c>
      <c r="E5" s="62" t="s">
        <v>71</v>
      </c>
    </row>
    <row r="6" spans="1:14" x14ac:dyDescent="0.25">
      <c r="A6" s="1" t="s">
        <v>163</v>
      </c>
      <c r="B6" s="1">
        <v>200</v>
      </c>
      <c r="C6" s="145">
        <f t="shared" ref="C6:C18" si="0">B6*$E$6</f>
        <v>19.971800000000002</v>
      </c>
      <c r="E6" s="151">
        <v>9.9859000000000003E-2</v>
      </c>
    </row>
    <row r="7" spans="1:14" x14ac:dyDescent="0.25">
      <c r="A7" s="1" t="s">
        <v>164</v>
      </c>
      <c r="B7" s="1">
        <v>100</v>
      </c>
      <c r="C7" s="145">
        <f t="shared" si="0"/>
        <v>9.9859000000000009</v>
      </c>
    </row>
    <row r="8" spans="1:14" x14ac:dyDescent="0.25">
      <c r="A8" s="1" t="s">
        <v>165</v>
      </c>
      <c r="B8" s="1">
        <v>320</v>
      </c>
      <c r="C8" s="145">
        <f t="shared" si="0"/>
        <v>31.954880000000003</v>
      </c>
      <c r="E8" s="152"/>
      <c r="F8" s="139"/>
      <c r="G8" s="139"/>
      <c r="H8" s="139"/>
      <c r="I8" s="139"/>
      <c r="J8" s="139"/>
      <c r="K8" s="139"/>
      <c r="L8" s="139"/>
      <c r="M8" s="139"/>
      <c r="N8" s="140"/>
    </row>
    <row r="9" spans="1:14" ht="15.75" x14ac:dyDescent="0.25">
      <c r="A9" s="1" t="s">
        <v>166</v>
      </c>
      <c r="B9" s="1">
        <v>400</v>
      </c>
      <c r="C9" s="145">
        <f t="shared" si="0"/>
        <v>39.943600000000004</v>
      </c>
      <c r="E9" s="153" t="s">
        <v>177</v>
      </c>
      <c r="F9" s="154"/>
      <c r="G9" s="154"/>
      <c r="H9" s="154"/>
      <c r="I9" s="154"/>
      <c r="J9" s="154"/>
      <c r="K9" s="154"/>
      <c r="L9" s="154"/>
      <c r="M9" s="154"/>
      <c r="N9" s="142"/>
    </row>
    <row r="10" spans="1:14" ht="15.75" x14ac:dyDescent="0.25">
      <c r="A10" s="1" t="s">
        <v>167</v>
      </c>
      <c r="B10" s="1">
        <v>350</v>
      </c>
      <c r="C10" s="145">
        <f t="shared" si="0"/>
        <v>34.950650000000003</v>
      </c>
      <c r="E10" s="153" t="s">
        <v>178</v>
      </c>
      <c r="F10" s="154"/>
      <c r="G10" s="154"/>
      <c r="H10" s="154"/>
      <c r="I10" s="154"/>
      <c r="J10" s="154"/>
      <c r="K10" s="154"/>
      <c r="L10" s="154"/>
      <c r="M10" s="154"/>
      <c r="N10" s="142"/>
    </row>
    <row r="11" spans="1:14" ht="15.75" x14ac:dyDescent="0.25">
      <c r="A11" s="1" t="s">
        <v>168</v>
      </c>
      <c r="B11" s="1">
        <v>150</v>
      </c>
      <c r="C11" s="145">
        <f t="shared" si="0"/>
        <v>14.978850000000001</v>
      </c>
      <c r="E11" s="153" t="s">
        <v>179</v>
      </c>
      <c r="F11" s="154"/>
      <c r="G11" s="154"/>
      <c r="H11" s="154"/>
      <c r="I11" s="154"/>
      <c r="J11" s="154"/>
      <c r="K11" s="154"/>
      <c r="L11" s="154"/>
      <c r="M11" s="154"/>
      <c r="N11" s="142"/>
    </row>
    <row r="12" spans="1:14" x14ac:dyDescent="0.25">
      <c r="A12" s="1" t="s">
        <v>169</v>
      </c>
      <c r="B12" s="1">
        <v>300</v>
      </c>
      <c r="C12" s="145">
        <f t="shared" si="0"/>
        <v>29.957700000000003</v>
      </c>
      <c r="E12" s="155"/>
      <c r="F12" s="36"/>
      <c r="G12" s="36"/>
      <c r="H12" s="36"/>
      <c r="I12" s="36"/>
      <c r="J12" s="36"/>
      <c r="K12" s="36"/>
      <c r="L12" s="36"/>
      <c r="M12" s="36"/>
      <c r="N12" s="37"/>
    </row>
    <row r="13" spans="1:14" x14ac:dyDescent="0.25">
      <c r="A13" s="1" t="s">
        <v>170</v>
      </c>
      <c r="B13" s="1">
        <v>400</v>
      </c>
      <c r="C13" s="145">
        <f t="shared" si="0"/>
        <v>39.943600000000004</v>
      </c>
    </row>
    <row r="14" spans="1:14" x14ac:dyDescent="0.25">
      <c r="A14" s="1" t="s">
        <v>171</v>
      </c>
      <c r="B14" s="1">
        <v>500</v>
      </c>
      <c r="C14" s="145">
        <f t="shared" si="0"/>
        <v>49.929500000000004</v>
      </c>
    </row>
    <row r="15" spans="1:14" x14ac:dyDescent="0.25">
      <c r="A15" s="1" t="s">
        <v>172</v>
      </c>
      <c r="B15" s="1">
        <v>600</v>
      </c>
      <c r="C15" s="145">
        <f t="shared" si="0"/>
        <v>59.915400000000005</v>
      </c>
    </row>
    <row r="16" spans="1:14" x14ac:dyDescent="0.25">
      <c r="A16" s="1" t="s">
        <v>173</v>
      </c>
      <c r="B16" s="1">
        <v>700</v>
      </c>
      <c r="C16" s="145">
        <f t="shared" si="0"/>
        <v>69.901300000000006</v>
      </c>
    </row>
    <row r="17" spans="1:3" x14ac:dyDescent="0.25">
      <c r="A17" s="1" t="s">
        <v>174</v>
      </c>
      <c r="B17" s="1">
        <v>200</v>
      </c>
      <c r="C17" s="145">
        <f t="shared" si="0"/>
        <v>19.971800000000002</v>
      </c>
    </row>
    <row r="18" spans="1:3" x14ac:dyDescent="0.25">
      <c r="A18" s="1" t="s">
        <v>175</v>
      </c>
      <c r="B18" s="1">
        <v>400</v>
      </c>
      <c r="C18" s="145">
        <f t="shared" si="0"/>
        <v>39.943600000000004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8889F-03D2-4E83-A814-5AEA918E93D2}">
  <sheetPr>
    <tabColor rgb="FF0070C0"/>
  </sheetPr>
  <dimension ref="A1:K18"/>
  <sheetViews>
    <sheetView workbookViewId="0">
      <selection activeCell="F33" sqref="F33"/>
    </sheetView>
  </sheetViews>
  <sheetFormatPr defaultRowHeight="15" x14ac:dyDescent="0.25"/>
  <cols>
    <col min="1" max="1" width="12.140625" customWidth="1"/>
    <col min="2" max="2" width="10.85546875" customWidth="1"/>
    <col min="3" max="3" width="13.7109375" bestFit="1" customWidth="1"/>
    <col min="11" max="11" width="13.42578125" customWidth="1"/>
  </cols>
  <sheetData>
    <row r="1" spans="1:11" ht="15.75" x14ac:dyDescent="0.25">
      <c r="A1" s="149" t="s">
        <v>159</v>
      </c>
      <c r="B1" s="150"/>
      <c r="C1" s="150"/>
      <c r="D1" s="150"/>
      <c r="E1" s="150"/>
      <c r="F1" s="150"/>
      <c r="G1" s="150"/>
      <c r="H1" s="150"/>
      <c r="I1" s="150"/>
      <c r="J1" s="150"/>
      <c r="K1" s="150"/>
    </row>
    <row r="2" spans="1:11" ht="15.75" x14ac:dyDescent="0.25">
      <c r="A2" s="149" t="s">
        <v>160</v>
      </c>
      <c r="B2" s="150"/>
      <c r="C2" s="150"/>
      <c r="D2" s="150"/>
      <c r="E2" s="150"/>
      <c r="F2" s="150"/>
      <c r="G2" s="150"/>
      <c r="H2" s="150"/>
      <c r="I2" s="150"/>
      <c r="J2" s="150"/>
      <c r="K2" s="150"/>
    </row>
    <row r="4" spans="1:11" x14ac:dyDescent="0.25">
      <c r="A4" s="144" t="s">
        <v>70</v>
      </c>
      <c r="B4" s="144" t="s">
        <v>72</v>
      </c>
      <c r="C4" s="144" t="s">
        <v>73</v>
      </c>
      <c r="E4" s="62" t="s">
        <v>71</v>
      </c>
    </row>
    <row r="5" spans="1:11" x14ac:dyDescent="0.25">
      <c r="A5" s="1" t="s">
        <v>163</v>
      </c>
      <c r="B5" s="1">
        <v>5623.62</v>
      </c>
      <c r="C5" s="145"/>
      <c r="E5" s="146">
        <v>2.7570000000000001E-2</v>
      </c>
    </row>
    <row r="6" spans="1:11" x14ac:dyDescent="0.25">
      <c r="A6" s="1" t="s">
        <v>164</v>
      </c>
      <c r="B6" s="1">
        <v>2769.57</v>
      </c>
      <c r="C6" s="145"/>
    </row>
    <row r="7" spans="1:11" x14ac:dyDescent="0.25">
      <c r="A7" s="1" t="s">
        <v>165</v>
      </c>
      <c r="B7" s="1">
        <v>3951.57</v>
      </c>
      <c r="C7" s="145"/>
    </row>
    <row r="8" spans="1:11" x14ac:dyDescent="0.25">
      <c r="A8" s="1" t="s">
        <v>166</v>
      </c>
      <c r="B8" s="1">
        <v>5637.56</v>
      </c>
      <c r="C8" s="145"/>
    </row>
    <row r="9" spans="1:11" x14ac:dyDescent="0.25">
      <c r="A9" s="1" t="s">
        <v>167</v>
      </c>
      <c r="B9" s="1">
        <v>4060.26</v>
      </c>
      <c r="C9" s="145"/>
    </row>
    <row r="10" spans="1:11" x14ac:dyDescent="0.25">
      <c r="A10" s="1" t="s">
        <v>168</v>
      </c>
      <c r="B10" s="1">
        <v>5286.04</v>
      </c>
      <c r="C10" s="145"/>
    </row>
    <row r="11" spans="1:11" x14ac:dyDescent="0.25">
      <c r="A11" s="1" t="s">
        <v>169</v>
      </c>
      <c r="B11" s="1">
        <v>5340.88</v>
      </c>
      <c r="C11" s="145"/>
    </row>
    <row r="12" spans="1:11" x14ac:dyDescent="0.25">
      <c r="A12" s="1" t="s">
        <v>170</v>
      </c>
      <c r="B12" s="1">
        <v>2269.0300000000002</v>
      </c>
      <c r="C12" s="145"/>
    </row>
    <row r="13" spans="1:11" x14ac:dyDescent="0.25">
      <c r="A13" s="1" t="s">
        <v>171</v>
      </c>
      <c r="B13" s="1">
        <v>2935.84</v>
      </c>
      <c r="C13" s="145"/>
    </row>
    <row r="14" spans="1:11" x14ac:dyDescent="0.25">
      <c r="A14" s="1" t="s">
        <v>172</v>
      </c>
      <c r="B14" s="1">
        <v>4227.9799999999996</v>
      </c>
      <c r="C14" s="145"/>
    </row>
    <row r="15" spans="1:11" x14ac:dyDescent="0.25">
      <c r="A15" s="1" t="s">
        <v>173</v>
      </c>
      <c r="B15" s="1">
        <v>6284.29</v>
      </c>
      <c r="C15" s="145"/>
    </row>
    <row r="16" spans="1:11" x14ac:dyDescent="0.25">
      <c r="A16" s="1" t="s">
        <v>174</v>
      </c>
      <c r="B16" s="1">
        <v>6700.33</v>
      </c>
      <c r="C16" s="145"/>
    </row>
    <row r="17" spans="1:3" x14ac:dyDescent="0.25">
      <c r="A17" s="1" t="s">
        <v>175</v>
      </c>
      <c r="B17" s="1">
        <v>6591.02</v>
      </c>
      <c r="C17" s="145"/>
    </row>
    <row r="18" spans="1:3" x14ac:dyDescent="0.25">
      <c r="A18" s="169" t="s">
        <v>161</v>
      </c>
      <c r="B18" s="170"/>
      <c r="C18" s="147"/>
    </row>
  </sheetData>
  <mergeCells count="1">
    <mergeCell ref="A18:B18"/>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98B6F-4715-40E4-A195-B0E2C8BFAEC4}">
  <sheetPr>
    <tabColor rgb="FFFFFF00"/>
  </sheetPr>
  <dimension ref="A1:K19"/>
  <sheetViews>
    <sheetView workbookViewId="0">
      <selection activeCell="R34" sqref="R34"/>
    </sheetView>
  </sheetViews>
  <sheetFormatPr defaultRowHeight="15" x14ac:dyDescent="0.25"/>
  <cols>
    <col min="1" max="1" width="12.140625" customWidth="1"/>
    <col min="2" max="2" width="10.85546875" customWidth="1"/>
    <col min="3" max="3" width="13.7109375" bestFit="1" customWidth="1"/>
    <col min="11" max="11" width="13.42578125" customWidth="1"/>
  </cols>
  <sheetData>
    <row r="1" spans="1:11" ht="15.75" x14ac:dyDescent="0.25">
      <c r="A1" s="149" t="s">
        <v>159</v>
      </c>
      <c r="B1" s="150"/>
      <c r="C1" s="150"/>
      <c r="D1" s="150"/>
      <c r="E1" s="150"/>
      <c r="F1" s="150"/>
      <c r="G1" s="150"/>
      <c r="H1" s="150"/>
      <c r="I1" s="150"/>
      <c r="J1" s="150"/>
      <c r="K1" s="150"/>
    </row>
    <row r="2" spans="1:11" ht="15.75" x14ac:dyDescent="0.25">
      <c r="A2" s="149" t="s">
        <v>160</v>
      </c>
      <c r="B2" s="150"/>
      <c r="C2" s="150"/>
      <c r="D2" s="150"/>
      <c r="E2" s="150"/>
      <c r="F2" s="150"/>
      <c r="G2" s="150"/>
      <c r="H2" s="150"/>
      <c r="I2" s="150"/>
      <c r="J2" s="150"/>
      <c r="K2" s="150"/>
    </row>
    <row r="4" spans="1:11" x14ac:dyDescent="0.25">
      <c r="A4" s="144" t="s">
        <v>70</v>
      </c>
      <c r="B4" s="144" t="s">
        <v>72</v>
      </c>
      <c r="C4" s="144" t="s">
        <v>73</v>
      </c>
      <c r="E4" s="62" t="s">
        <v>71</v>
      </c>
    </row>
    <row r="5" spans="1:11" x14ac:dyDescent="0.25">
      <c r="A5" s="1" t="s">
        <v>163</v>
      </c>
      <c r="B5" s="1">
        <v>5623.62</v>
      </c>
      <c r="C5" s="156" cm="1">
        <f t="array" ref="C5:C17">ROUND(B5:B17*E5,2)</f>
        <v>155.04</v>
      </c>
      <c r="E5" s="146">
        <v>2.7570000000000001E-2</v>
      </c>
    </row>
    <row r="6" spans="1:11" x14ac:dyDescent="0.25">
      <c r="A6" s="1" t="s">
        <v>164</v>
      </c>
      <c r="B6" s="1">
        <v>2769.57</v>
      </c>
      <c r="C6" s="156">
        <v>76.36</v>
      </c>
    </row>
    <row r="7" spans="1:11" x14ac:dyDescent="0.25">
      <c r="A7" s="1" t="s">
        <v>165</v>
      </c>
      <c r="B7" s="1">
        <v>3951.57</v>
      </c>
      <c r="C7" s="156">
        <v>108.94</v>
      </c>
    </row>
    <row r="8" spans="1:11" x14ac:dyDescent="0.25">
      <c r="A8" s="1" t="s">
        <v>166</v>
      </c>
      <c r="B8" s="1">
        <v>5637.56</v>
      </c>
      <c r="C8" s="156">
        <v>155.43</v>
      </c>
    </row>
    <row r="9" spans="1:11" x14ac:dyDescent="0.25">
      <c r="A9" s="1" t="s">
        <v>167</v>
      </c>
      <c r="B9" s="1">
        <v>4060.26</v>
      </c>
      <c r="C9" s="156">
        <v>111.94</v>
      </c>
    </row>
    <row r="10" spans="1:11" x14ac:dyDescent="0.25">
      <c r="A10" s="1" t="s">
        <v>168</v>
      </c>
      <c r="B10" s="1">
        <v>5286.04</v>
      </c>
      <c r="C10" s="156">
        <v>145.74</v>
      </c>
    </row>
    <row r="11" spans="1:11" x14ac:dyDescent="0.25">
      <c r="A11" s="1" t="s">
        <v>169</v>
      </c>
      <c r="B11" s="1">
        <v>5340.88</v>
      </c>
      <c r="C11" s="156">
        <v>147.25</v>
      </c>
    </row>
    <row r="12" spans="1:11" x14ac:dyDescent="0.25">
      <c r="A12" s="1" t="s">
        <v>170</v>
      </c>
      <c r="B12" s="1">
        <v>2269.0300000000002</v>
      </c>
      <c r="C12" s="156">
        <v>62.56</v>
      </c>
    </row>
    <row r="13" spans="1:11" x14ac:dyDescent="0.25">
      <c r="A13" s="1" t="s">
        <v>171</v>
      </c>
      <c r="B13" s="1">
        <v>2935.84</v>
      </c>
      <c r="C13" s="156">
        <v>80.94</v>
      </c>
    </row>
    <row r="14" spans="1:11" x14ac:dyDescent="0.25">
      <c r="A14" s="1" t="s">
        <v>172</v>
      </c>
      <c r="B14" s="1">
        <v>4227.9799999999996</v>
      </c>
      <c r="C14" s="156">
        <v>116.57</v>
      </c>
    </row>
    <row r="15" spans="1:11" x14ac:dyDescent="0.25">
      <c r="A15" s="1" t="s">
        <v>173</v>
      </c>
      <c r="B15" s="1">
        <v>6284.29</v>
      </c>
      <c r="C15" s="156">
        <v>173.26</v>
      </c>
    </row>
    <row r="16" spans="1:11" x14ac:dyDescent="0.25">
      <c r="A16" s="1" t="s">
        <v>174</v>
      </c>
      <c r="B16" s="1">
        <v>6700.33</v>
      </c>
      <c r="C16" s="156">
        <v>184.73</v>
      </c>
    </row>
    <row r="17" spans="1:3" x14ac:dyDescent="0.25">
      <c r="A17" s="1" t="s">
        <v>175</v>
      </c>
      <c r="B17" s="1">
        <v>6591.02</v>
      </c>
      <c r="C17" s="156">
        <v>181.71</v>
      </c>
    </row>
    <row r="18" spans="1:3" ht="15.75" thickBot="1" x14ac:dyDescent="0.3">
      <c r="A18" s="169" t="s">
        <v>161</v>
      </c>
      <c r="B18" s="170"/>
      <c r="C18" s="157">
        <f>SUM(_xlfn.ANCHORARRAY(C5))</f>
        <v>1700.47</v>
      </c>
    </row>
    <row r="19" spans="1:3" ht="15.75" thickTop="1" x14ac:dyDescent="0.25"/>
  </sheetData>
  <mergeCells count="1">
    <mergeCell ref="A18:B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2FD46-14A8-49D2-8B2F-F1433CD20A1A}">
  <sheetPr>
    <tabColor rgb="FF0070C0"/>
  </sheetPr>
  <dimension ref="A1:L30"/>
  <sheetViews>
    <sheetView workbookViewId="0">
      <selection activeCell="K12" sqref="K12"/>
    </sheetView>
  </sheetViews>
  <sheetFormatPr defaultRowHeight="15" x14ac:dyDescent="0.25"/>
  <cols>
    <col min="2" max="2" width="11.5703125" bestFit="1" customWidth="1"/>
    <col min="3" max="3" width="26.7109375" bestFit="1" customWidth="1"/>
    <col min="4" max="4" width="14.28515625" customWidth="1"/>
    <col min="5" max="5" width="21.7109375" customWidth="1"/>
    <col min="7" max="7" width="15.28515625" bestFit="1" customWidth="1"/>
    <col min="8" max="9" width="22.42578125" customWidth="1"/>
    <col min="10" max="10" width="21" customWidth="1"/>
  </cols>
  <sheetData>
    <row r="1" spans="1:12" ht="23.25" x14ac:dyDescent="0.35">
      <c r="A1" s="14" t="s">
        <v>20</v>
      </c>
      <c r="B1" s="14"/>
      <c r="C1" s="14"/>
    </row>
    <row r="2" spans="1:12" ht="23.25" x14ac:dyDescent="0.35">
      <c r="A2" s="14"/>
      <c r="B2" s="14"/>
      <c r="D2" s="14" t="s">
        <v>2</v>
      </c>
    </row>
    <row r="3" spans="1:12" ht="15.75" x14ac:dyDescent="0.25">
      <c r="D3" s="11" t="s">
        <v>10</v>
      </c>
      <c r="E3" s="11" t="s">
        <v>11</v>
      </c>
    </row>
    <row r="4" spans="1:12" ht="15.75" x14ac:dyDescent="0.25">
      <c r="D4" s="12" t="s">
        <v>12</v>
      </c>
      <c r="E4" s="13">
        <v>5280.8308020000004</v>
      </c>
      <c r="I4" s="137"/>
    </row>
    <row r="5" spans="1:12" ht="15.75" x14ac:dyDescent="0.25">
      <c r="D5" s="12" t="s">
        <v>13</v>
      </c>
      <c r="E5" s="13">
        <v>3983.9047289999999</v>
      </c>
      <c r="I5" s="137"/>
      <c r="J5" s="8"/>
    </row>
    <row r="6" spans="1:12" ht="15.75" x14ac:dyDescent="0.25">
      <c r="D6" s="12" t="s">
        <v>14</v>
      </c>
      <c r="E6" s="126">
        <v>3571.1503559999996</v>
      </c>
      <c r="I6" s="137"/>
      <c r="J6" s="8"/>
    </row>
    <row r="7" spans="1:12" ht="15.75" x14ac:dyDescent="0.25">
      <c r="D7" s="12" t="s">
        <v>15</v>
      </c>
      <c r="E7" s="126">
        <v>4012.0822800000001</v>
      </c>
      <c r="I7" s="137"/>
    </row>
    <row r="8" spans="1:12" ht="15.75" x14ac:dyDescent="0.25">
      <c r="D8" s="12" t="s">
        <v>16</v>
      </c>
      <c r="E8" s="124">
        <v>3574.3257179999996</v>
      </c>
      <c r="I8" s="137"/>
    </row>
    <row r="9" spans="1:12" ht="15.75" x14ac:dyDescent="0.25">
      <c r="D9" s="12" t="s">
        <v>17</v>
      </c>
      <c r="E9" s="124">
        <v>4381.4515139999994</v>
      </c>
      <c r="I9" s="137"/>
    </row>
    <row r="10" spans="1:12" ht="15.75" x14ac:dyDescent="0.25">
      <c r="D10" s="12" t="s">
        <v>18</v>
      </c>
      <c r="E10" s="125">
        <v>2209.7669129999999</v>
      </c>
      <c r="I10" s="137"/>
      <c r="J10" s="8"/>
    </row>
    <row r="11" spans="1:12" ht="15.75" x14ac:dyDescent="0.25">
      <c r="D11" s="12" t="s">
        <v>19</v>
      </c>
      <c r="E11" s="125">
        <v>2578.7616029999999</v>
      </c>
      <c r="I11" s="137"/>
      <c r="J11" s="8"/>
    </row>
    <row r="13" spans="1:12" x14ac:dyDescent="0.25">
      <c r="L13" t="s">
        <v>147</v>
      </c>
    </row>
    <row r="14" spans="1:12" x14ac:dyDescent="0.25">
      <c r="B14" s="7"/>
      <c r="C14" s="7"/>
      <c r="D14" s="7"/>
      <c r="E14" s="7"/>
      <c r="F14" s="7"/>
      <c r="G14" s="7"/>
    </row>
    <row r="15" spans="1:12" ht="15.75" x14ac:dyDescent="0.25">
      <c r="B15" s="17"/>
      <c r="C15" s="16"/>
      <c r="D15" s="16"/>
      <c r="E15" s="16"/>
      <c r="F15" s="16"/>
      <c r="G15" s="16"/>
      <c r="H15" s="16"/>
      <c r="I15" s="16"/>
      <c r="J15" s="16"/>
    </row>
    <row r="16" spans="1:12" ht="29.45" customHeight="1" x14ac:dyDescent="0.25">
      <c r="B16" s="18"/>
      <c r="C16" s="162"/>
      <c r="D16" s="162"/>
      <c r="E16" s="162"/>
      <c r="F16" s="162"/>
      <c r="G16" s="162"/>
      <c r="H16" s="162"/>
      <c r="I16" s="135"/>
      <c r="J16" s="16"/>
    </row>
    <row r="17" spans="2:12" ht="15.75" x14ac:dyDescent="0.25">
      <c r="B17" s="16"/>
      <c r="C17" s="163"/>
      <c r="D17" s="163"/>
      <c r="E17" s="163"/>
      <c r="F17" s="163"/>
      <c r="G17" s="163"/>
      <c r="H17" s="163"/>
      <c r="I17" s="136"/>
      <c r="J17" s="16"/>
    </row>
    <row r="18" spans="2:12" ht="15.75" x14ac:dyDescent="0.25">
      <c r="B18" s="16"/>
      <c r="C18" s="163"/>
      <c r="D18" s="163"/>
      <c r="E18" s="163"/>
      <c r="F18" s="163"/>
      <c r="G18" s="163"/>
      <c r="H18" s="163"/>
      <c r="I18" s="136"/>
      <c r="J18" s="16"/>
    </row>
    <row r="19" spans="2:12" ht="15.75" x14ac:dyDescent="0.25">
      <c r="B19" s="16"/>
      <c r="C19" s="163"/>
      <c r="D19" s="163"/>
      <c r="E19" s="163"/>
      <c r="F19" s="163"/>
      <c r="G19" s="163"/>
      <c r="H19" s="163"/>
      <c r="I19" s="136"/>
      <c r="J19" s="16"/>
    </row>
    <row r="20" spans="2:12" ht="15.75" x14ac:dyDescent="0.25">
      <c r="B20" s="16"/>
      <c r="C20" s="163"/>
      <c r="D20" s="163"/>
      <c r="E20" s="163"/>
      <c r="F20" s="163"/>
      <c r="G20" s="163"/>
      <c r="H20" s="163"/>
      <c r="I20" s="136"/>
      <c r="J20" s="16"/>
    </row>
    <row r="21" spans="2:12" x14ac:dyDescent="0.25">
      <c r="B21" s="19"/>
      <c r="C21" s="16"/>
      <c r="D21" s="16"/>
      <c r="E21" s="16"/>
      <c r="F21" s="16"/>
      <c r="G21" s="16"/>
      <c r="H21" s="16"/>
      <c r="I21" s="16"/>
      <c r="J21" s="16"/>
    </row>
    <row r="22" spans="2:12" ht="15.75" x14ac:dyDescent="0.25">
      <c r="B22" s="20"/>
      <c r="C22" s="16"/>
      <c r="D22" s="16"/>
      <c r="E22" s="16"/>
      <c r="F22" s="16"/>
      <c r="G22" s="16"/>
      <c r="H22" s="16"/>
      <c r="I22" s="16"/>
      <c r="J22" s="16"/>
    </row>
    <row r="23" spans="2:12" ht="15.75" x14ac:dyDescent="0.25">
      <c r="B23" s="21"/>
      <c r="C23" s="16"/>
      <c r="D23" s="16"/>
      <c r="E23" s="16"/>
      <c r="F23" s="16"/>
      <c r="G23" s="16"/>
      <c r="H23" s="16"/>
      <c r="I23" s="16"/>
      <c r="J23" s="16"/>
    </row>
    <row r="24" spans="2:12" ht="42" customHeight="1" x14ac:dyDescent="0.25">
      <c r="B24" s="22"/>
      <c r="C24" s="161"/>
      <c r="D24" s="161"/>
      <c r="E24" s="161"/>
      <c r="F24" s="161"/>
      <c r="G24" s="161"/>
      <c r="H24" s="161"/>
      <c r="I24" s="134"/>
      <c r="J24" s="16"/>
      <c r="L24" t="s">
        <v>0</v>
      </c>
    </row>
    <row r="25" spans="2:12" x14ac:dyDescent="0.25">
      <c r="B25" s="22"/>
      <c r="C25" s="160"/>
      <c r="D25" s="160"/>
      <c r="E25" s="160"/>
      <c r="F25" s="160"/>
      <c r="G25" s="160"/>
      <c r="H25" s="160"/>
      <c r="I25" s="16"/>
      <c r="J25" s="16"/>
    </row>
    <row r="26" spans="2:12" ht="29.45" customHeight="1" x14ac:dyDescent="0.25">
      <c r="B26" s="16"/>
      <c r="C26" s="161"/>
      <c r="D26" s="161"/>
      <c r="E26" s="161"/>
      <c r="F26" s="161"/>
      <c r="G26" s="161"/>
      <c r="H26" s="161"/>
      <c r="I26" s="134"/>
      <c r="J26" s="16"/>
    </row>
    <row r="27" spans="2:12" x14ac:dyDescent="0.25">
      <c r="B27" s="16"/>
      <c r="C27" s="16"/>
      <c r="D27" s="16"/>
      <c r="E27" s="16"/>
      <c r="F27" s="16"/>
      <c r="G27" s="16"/>
      <c r="H27" s="16"/>
      <c r="I27" s="16"/>
      <c r="J27" s="16"/>
    </row>
    <row r="28" spans="2:12" x14ac:dyDescent="0.25">
      <c r="B28" s="16"/>
      <c r="C28" s="16"/>
      <c r="D28" s="16"/>
      <c r="E28" s="16"/>
      <c r="F28" s="16"/>
      <c r="G28" s="16"/>
      <c r="H28" s="16"/>
      <c r="I28" s="16"/>
      <c r="J28" s="16"/>
    </row>
    <row r="29" spans="2:12" x14ac:dyDescent="0.25">
      <c r="B29" s="16"/>
      <c r="C29" s="16"/>
      <c r="D29" s="16"/>
      <c r="E29" s="16"/>
      <c r="F29" s="16"/>
      <c r="G29" s="16"/>
      <c r="H29" s="16"/>
      <c r="I29" s="16"/>
      <c r="J29" s="16"/>
    </row>
    <row r="30" spans="2:12" x14ac:dyDescent="0.25">
      <c r="B30" s="16"/>
      <c r="C30" s="16"/>
      <c r="D30" s="16"/>
      <c r="E30" s="16"/>
      <c r="F30" s="16"/>
      <c r="G30" s="16"/>
      <c r="H30" s="16"/>
      <c r="I30" s="16"/>
      <c r="J30" s="16"/>
    </row>
  </sheetData>
  <mergeCells count="8">
    <mergeCell ref="C25:H25"/>
    <mergeCell ref="C26:H26"/>
    <mergeCell ref="C16:H16"/>
    <mergeCell ref="C17:H17"/>
    <mergeCell ref="C18:H18"/>
    <mergeCell ref="C19:H19"/>
    <mergeCell ref="C20:H20"/>
    <mergeCell ref="C24:H2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F6C9A-3E2E-4D2F-8C0F-F623DF16460E}">
  <sheetPr>
    <tabColor rgb="FFFFFF00"/>
  </sheetPr>
  <dimension ref="A1:K30"/>
  <sheetViews>
    <sheetView topLeftCell="A2" workbookViewId="0">
      <selection activeCell="H8" sqref="H8"/>
    </sheetView>
  </sheetViews>
  <sheetFormatPr defaultRowHeight="15" x14ac:dyDescent="0.25"/>
  <cols>
    <col min="2" max="2" width="11.5703125" bestFit="1" customWidth="1"/>
    <col min="3" max="3" width="26.7109375" bestFit="1" customWidth="1"/>
    <col min="4" max="4" width="14.28515625" customWidth="1"/>
    <col min="5" max="5" width="21.7109375" customWidth="1"/>
    <col min="7" max="7" width="15.28515625" bestFit="1" customWidth="1"/>
    <col min="8" max="8" width="15.85546875" customWidth="1"/>
    <col min="9" max="9" width="21" customWidth="1"/>
  </cols>
  <sheetData>
    <row r="1" spans="1:11" ht="23.25" x14ac:dyDescent="0.35">
      <c r="A1" s="14" t="s">
        <v>20</v>
      </c>
      <c r="B1" s="14"/>
      <c r="C1" s="14"/>
    </row>
    <row r="2" spans="1:11" ht="23.25" x14ac:dyDescent="0.35">
      <c r="A2" s="14"/>
      <c r="B2" s="14"/>
      <c r="C2" s="14" t="s">
        <v>2</v>
      </c>
    </row>
    <row r="3" spans="1:11" ht="15.75" x14ac:dyDescent="0.25">
      <c r="D3" s="11" t="s">
        <v>10</v>
      </c>
      <c r="E3" s="11" t="s">
        <v>11</v>
      </c>
    </row>
    <row r="4" spans="1:11" ht="15.75" x14ac:dyDescent="0.25">
      <c r="D4" s="12" t="s">
        <v>12</v>
      </c>
      <c r="E4" s="30">
        <v>5280.8308020000004</v>
      </c>
    </row>
    <row r="5" spans="1:11" ht="15.75" x14ac:dyDescent="0.25">
      <c r="D5" s="12" t="s">
        <v>13</v>
      </c>
      <c r="E5" s="30">
        <v>3983.9047289999999</v>
      </c>
    </row>
    <row r="6" spans="1:11" ht="15.75" x14ac:dyDescent="0.25">
      <c r="D6" s="12" t="s">
        <v>14</v>
      </c>
      <c r="E6" s="30">
        <v>3571.1503559999996</v>
      </c>
    </row>
    <row r="7" spans="1:11" ht="15.75" x14ac:dyDescent="0.25">
      <c r="D7" s="12" t="s">
        <v>15</v>
      </c>
      <c r="E7" s="30">
        <v>4012.0822800000001</v>
      </c>
      <c r="I7" s="8"/>
    </row>
    <row r="8" spans="1:11" ht="15.75" x14ac:dyDescent="0.25">
      <c r="D8" s="12" t="s">
        <v>16</v>
      </c>
      <c r="E8" s="30">
        <v>3574.3257179999996</v>
      </c>
      <c r="I8" s="8"/>
    </row>
    <row r="9" spans="1:11" ht="15.75" x14ac:dyDescent="0.25">
      <c r="D9" s="12" t="s">
        <v>17</v>
      </c>
      <c r="E9" s="30">
        <v>4381.4515139999994</v>
      </c>
    </row>
    <row r="10" spans="1:11" ht="15.75" x14ac:dyDescent="0.25">
      <c r="D10" s="12" t="s">
        <v>18</v>
      </c>
      <c r="E10" s="30">
        <v>2209.7669129999999</v>
      </c>
    </row>
    <row r="11" spans="1:11" ht="15.75" x14ac:dyDescent="0.25">
      <c r="D11" s="12" t="s">
        <v>19</v>
      </c>
      <c r="E11" s="30">
        <v>2578.7616029999999</v>
      </c>
      <c r="I11" s="8"/>
    </row>
    <row r="13" spans="1:11" x14ac:dyDescent="0.25">
      <c r="K13" t="s">
        <v>147</v>
      </c>
    </row>
    <row r="14" spans="1:11" x14ac:dyDescent="0.25">
      <c r="B14" s="7"/>
      <c r="C14" s="7"/>
      <c r="D14" s="7"/>
      <c r="E14" s="7"/>
      <c r="F14" s="7"/>
      <c r="G14" s="7"/>
    </row>
    <row r="15" spans="1:11" ht="15.75" x14ac:dyDescent="0.25">
      <c r="B15" s="17"/>
      <c r="C15" s="16"/>
      <c r="D15" s="16"/>
      <c r="E15" s="16"/>
      <c r="F15" s="16"/>
      <c r="G15" s="16"/>
      <c r="H15" s="16"/>
      <c r="I15" s="16"/>
    </row>
    <row r="16" spans="1:11" ht="29.45" customHeight="1" x14ac:dyDescent="0.25">
      <c r="B16" s="18"/>
      <c r="C16" s="162"/>
      <c r="D16" s="162"/>
      <c r="E16" s="162"/>
      <c r="F16" s="162"/>
      <c r="G16" s="162"/>
      <c r="H16" s="162"/>
      <c r="I16" s="16"/>
    </row>
    <row r="17" spans="2:9" ht="15.75" x14ac:dyDescent="0.25">
      <c r="B17" s="16"/>
      <c r="C17" s="163"/>
      <c r="D17" s="163"/>
      <c r="E17" s="163"/>
      <c r="F17" s="163"/>
      <c r="G17" s="163"/>
      <c r="H17" s="163"/>
      <c r="I17" s="16"/>
    </row>
    <row r="18" spans="2:9" ht="15.75" x14ac:dyDescent="0.25">
      <c r="B18" s="16"/>
      <c r="C18" s="163"/>
      <c r="D18" s="163"/>
      <c r="E18" s="163"/>
      <c r="F18" s="163"/>
      <c r="G18" s="163"/>
      <c r="H18" s="163"/>
      <c r="I18" s="16"/>
    </row>
    <row r="19" spans="2:9" ht="15.75" x14ac:dyDescent="0.25">
      <c r="B19" s="16"/>
      <c r="C19" s="163"/>
      <c r="D19" s="163"/>
      <c r="E19" s="163"/>
      <c r="F19" s="163"/>
      <c r="G19" s="163"/>
      <c r="H19" s="163"/>
      <c r="I19" s="16"/>
    </row>
    <row r="20" spans="2:9" ht="15.75" x14ac:dyDescent="0.25">
      <c r="B20" s="16"/>
      <c r="C20" s="163"/>
      <c r="D20" s="163"/>
      <c r="E20" s="163"/>
      <c r="F20" s="163"/>
      <c r="G20" s="163"/>
      <c r="H20" s="163"/>
      <c r="I20" s="16"/>
    </row>
    <row r="21" spans="2:9" x14ac:dyDescent="0.25">
      <c r="B21" s="19"/>
      <c r="C21" s="16"/>
      <c r="D21" s="16"/>
      <c r="E21" s="16"/>
      <c r="F21" s="16"/>
      <c r="G21" s="16"/>
      <c r="H21" s="16"/>
      <c r="I21" s="16"/>
    </row>
    <row r="22" spans="2:9" ht="15.75" x14ac:dyDescent="0.25">
      <c r="B22" s="20"/>
      <c r="C22" s="16"/>
      <c r="D22" s="16"/>
      <c r="E22" s="16"/>
      <c r="F22" s="16"/>
      <c r="G22" s="16"/>
      <c r="H22" s="16"/>
      <c r="I22" s="16"/>
    </row>
    <row r="23" spans="2:9" ht="15.75" x14ac:dyDescent="0.25">
      <c r="B23" s="21"/>
      <c r="C23" s="16"/>
      <c r="D23" s="16"/>
      <c r="E23" s="16"/>
      <c r="F23" s="16"/>
      <c r="G23" s="16"/>
      <c r="H23" s="16"/>
      <c r="I23" s="16"/>
    </row>
    <row r="24" spans="2:9" ht="42" customHeight="1" x14ac:dyDescent="0.25">
      <c r="B24" s="22"/>
      <c r="C24" s="161"/>
      <c r="D24" s="161"/>
      <c r="E24" s="161"/>
      <c r="F24" s="161"/>
      <c r="G24" s="161"/>
      <c r="H24" s="161"/>
      <c r="I24" s="16"/>
    </row>
    <row r="25" spans="2:9" x14ac:dyDescent="0.25">
      <c r="B25" s="22"/>
      <c r="C25" s="160"/>
      <c r="D25" s="160"/>
      <c r="E25" s="160"/>
      <c r="F25" s="160"/>
      <c r="G25" s="160"/>
      <c r="H25" s="160"/>
      <c r="I25" s="16"/>
    </row>
    <row r="26" spans="2:9" ht="29.45" customHeight="1" x14ac:dyDescent="0.25">
      <c r="B26" s="16"/>
      <c r="C26" s="161"/>
      <c r="D26" s="161"/>
      <c r="E26" s="161"/>
      <c r="F26" s="161"/>
      <c r="G26" s="161"/>
      <c r="H26" s="161"/>
      <c r="I26" s="16"/>
    </row>
    <row r="27" spans="2:9" x14ac:dyDescent="0.25">
      <c r="B27" s="16"/>
      <c r="C27" s="16"/>
      <c r="D27" s="16"/>
      <c r="E27" s="16"/>
      <c r="F27" s="16"/>
      <c r="G27" s="16"/>
      <c r="H27" s="16"/>
      <c r="I27" s="16"/>
    </row>
    <row r="28" spans="2:9" x14ac:dyDescent="0.25">
      <c r="B28" s="16"/>
      <c r="C28" s="16"/>
      <c r="D28" s="16"/>
      <c r="E28" s="16"/>
      <c r="F28" s="16"/>
      <c r="G28" s="16"/>
      <c r="H28" s="16"/>
      <c r="I28" s="16"/>
    </row>
    <row r="29" spans="2:9" x14ac:dyDescent="0.25">
      <c r="B29" s="16"/>
      <c r="C29" s="16"/>
      <c r="D29" s="16"/>
      <c r="E29" s="16"/>
      <c r="F29" s="16"/>
      <c r="G29" s="16"/>
      <c r="H29" s="16"/>
      <c r="I29" s="16"/>
    </row>
    <row r="30" spans="2:9" x14ac:dyDescent="0.25">
      <c r="B30" s="16"/>
      <c r="C30" s="16"/>
      <c r="D30" s="16"/>
      <c r="E30" s="16"/>
      <c r="F30" s="16"/>
      <c r="G30" s="16"/>
      <c r="H30" s="16"/>
      <c r="I30" s="16"/>
    </row>
  </sheetData>
  <mergeCells count="8">
    <mergeCell ref="C25:H25"/>
    <mergeCell ref="C26:H26"/>
    <mergeCell ref="C16:H16"/>
    <mergeCell ref="C17:H17"/>
    <mergeCell ref="C18:H18"/>
    <mergeCell ref="C19:H19"/>
    <mergeCell ref="C20:H20"/>
    <mergeCell ref="C24:H2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F010F-652F-4C90-974D-6C11C6FC1F00}">
  <sheetPr>
    <tabColor rgb="FF0070C0"/>
  </sheetPr>
  <dimension ref="A1:O41"/>
  <sheetViews>
    <sheetView workbookViewId="0">
      <selection activeCell="K36" sqref="K36"/>
    </sheetView>
  </sheetViews>
  <sheetFormatPr defaultRowHeight="15" x14ac:dyDescent="0.25"/>
  <cols>
    <col min="1" max="1" width="12.28515625" customWidth="1"/>
    <col min="2" max="2" width="20.5703125" customWidth="1"/>
    <col min="3" max="3" width="11.7109375" customWidth="1"/>
    <col min="4" max="4" width="16.85546875" customWidth="1"/>
    <col min="6" max="6" width="17.28515625" customWidth="1"/>
    <col min="12" max="12" width="14.28515625" customWidth="1"/>
  </cols>
  <sheetData>
    <row r="1" spans="1:13" x14ac:dyDescent="0.25">
      <c r="A1" s="39" t="s">
        <v>6</v>
      </c>
    </row>
    <row r="3" spans="1:13" ht="24" customHeight="1" x14ac:dyDescent="0.3">
      <c r="A3" s="164" t="s">
        <v>54</v>
      </c>
      <c r="B3" s="164"/>
      <c r="C3" s="164"/>
      <c r="D3" s="164"/>
      <c r="E3" s="164"/>
      <c r="F3" s="164"/>
      <c r="G3" s="164"/>
      <c r="H3" s="164"/>
      <c r="I3" s="164"/>
      <c r="J3" s="164"/>
      <c r="K3" s="164"/>
      <c r="L3" s="164"/>
      <c r="M3" s="164"/>
    </row>
    <row r="6" spans="1:13" ht="15.75" x14ac:dyDescent="0.25">
      <c r="B6" s="49" t="s">
        <v>56</v>
      </c>
      <c r="C6" s="49"/>
      <c r="D6" s="49" t="s">
        <v>57</v>
      </c>
      <c r="E6" s="49"/>
      <c r="F6" s="49" t="s">
        <v>58</v>
      </c>
      <c r="G6" s="49"/>
    </row>
    <row r="7" spans="1:13" ht="15.75" x14ac:dyDescent="0.25">
      <c r="B7" s="11" t="s">
        <v>59</v>
      </c>
      <c r="C7" s="49"/>
      <c r="D7" s="11" t="s">
        <v>59</v>
      </c>
      <c r="E7" s="49"/>
      <c r="F7" s="11" t="s">
        <v>59</v>
      </c>
      <c r="G7" s="49"/>
    </row>
    <row r="8" spans="1:13" ht="15.75" x14ac:dyDescent="0.25">
      <c r="B8" s="49">
        <v>37.5</v>
      </c>
      <c r="C8" s="49"/>
      <c r="D8" s="49">
        <v>37.5</v>
      </c>
      <c r="E8" s="49"/>
      <c r="F8" s="49">
        <v>37.5</v>
      </c>
      <c r="G8" s="49"/>
    </row>
    <row r="9" spans="1:13" ht="15.75" x14ac:dyDescent="0.25">
      <c r="B9" s="49">
        <v>13.1</v>
      </c>
      <c r="C9" s="49"/>
      <c r="D9" s="49">
        <v>13.1</v>
      </c>
      <c r="E9" s="49"/>
      <c r="F9" s="49">
        <v>13.1</v>
      </c>
      <c r="G9" s="49"/>
    </row>
    <row r="10" spans="1:13" ht="15.75" x14ac:dyDescent="0.25">
      <c r="B10" s="49">
        <v>0</v>
      </c>
      <c r="C10" s="49"/>
      <c r="D10" s="49">
        <v>0</v>
      </c>
      <c r="E10" s="49"/>
      <c r="F10" s="49">
        <v>0</v>
      </c>
      <c r="G10" s="49"/>
      <c r="J10" t="s">
        <v>153</v>
      </c>
    </row>
    <row r="11" spans="1:13" ht="15.75" x14ac:dyDescent="0.25">
      <c r="B11" s="49">
        <v>24.2</v>
      </c>
      <c r="C11" s="49"/>
      <c r="D11" s="49">
        <v>24.2</v>
      </c>
      <c r="E11" s="49"/>
      <c r="F11" s="49">
        <v>24.2</v>
      </c>
      <c r="G11" s="49"/>
    </row>
    <row r="12" spans="1:13" ht="15.75" x14ac:dyDescent="0.25">
      <c r="B12" s="49">
        <v>148</v>
      </c>
      <c r="C12" s="49"/>
      <c r="D12" s="49">
        <v>148</v>
      </c>
      <c r="E12" s="49"/>
      <c r="F12" s="49">
        <v>148</v>
      </c>
      <c r="G12" s="49"/>
    </row>
    <row r="13" spans="1:13" ht="15.75" x14ac:dyDescent="0.25">
      <c r="B13" s="49">
        <v>-95</v>
      </c>
      <c r="C13" s="49"/>
      <c r="D13" s="49">
        <v>-95</v>
      </c>
      <c r="E13" s="49"/>
      <c r="F13" s="49">
        <v>-95</v>
      </c>
      <c r="G13" s="49"/>
    </row>
    <row r="14" spans="1:13" ht="15.75" x14ac:dyDescent="0.25">
      <c r="B14" s="49">
        <v>5</v>
      </c>
      <c r="C14" s="49"/>
      <c r="D14" s="49">
        <v>5</v>
      </c>
      <c r="E14" s="49"/>
      <c r="F14" s="49">
        <v>5</v>
      </c>
      <c r="G14" s="49"/>
    </row>
    <row r="15" spans="1:13" ht="15.75" x14ac:dyDescent="0.25">
      <c r="B15" s="49">
        <v>2.87</v>
      </c>
      <c r="C15" s="49"/>
      <c r="D15" s="49">
        <v>2.87</v>
      </c>
      <c r="E15" s="49"/>
      <c r="F15" s="49">
        <v>2.87</v>
      </c>
      <c r="G15" s="49"/>
    </row>
    <row r="16" spans="1:13" ht="15.75" x14ac:dyDescent="0.25">
      <c r="B16" s="49"/>
      <c r="C16" s="49"/>
      <c r="D16" s="49"/>
      <c r="E16" s="49"/>
      <c r="F16" s="49"/>
      <c r="G16" s="49"/>
    </row>
    <row r="22" spans="1:15" x14ac:dyDescent="0.25">
      <c r="A22" s="39" t="s">
        <v>39</v>
      </c>
    </row>
    <row r="27" spans="1:15" ht="18.75" x14ac:dyDescent="0.3">
      <c r="A27" s="164" t="s">
        <v>60</v>
      </c>
      <c r="B27" s="164"/>
      <c r="C27" s="164"/>
      <c r="D27" s="164"/>
      <c r="E27" s="164"/>
      <c r="F27" s="164"/>
      <c r="G27" s="164"/>
      <c r="H27" s="164"/>
      <c r="I27" s="164"/>
      <c r="J27" s="164"/>
      <c r="K27" s="164"/>
      <c r="L27" s="164"/>
      <c r="M27" s="164"/>
    </row>
    <row r="29" spans="1:15" ht="15.75" x14ac:dyDescent="0.25">
      <c r="D29" s="49" t="s">
        <v>57</v>
      </c>
      <c r="E29" s="49"/>
      <c r="F29" s="49" t="s">
        <v>58</v>
      </c>
    </row>
    <row r="30" spans="1:15" ht="15.75" x14ac:dyDescent="0.25">
      <c r="B30" s="9"/>
      <c r="D30" s="11" t="s">
        <v>59</v>
      </c>
      <c r="E30" s="49"/>
      <c r="F30" s="11" t="s">
        <v>59</v>
      </c>
      <c r="J30" s="39" t="s">
        <v>158</v>
      </c>
    </row>
    <row r="31" spans="1:15" ht="15.75" x14ac:dyDescent="0.25">
      <c r="B31" s="9"/>
      <c r="D31" s="124"/>
      <c r="E31" s="49"/>
      <c r="F31" s="125"/>
      <c r="J31" s="138" t="s">
        <v>149</v>
      </c>
      <c r="K31" s="139"/>
      <c r="L31" s="139"/>
      <c r="M31" s="139"/>
      <c r="N31" s="139"/>
      <c r="O31" s="140"/>
    </row>
    <row r="32" spans="1:15" ht="15.75" x14ac:dyDescent="0.25">
      <c r="B32" s="9"/>
      <c r="D32" s="124"/>
      <c r="E32" s="49"/>
      <c r="F32" s="125"/>
      <c r="J32" s="141" t="s">
        <v>150</v>
      </c>
      <c r="K32" s="23"/>
      <c r="L32" s="23"/>
      <c r="M32" s="23"/>
      <c r="N32" s="23"/>
      <c r="O32" s="142"/>
    </row>
    <row r="33" spans="2:15" ht="15.75" x14ac:dyDescent="0.25">
      <c r="B33" s="9"/>
      <c r="D33" s="124"/>
      <c r="E33" s="49"/>
      <c r="F33" s="125"/>
      <c r="J33" s="143" t="s">
        <v>151</v>
      </c>
      <c r="K33" s="36"/>
      <c r="L33" s="36"/>
      <c r="M33" s="36"/>
      <c r="N33" s="36"/>
      <c r="O33" s="37"/>
    </row>
    <row r="34" spans="2:15" ht="15.75" x14ac:dyDescent="0.25">
      <c r="B34" s="9"/>
      <c r="D34" s="124"/>
      <c r="E34" s="49"/>
      <c r="F34" s="125"/>
    </row>
    <row r="35" spans="2:15" ht="15.75" x14ac:dyDescent="0.25">
      <c r="B35" s="9"/>
      <c r="D35" s="124"/>
      <c r="E35" s="49"/>
      <c r="F35" s="125"/>
    </row>
    <row r="36" spans="2:15" ht="15.75" x14ac:dyDescent="0.25">
      <c r="B36" s="9"/>
      <c r="D36" s="124"/>
      <c r="E36" s="49"/>
      <c r="F36" s="125"/>
    </row>
    <row r="37" spans="2:15" ht="15.75" x14ac:dyDescent="0.25">
      <c r="D37" s="124"/>
      <c r="E37" s="49"/>
      <c r="F37" s="125"/>
    </row>
    <row r="41" spans="2:15" x14ac:dyDescent="0.25">
      <c r="L41" s="42"/>
    </row>
  </sheetData>
  <mergeCells count="2">
    <mergeCell ref="A3:M3"/>
    <mergeCell ref="A27:M2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5B897-3021-48C3-A87F-9DC2B573DA25}">
  <sheetPr>
    <tabColor rgb="FFFFFF00"/>
  </sheetPr>
  <dimension ref="A1:M41"/>
  <sheetViews>
    <sheetView workbookViewId="0">
      <selection activeCell="B7" sqref="B7"/>
    </sheetView>
  </sheetViews>
  <sheetFormatPr defaultRowHeight="15" x14ac:dyDescent="0.25"/>
  <cols>
    <col min="1" max="1" width="12.28515625" customWidth="1"/>
    <col min="2" max="2" width="20.5703125" customWidth="1"/>
    <col min="3" max="3" width="11.7109375" customWidth="1"/>
    <col min="4" max="4" width="16.85546875" customWidth="1"/>
    <col min="6" max="6" width="17.28515625" customWidth="1"/>
    <col min="12" max="12" width="14.28515625" customWidth="1"/>
  </cols>
  <sheetData>
    <row r="1" spans="1:13" x14ac:dyDescent="0.25">
      <c r="A1" s="39" t="s">
        <v>6</v>
      </c>
    </row>
    <row r="3" spans="1:13" ht="24" customHeight="1" x14ac:dyDescent="0.3">
      <c r="A3" s="164" t="s">
        <v>54</v>
      </c>
      <c r="B3" s="164"/>
      <c r="C3" s="164"/>
      <c r="D3" s="164"/>
      <c r="E3" s="164"/>
      <c r="F3" s="164"/>
      <c r="G3" s="164"/>
      <c r="H3" s="164"/>
      <c r="I3" s="164"/>
      <c r="J3" s="164"/>
      <c r="K3" s="164"/>
      <c r="L3" s="164"/>
      <c r="M3" s="164"/>
    </row>
    <row r="6" spans="1:13" ht="15.75" x14ac:dyDescent="0.25">
      <c r="B6" s="49" t="s">
        <v>56</v>
      </c>
      <c r="C6" s="49"/>
      <c r="D6" s="49" t="s">
        <v>57</v>
      </c>
      <c r="E6" s="49"/>
      <c r="F6" s="49" t="s">
        <v>58</v>
      </c>
      <c r="G6" s="49"/>
    </row>
    <row r="7" spans="1:13" ht="15.75" x14ac:dyDescent="0.25">
      <c r="B7" s="11" t="s">
        <v>59</v>
      </c>
      <c r="C7" s="49"/>
      <c r="D7" s="11" t="s">
        <v>59</v>
      </c>
      <c r="E7" s="49"/>
      <c r="F7" s="11" t="s">
        <v>59</v>
      </c>
      <c r="G7" s="49"/>
    </row>
    <row r="8" spans="1:13" ht="15.75" x14ac:dyDescent="0.25">
      <c r="B8" s="49">
        <v>37.5</v>
      </c>
      <c r="C8" s="49"/>
      <c r="D8" s="127">
        <v>37.5</v>
      </c>
      <c r="E8" s="49"/>
      <c r="F8" s="128">
        <v>37.5</v>
      </c>
      <c r="G8" s="49"/>
    </row>
    <row r="9" spans="1:13" ht="15.75" x14ac:dyDescent="0.25">
      <c r="B9" s="49">
        <v>13.1</v>
      </c>
      <c r="C9" s="49"/>
      <c r="D9" s="127">
        <v>13.1</v>
      </c>
      <c r="E9" s="49"/>
      <c r="F9" s="128">
        <v>13.1</v>
      </c>
      <c r="G9" s="49"/>
    </row>
    <row r="10" spans="1:13" ht="15.75" x14ac:dyDescent="0.25">
      <c r="B10" s="49">
        <v>0</v>
      </c>
      <c r="C10" s="49"/>
      <c r="D10" s="127">
        <v>0</v>
      </c>
      <c r="E10" s="49"/>
      <c r="F10" s="128">
        <v>0</v>
      </c>
      <c r="G10" s="49"/>
    </row>
    <row r="11" spans="1:13" ht="15.75" x14ac:dyDescent="0.25">
      <c r="B11" s="49">
        <v>24.2</v>
      </c>
      <c r="C11" s="49"/>
      <c r="D11" s="127">
        <v>24.2</v>
      </c>
      <c r="E11" s="49"/>
      <c r="F11" s="128">
        <v>24.2</v>
      </c>
      <c r="G11" s="49"/>
    </row>
    <row r="12" spans="1:13" ht="15.75" x14ac:dyDescent="0.25">
      <c r="B12" s="49">
        <v>148</v>
      </c>
      <c r="C12" s="49"/>
      <c r="D12" s="127">
        <v>148</v>
      </c>
      <c r="E12" s="49"/>
      <c r="F12" s="128">
        <v>148</v>
      </c>
      <c r="G12" s="49"/>
    </row>
    <row r="13" spans="1:13" ht="15.75" x14ac:dyDescent="0.25">
      <c r="B13" s="49">
        <v>-95</v>
      </c>
      <c r="C13" s="49"/>
      <c r="D13" s="127">
        <v>-95</v>
      </c>
      <c r="E13" s="49"/>
      <c r="F13" s="128">
        <v>-95</v>
      </c>
      <c r="G13" s="49"/>
    </row>
    <row r="14" spans="1:13" ht="15.75" x14ac:dyDescent="0.25">
      <c r="B14" s="49">
        <v>5</v>
      </c>
      <c r="C14" s="49"/>
      <c r="D14" s="127">
        <v>5</v>
      </c>
      <c r="E14" s="49"/>
      <c r="F14" s="128">
        <v>5</v>
      </c>
      <c r="G14" s="49"/>
    </row>
    <row r="15" spans="1:13" ht="15.75" x14ac:dyDescent="0.25">
      <c r="B15" s="49">
        <v>2.87</v>
      </c>
      <c r="C15" s="49"/>
      <c r="D15" s="127">
        <v>2.87</v>
      </c>
      <c r="E15" s="49"/>
      <c r="F15" s="128">
        <v>2.87</v>
      </c>
      <c r="G15" s="49"/>
    </row>
    <row r="16" spans="1:13" ht="15.75" x14ac:dyDescent="0.25">
      <c r="B16" s="49"/>
      <c r="C16" s="49"/>
      <c r="D16" s="49"/>
      <c r="E16" s="49"/>
      <c r="F16" s="49"/>
      <c r="G16" s="49"/>
    </row>
    <row r="22" spans="1:13" x14ac:dyDescent="0.25">
      <c r="A22" s="39" t="s">
        <v>39</v>
      </c>
    </row>
    <row r="27" spans="1:13" ht="18.75" x14ac:dyDescent="0.3">
      <c r="A27" s="164" t="s">
        <v>60</v>
      </c>
      <c r="B27" s="164"/>
      <c r="C27" s="164"/>
      <c r="D27" s="164"/>
      <c r="E27" s="164"/>
      <c r="F27" s="164"/>
      <c r="G27" s="164"/>
      <c r="H27" s="164"/>
      <c r="I27" s="164"/>
      <c r="J27" s="164"/>
      <c r="K27" s="164"/>
      <c r="L27" s="164"/>
      <c r="M27" s="164"/>
    </row>
    <row r="29" spans="1:13" ht="15.75" x14ac:dyDescent="0.25">
      <c r="D29" s="49" t="s">
        <v>57</v>
      </c>
      <c r="E29" s="49"/>
      <c r="F29" s="49" t="s">
        <v>58</v>
      </c>
    </row>
    <row r="30" spans="1:13" ht="15.75" x14ac:dyDescent="0.25">
      <c r="B30" s="9"/>
      <c r="D30" s="11" t="s">
        <v>59</v>
      </c>
      <c r="E30" s="49"/>
      <c r="F30" s="11" t="s">
        <v>59</v>
      </c>
    </row>
    <row r="31" spans="1:13" ht="15.75" x14ac:dyDescent="0.25">
      <c r="B31" s="9"/>
      <c r="D31" s="124">
        <v>37.5</v>
      </c>
      <c r="E31" s="49"/>
      <c r="F31" s="125">
        <v>37.5</v>
      </c>
    </row>
    <row r="32" spans="1:13" ht="15.75" x14ac:dyDescent="0.25">
      <c r="B32" s="9"/>
      <c r="D32" s="124">
        <v>13.1</v>
      </c>
      <c r="E32" s="49"/>
      <c r="F32" s="125">
        <v>13.1</v>
      </c>
    </row>
    <row r="33" spans="2:12" ht="15.75" x14ac:dyDescent="0.25">
      <c r="B33" s="9"/>
      <c r="D33" s="124">
        <v>2.87</v>
      </c>
      <c r="E33" s="49"/>
      <c r="F33" s="125">
        <v>2.87</v>
      </c>
    </row>
    <row r="34" spans="2:12" ht="15.75" x14ac:dyDescent="0.25">
      <c r="B34" s="9"/>
      <c r="D34" s="124">
        <v>24.2</v>
      </c>
      <c r="E34" s="49"/>
      <c r="F34" s="125">
        <v>24.2</v>
      </c>
    </row>
    <row r="35" spans="2:12" ht="15.75" x14ac:dyDescent="0.25">
      <c r="B35" s="9"/>
      <c r="D35" s="124">
        <v>148</v>
      </c>
      <c r="E35" s="49"/>
      <c r="F35" s="125">
        <v>148</v>
      </c>
    </row>
    <row r="36" spans="2:12" ht="15.75" x14ac:dyDescent="0.25">
      <c r="B36" s="9"/>
      <c r="D36" s="124">
        <v>10</v>
      </c>
      <c r="E36" s="49"/>
      <c r="F36" s="125">
        <v>10</v>
      </c>
    </row>
    <row r="37" spans="2:12" ht="15.75" x14ac:dyDescent="0.25">
      <c r="D37" s="124">
        <v>5</v>
      </c>
      <c r="E37" s="49"/>
      <c r="F37" s="125">
        <v>5</v>
      </c>
    </row>
    <row r="41" spans="2:12" x14ac:dyDescent="0.25">
      <c r="L41" s="42"/>
    </row>
  </sheetData>
  <mergeCells count="2">
    <mergeCell ref="A3:M3"/>
    <mergeCell ref="A27:M27"/>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11968-A682-46DB-81DE-097889AE44FB}">
  <sheetPr>
    <tabColor rgb="FF0070C0"/>
  </sheetPr>
  <dimension ref="A1:M14"/>
  <sheetViews>
    <sheetView zoomScale="150" zoomScaleNormal="150" workbookViewId="0">
      <selection activeCell="A10" sqref="A10"/>
    </sheetView>
  </sheetViews>
  <sheetFormatPr defaultRowHeight="15" x14ac:dyDescent="0.25"/>
  <cols>
    <col min="1" max="1" width="12.28515625" customWidth="1"/>
    <col min="3" max="3" width="11.28515625" customWidth="1"/>
  </cols>
  <sheetData>
    <row r="1" spans="1:13" x14ac:dyDescent="0.25">
      <c r="A1" s="39" t="s">
        <v>138</v>
      </c>
    </row>
    <row r="3" spans="1:13" ht="58.9" customHeight="1" x14ac:dyDescent="0.3">
      <c r="A3" s="164" t="s">
        <v>38</v>
      </c>
      <c r="B3" s="164"/>
      <c r="C3" s="164"/>
      <c r="D3" s="164"/>
      <c r="E3" s="164"/>
      <c r="F3" s="164"/>
      <c r="G3" s="164"/>
      <c r="H3" s="164"/>
      <c r="I3" s="164"/>
      <c r="J3" s="164"/>
      <c r="K3" s="164"/>
      <c r="L3" s="164"/>
      <c r="M3" s="164"/>
    </row>
    <row r="6" spans="1:13" x14ac:dyDescent="0.25">
      <c r="A6" s="32" t="s">
        <v>7</v>
      </c>
      <c r="B6" s="32" t="s">
        <v>8</v>
      </c>
      <c r="C6" s="32" t="s">
        <v>9</v>
      </c>
      <c r="E6" s="165" t="s">
        <v>34</v>
      </c>
      <c r="F6" s="166"/>
      <c r="G6" s="166"/>
      <c r="H6" s="166"/>
    </row>
    <row r="7" spans="1:13" x14ac:dyDescent="0.25">
      <c r="A7" s="10">
        <v>50.5</v>
      </c>
      <c r="B7" s="1">
        <v>2</v>
      </c>
      <c r="C7" s="6"/>
      <c r="E7" s="33" t="str">
        <f ca="1">IF(_xlfn.ISFORMULA(C7),_xlfn.FORMULATEXT(C7),"")</f>
        <v/>
      </c>
      <c r="F7" s="34" t="s">
        <v>33</v>
      </c>
      <c r="G7" s="34"/>
      <c r="H7" s="35"/>
    </row>
    <row r="8" spans="1:13" x14ac:dyDescent="0.25">
      <c r="A8" s="10">
        <v>51</v>
      </c>
      <c r="B8" s="1">
        <v>2</v>
      </c>
      <c r="C8" s="6"/>
      <c r="E8" s="33" t="str">
        <f ca="1">IF(_xlfn.ISFORMULA(C8),_xlfn.FORMULATEXT(C8),"")</f>
        <v/>
      </c>
      <c r="F8" s="36" t="s">
        <v>33</v>
      </c>
      <c r="G8" s="36"/>
      <c r="H8" s="37"/>
    </row>
    <row r="12" spans="1:13" ht="21" x14ac:dyDescent="0.35">
      <c r="A12" s="40" t="s">
        <v>35</v>
      </c>
    </row>
    <row r="13" spans="1:13" ht="18.75" x14ac:dyDescent="0.3">
      <c r="A13" s="41" t="s">
        <v>36</v>
      </c>
      <c r="B13" s="38" t="s">
        <v>24</v>
      </c>
    </row>
    <row r="14" spans="1:13" ht="18.75" x14ac:dyDescent="0.3">
      <c r="A14" s="41" t="s">
        <v>37</v>
      </c>
      <c r="B14" s="38" t="s">
        <v>25</v>
      </c>
    </row>
  </sheetData>
  <mergeCells count="2">
    <mergeCell ref="E6:H6"/>
    <mergeCell ref="A3:M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1FC19-DF81-4556-ABF1-F5BDFE01EBA6}">
  <sheetPr>
    <tabColor rgb="FFFFFF00"/>
  </sheetPr>
  <dimension ref="A1:M14"/>
  <sheetViews>
    <sheetView topLeftCell="A3" zoomScale="150" zoomScaleNormal="150" workbookViewId="0">
      <selection activeCell="E7" sqref="E7"/>
    </sheetView>
  </sheetViews>
  <sheetFormatPr defaultRowHeight="15" x14ac:dyDescent="0.25"/>
  <cols>
    <col min="1" max="1" width="12.28515625" customWidth="1"/>
    <col min="3" max="3" width="11.28515625" customWidth="1"/>
  </cols>
  <sheetData>
    <row r="1" spans="1:13" x14ac:dyDescent="0.25">
      <c r="A1" s="39" t="s">
        <v>138</v>
      </c>
    </row>
    <row r="3" spans="1:13" ht="58.9" customHeight="1" x14ac:dyDescent="0.3">
      <c r="A3" s="164" t="s">
        <v>38</v>
      </c>
      <c r="B3" s="164"/>
      <c r="C3" s="164"/>
      <c r="D3" s="164"/>
      <c r="E3" s="164"/>
      <c r="F3" s="164"/>
      <c r="G3" s="164"/>
      <c r="H3" s="164"/>
      <c r="I3" s="164"/>
      <c r="J3" s="164"/>
      <c r="K3" s="164"/>
      <c r="L3" s="164"/>
      <c r="M3" s="164"/>
    </row>
    <row r="6" spans="1:13" x14ac:dyDescent="0.25">
      <c r="A6" s="32" t="s">
        <v>7</v>
      </c>
      <c r="B6" s="32" t="s">
        <v>8</v>
      </c>
      <c r="C6" s="32" t="s">
        <v>9</v>
      </c>
      <c r="E6" s="165" t="s">
        <v>34</v>
      </c>
      <c r="F6" s="166"/>
      <c r="G6" s="166"/>
      <c r="H6" s="166"/>
    </row>
    <row r="7" spans="1:13" x14ac:dyDescent="0.25">
      <c r="A7" s="129">
        <v>50.5</v>
      </c>
      <c r="B7" s="1">
        <v>2</v>
      </c>
      <c r="C7" s="6">
        <f>A7*B7</f>
        <v>101</v>
      </c>
      <c r="E7" s="33" t="str">
        <f ca="1">IF(_xlfn.ISFORMULA(C7),_xlfn.FORMULATEXT(C7),"")</f>
        <v>=A7*B7</v>
      </c>
      <c r="F7" s="34" t="s">
        <v>33</v>
      </c>
      <c r="G7" s="34"/>
      <c r="H7" s="35"/>
    </row>
    <row r="8" spans="1:13" x14ac:dyDescent="0.25">
      <c r="A8" s="129">
        <v>51</v>
      </c>
      <c r="B8" s="1">
        <v>2</v>
      </c>
      <c r="C8" s="6">
        <f>A8*B8</f>
        <v>102</v>
      </c>
      <c r="E8" s="33" t="str">
        <f ca="1">IF(_xlfn.ISFORMULA(C8),_xlfn.FORMULATEXT(C8),"")</f>
        <v>=A8*B8</v>
      </c>
      <c r="F8" s="36" t="s">
        <v>33</v>
      </c>
      <c r="G8" s="36"/>
      <c r="H8" s="37"/>
    </row>
    <row r="12" spans="1:13" ht="21" x14ac:dyDescent="0.35">
      <c r="A12" s="40" t="s">
        <v>35</v>
      </c>
    </row>
    <row r="13" spans="1:13" ht="18.75" x14ac:dyDescent="0.3">
      <c r="A13" s="41" t="s">
        <v>36</v>
      </c>
      <c r="B13" s="38" t="s">
        <v>24</v>
      </c>
    </row>
    <row r="14" spans="1:13" ht="18.75" x14ac:dyDescent="0.3">
      <c r="A14" s="41" t="s">
        <v>37</v>
      </c>
      <c r="B14" s="38" t="s">
        <v>25</v>
      </c>
    </row>
  </sheetData>
  <mergeCells count="2">
    <mergeCell ref="A3:M3"/>
    <mergeCell ref="E6:H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CDB-17E4-40C5-A051-DE34AB4A76B0}">
  <sheetPr>
    <tabColor rgb="FFFFC000"/>
  </sheetPr>
  <dimension ref="A1:U28"/>
  <sheetViews>
    <sheetView showGridLines="0" topLeftCell="A6" workbookViewId="0">
      <selection activeCell="L19" sqref="L19"/>
    </sheetView>
  </sheetViews>
  <sheetFormatPr defaultRowHeight="15" x14ac:dyDescent="0.25"/>
  <cols>
    <col min="1" max="1" width="4.7109375" customWidth="1"/>
  </cols>
  <sheetData>
    <row r="1" spans="1:21" ht="18.75" x14ac:dyDescent="0.3">
      <c r="A1" s="164" t="s">
        <v>125</v>
      </c>
      <c r="B1" s="164"/>
      <c r="C1" s="164"/>
      <c r="D1" s="164"/>
      <c r="E1" s="164"/>
      <c r="F1" s="164"/>
      <c r="G1" s="164"/>
      <c r="H1" s="164"/>
      <c r="I1" s="164"/>
      <c r="J1" s="164"/>
      <c r="K1" s="164"/>
      <c r="L1" s="164"/>
      <c r="M1" s="164"/>
      <c r="N1" s="74"/>
      <c r="O1" s="74"/>
      <c r="P1" s="74"/>
      <c r="Q1" s="74"/>
      <c r="R1" s="74"/>
      <c r="S1" s="74"/>
      <c r="T1" s="74"/>
      <c r="U1" s="74"/>
    </row>
    <row r="3" spans="1:21" ht="18.75" x14ac:dyDescent="0.3">
      <c r="A3" s="23"/>
      <c r="B3" s="28" t="s">
        <v>87</v>
      </c>
      <c r="C3" s="27"/>
      <c r="D3" s="27"/>
      <c r="E3" s="27"/>
      <c r="F3" s="27"/>
      <c r="G3" s="27"/>
      <c r="H3" s="27"/>
    </row>
    <row r="4" spans="1:21" ht="17.25" x14ac:dyDescent="0.3">
      <c r="A4" s="23"/>
      <c r="B4" s="24" t="s">
        <v>29</v>
      </c>
      <c r="C4" s="27" t="s">
        <v>88</v>
      </c>
      <c r="D4" s="27"/>
      <c r="E4" s="27"/>
      <c r="F4" s="27"/>
      <c r="G4" s="27"/>
      <c r="H4" s="27"/>
    </row>
    <row r="5" spans="1:21" ht="17.25" x14ac:dyDescent="0.3">
      <c r="A5" s="23"/>
      <c r="B5" s="24" t="s">
        <v>29</v>
      </c>
      <c r="C5" s="27" t="s">
        <v>89</v>
      </c>
      <c r="D5" s="27"/>
      <c r="E5" s="27"/>
      <c r="F5" s="27"/>
      <c r="G5" s="27"/>
      <c r="H5" s="27"/>
    </row>
    <row r="6" spans="1:21" ht="17.25" x14ac:dyDescent="0.3">
      <c r="A6" s="23"/>
      <c r="B6" s="24" t="s">
        <v>29</v>
      </c>
      <c r="C6" s="27" t="s">
        <v>90</v>
      </c>
      <c r="D6" s="27"/>
      <c r="E6" s="27"/>
      <c r="F6" s="27"/>
      <c r="G6" s="27"/>
      <c r="H6" s="27"/>
    </row>
    <row r="7" spans="1:21" ht="17.25" x14ac:dyDescent="0.3">
      <c r="A7" s="23"/>
      <c r="B7" s="23"/>
      <c r="C7" s="27"/>
      <c r="D7" s="27"/>
      <c r="E7" s="27"/>
      <c r="F7" s="27"/>
      <c r="G7" s="27"/>
      <c r="H7" s="27"/>
    </row>
    <row r="8" spans="1:21" ht="18.75" x14ac:dyDescent="0.25">
      <c r="A8" s="23"/>
      <c r="B8" s="28" t="s">
        <v>91</v>
      </c>
      <c r="C8" s="23"/>
      <c r="D8" s="23"/>
      <c r="E8" s="23"/>
      <c r="F8" s="23"/>
      <c r="G8" s="23"/>
      <c r="H8" s="23"/>
    </row>
    <row r="9" spans="1:21" ht="17.25" x14ac:dyDescent="0.3">
      <c r="A9" s="23"/>
      <c r="B9" s="24" t="s">
        <v>29</v>
      </c>
      <c r="C9" s="27" t="s">
        <v>92</v>
      </c>
      <c r="D9" s="23"/>
      <c r="E9" s="23"/>
      <c r="F9" s="23"/>
      <c r="G9" s="23"/>
      <c r="H9" s="23"/>
    </row>
    <row r="10" spans="1:21" ht="17.25" x14ac:dyDescent="0.3">
      <c r="A10" s="23"/>
      <c r="B10" s="24"/>
      <c r="C10" s="27"/>
      <c r="D10" s="23"/>
      <c r="E10" s="23"/>
      <c r="F10" s="23"/>
      <c r="G10" s="23"/>
      <c r="H10" s="23"/>
    </row>
    <row r="11" spans="1:21" ht="18.75" x14ac:dyDescent="0.3">
      <c r="A11" s="23"/>
      <c r="B11" s="28" t="s">
        <v>93</v>
      </c>
      <c r="C11" s="27"/>
      <c r="D11" s="23"/>
      <c r="E11" s="23"/>
      <c r="F11" s="23"/>
      <c r="G11" s="23"/>
      <c r="H11" s="23"/>
    </row>
    <row r="12" spans="1:21" ht="17.25" x14ac:dyDescent="0.3">
      <c r="A12" s="23"/>
      <c r="B12" s="24" t="s">
        <v>29</v>
      </c>
      <c r="C12" s="27" t="s">
        <v>94</v>
      </c>
      <c r="D12" s="23"/>
      <c r="E12" s="23"/>
      <c r="F12" s="23"/>
      <c r="G12" s="23"/>
      <c r="H12" s="23"/>
    </row>
    <row r="13" spans="1:21" ht="17.25" x14ac:dyDescent="0.3">
      <c r="A13" s="23"/>
      <c r="B13" s="24" t="s">
        <v>29</v>
      </c>
      <c r="C13" s="27" t="s">
        <v>95</v>
      </c>
      <c r="D13" s="23"/>
      <c r="E13" s="23"/>
      <c r="F13" s="23"/>
      <c r="G13" s="23"/>
      <c r="H13" s="23"/>
    </row>
    <row r="14" spans="1:21" ht="17.25" x14ac:dyDescent="0.3">
      <c r="A14" s="23"/>
      <c r="B14" s="24" t="s">
        <v>29</v>
      </c>
      <c r="C14" s="27" t="s">
        <v>96</v>
      </c>
      <c r="D14" s="23"/>
      <c r="E14" s="23"/>
      <c r="F14" s="23"/>
      <c r="G14" s="23"/>
      <c r="H14" s="23"/>
    </row>
    <row r="15" spans="1:21" ht="17.25" x14ac:dyDescent="0.3">
      <c r="A15" s="23"/>
      <c r="B15" s="24" t="s">
        <v>29</v>
      </c>
      <c r="C15" s="27" t="s">
        <v>97</v>
      </c>
      <c r="D15" s="23"/>
      <c r="E15" s="23"/>
      <c r="F15" s="23"/>
      <c r="G15" s="23"/>
      <c r="H15" s="23"/>
    </row>
    <row r="16" spans="1:21" ht="17.25" x14ac:dyDescent="0.3">
      <c r="A16" s="23"/>
      <c r="B16" s="24"/>
      <c r="C16" s="27"/>
      <c r="D16" s="23"/>
      <c r="E16" s="23"/>
      <c r="F16" s="23"/>
      <c r="G16" s="23"/>
      <c r="H16" s="23"/>
    </row>
    <row r="17" spans="1:15" ht="18.75" x14ac:dyDescent="0.3">
      <c r="A17" s="23"/>
      <c r="B17" s="28" t="s">
        <v>98</v>
      </c>
      <c r="C17" s="27"/>
      <c r="D17" s="23"/>
      <c r="E17" s="23"/>
      <c r="F17" s="23"/>
      <c r="G17" s="23"/>
      <c r="H17" s="23"/>
    </row>
    <row r="18" spans="1:15" ht="17.25" x14ac:dyDescent="0.3">
      <c r="A18" s="23"/>
      <c r="B18" s="24" t="s">
        <v>29</v>
      </c>
      <c r="C18" s="27" t="s">
        <v>99</v>
      </c>
      <c r="D18" s="23"/>
      <c r="E18" s="23"/>
      <c r="F18" s="23"/>
      <c r="G18" s="23"/>
      <c r="H18" s="23"/>
    </row>
    <row r="19" spans="1:15" ht="17.25" x14ac:dyDescent="0.3">
      <c r="A19" s="23"/>
      <c r="B19" s="24" t="s">
        <v>29</v>
      </c>
      <c r="C19" s="27" t="s">
        <v>100</v>
      </c>
      <c r="D19" s="23"/>
      <c r="E19" s="23"/>
      <c r="F19" s="23"/>
      <c r="G19" s="23"/>
      <c r="H19" s="23"/>
    </row>
    <row r="20" spans="1:15" ht="17.25" x14ac:dyDescent="0.3">
      <c r="A20" s="23"/>
      <c r="B20" s="24" t="s">
        <v>29</v>
      </c>
      <c r="C20" s="27" t="s">
        <v>101</v>
      </c>
      <c r="D20" s="23"/>
      <c r="E20" s="23"/>
      <c r="F20" s="23"/>
      <c r="G20" s="23"/>
      <c r="H20" s="23"/>
    </row>
    <row r="21" spans="1:15" ht="17.25" x14ac:dyDescent="0.3">
      <c r="A21" s="23"/>
      <c r="B21" s="24" t="s">
        <v>29</v>
      </c>
      <c r="C21" s="27" t="s">
        <v>102</v>
      </c>
      <c r="D21" s="23"/>
      <c r="E21" s="23"/>
      <c r="F21" s="23"/>
      <c r="G21" s="23"/>
      <c r="H21" s="23"/>
    </row>
    <row r="22" spans="1:15" x14ac:dyDescent="0.25">
      <c r="A22" s="23"/>
      <c r="B22" s="23"/>
      <c r="C22" s="23"/>
      <c r="D22" s="23"/>
      <c r="E22" s="23"/>
      <c r="F22" s="23"/>
      <c r="G22" s="23"/>
      <c r="H22" s="23"/>
    </row>
    <row r="23" spans="1:15" ht="18.75" x14ac:dyDescent="0.25">
      <c r="B23" s="28" t="s">
        <v>116</v>
      </c>
    </row>
    <row r="24" spans="1:15" ht="17.25" x14ac:dyDescent="0.3">
      <c r="B24" s="24" t="s">
        <v>29</v>
      </c>
      <c r="C24" s="27" t="s">
        <v>117</v>
      </c>
      <c r="D24" s="23"/>
      <c r="E24" s="23"/>
      <c r="O24" s="73" t="s">
        <v>122</v>
      </c>
    </row>
    <row r="25" spans="1:15" ht="17.25" x14ac:dyDescent="0.3">
      <c r="B25" s="24" t="s">
        <v>29</v>
      </c>
      <c r="C25" s="27" t="s">
        <v>118</v>
      </c>
      <c r="D25" s="23"/>
      <c r="E25" s="23"/>
      <c r="O25" s="73" t="s">
        <v>123</v>
      </c>
    </row>
    <row r="26" spans="1:15" ht="17.25" x14ac:dyDescent="0.3">
      <c r="B26" s="24" t="s">
        <v>29</v>
      </c>
      <c r="C26" s="27" t="s">
        <v>119</v>
      </c>
      <c r="D26" s="23"/>
      <c r="E26" s="23"/>
      <c r="O26" s="73" t="s">
        <v>124</v>
      </c>
    </row>
    <row r="27" spans="1:15" ht="17.25" x14ac:dyDescent="0.3">
      <c r="B27" s="24" t="s">
        <v>29</v>
      </c>
      <c r="C27" s="27" t="s">
        <v>120</v>
      </c>
      <c r="D27" s="23"/>
      <c r="E27" s="23"/>
    </row>
    <row r="28" spans="1:15" ht="17.25" x14ac:dyDescent="0.3">
      <c r="B28" s="24" t="s">
        <v>29</v>
      </c>
      <c r="C28" s="27" t="s">
        <v>121</v>
      </c>
    </row>
  </sheetData>
  <mergeCells count="1">
    <mergeCell ref="A1:M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78FF4-9A3B-4D78-8874-755DE3C91738}">
  <sheetPr>
    <tabColor rgb="FF0070C0"/>
  </sheetPr>
  <dimension ref="A1:M21"/>
  <sheetViews>
    <sheetView showGridLines="0" zoomScale="115" zoomScaleNormal="115" workbookViewId="0">
      <selection activeCell="F21" sqref="F21"/>
    </sheetView>
  </sheetViews>
  <sheetFormatPr defaultRowHeight="15" x14ac:dyDescent="0.25"/>
  <cols>
    <col min="2" max="2" width="14.85546875" customWidth="1"/>
    <col min="3" max="3" width="16.42578125" customWidth="1"/>
    <col min="4" max="4" width="13.42578125" customWidth="1"/>
    <col min="5" max="5" width="24.5703125" customWidth="1"/>
    <col min="6" max="6" width="23.140625" customWidth="1"/>
    <col min="7" max="7" width="23.28515625" customWidth="1"/>
    <col min="9" max="9" width="11.85546875" customWidth="1"/>
  </cols>
  <sheetData>
    <row r="1" spans="1:13" ht="18.75" x14ac:dyDescent="0.3">
      <c r="A1" s="164" t="s">
        <v>66</v>
      </c>
      <c r="B1" s="164"/>
      <c r="C1" s="164"/>
      <c r="D1" s="164"/>
      <c r="E1" s="164"/>
      <c r="F1" s="164"/>
      <c r="G1" s="164"/>
      <c r="H1" s="164"/>
      <c r="I1" s="164"/>
      <c r="J1" s="164"/>
      <c r="K1" s="164"/>
      <c r="L1" s="164"/>
      <c r="M1" s="164"/>
    </row>
    <row r="2" spans="1:13" ht="18.75" x14ac:dyDescent="0.3">
      <c r="B2" s="112" t="s">
        <v>112</v>
      </c>
      <c r="C2" s="38"/>
    </row>
    <row r="3" spans="1:13" x14ac:dyDescent="0.25">
      <c r="B3" s="69" t="s">
        <v>62</v>
      </c>
    </row>
    <row r="4" spans="1:13" x14ac:dyDescent="0.25">
      <c r="B4" s="69" t="s">
        <v>63</v>
      </c>
    </row>
    <row r="5" spans="1:13" x14ac:dyDescent="0.25">
      <c r="B5" s="70" t="s">
        <v>64</v>
      </c>
    </row>
    <row r="6" spans="1:13" x14ac:dyDescent="0.25">
      <c r="B6" s="70" t="s">
        <v>65</v>
      </c>
    </row>
    <row r="8" spans="1:13" ht="21" x14ac:dyDescent="0.35">
      <c r="B8">
        <v>164.97351</v>
      </c>
      <c r="C8" s="71" t="s">
        <v>103</v>
      </c>
      <c r="D8" s="71" t="s">
        <v>105</v>
      </c>
      <c r="E8" s="71" t="s">
        <v>104</v>
      </c>
      <c r="F8">
        <v>164.97</v>
      </c>
    </row>
    <row r="9" spans="1:13" ht="21" x14ac:dyDescent="0.35">
      <c r="B9">
        <v>164.97531000000001</v>
      </c>
      <c r="C9" s="71" t="s">
        <v>106</v>
      </c>
      <c r="D9" s="71" t="s">
        <v>107</v>
      </c>
      <c r="E9" s="71" t="s">
        <v>108</v>
      </c>
      <c r="F9">
        <v>164.98</v>
      </c>
    </row>
    <row r="12" spans="1:13" ht="18.75" x14ac:dyDescent="0.3">
      <c r="B12" s="112" t="s">
        <v>111</v>
      </c>
    </row>
    <row r="13" spans="1:13" x14ac:dyDescent="0.25">
      <c r="B13" s="39" t="s">
        <v>113</v>
      </c>
      <c r="C13" s="72" t="s">
        <v>114</v>
      </c>
    </row>
    <row r="14" spans="1:13" x14ac:dyDescent="0.25">
      <c r="B14" s="39"/>
      <c r="C14" t="s">
        <v>115</v>
      </c>
    </row>
    <row r="16" spans="1:13" ht="45" x14ac:dyDescent="0.25">
      <c r="B16" s="50" t="s">
        <v>110</v>
      </c>
      <c r="C16" s="51"/>
      <c r="D16" s="52"/>
      <c r="E16" s="53" t="s">
        <v>67</v>
      </c>
      <c r="F16" s="53" t="s">
        <v>68</v>
      </c>
      <c r="G16" s="53" t="s">
        <v>69</v>
      </c>
    </row>
    <row r="17" spans="2:7" ht="15.75" x14ac:dyDescent="0.25">
      <c r="B17" s="11" t="s">
        <v>70</v>
      </c>
      <c r="C17" s="11" t="s">
        <v>71</v>
      </c>
      <c r="D17" s="11" t="s">
        <v>72</v>
      </c>
      <c r="E17" s="11" t="s">
        <v>73</v>
      </c>
      <c r="F17" s="11"/>
      <c r="G17" s="11" t="s">
        <v>73</v>
      </c>
    </row>
    <row r="18" spans="2:7" x14ac:dyDescent="0.25">
      <c r="B18" s="1" t="s">
        <v>109</v>
      </c>
      <c r="C18" s="1">
        <v>7.0199999999999999E-2</v>
      </c>
      <c r="D18" s="1">
        <v>2350.0500000000002</v>
      </c>
      <c r="E18" s="54"/>
      <c r="F18" s="131"/>
      <c r="G18" s="131"/>
    </row>
    <row r="19" spans="2:7" ht="30" x14ac:dyDescent="0.25">
      <c r="E19" s="15" t="str">
        <f t="shared" ref="E19:G19" ca="1" si="0">IF(_xlfn.ISFORMULA(E18),"Formula in above cell is: "&amp;_xlfn.FORMULATEXT(E18),"")</f>
        <v/>
      </c>
      <c r="F19" s="15" t="str">
        <f t="shared" ca="1" si="0"/>
        <v/>
      </c>
      <c r="G19" s="15" t="str">
        <f t="shared" ca="1" si="0"/>
        <v/>
      </c>
    </row>
    <row r="21" spans="2:7" x14ac:dyDescent="0.25">
      <c r="E21" s="56"/>
    </row>
  </sheetData>
  <mergeCells count="1">
    <mergeCell ref="A1:M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What to Cover</vt:lpstr>
      <vt:lpstr>NF 1</vt:lpstr>
      <vt:lpstr>NF 1 (an)</vt:lpstr>
      <vt:lpstr>NF 2</vt:lpstr>
      <vt:lpstr>NF 2 (an)</vt:lpstr>
      <vt:lpstr>NF 3</vt:lpstr>
      <vt:lpstr>NF 3 (an)</vt:lpstr>
      <vt:lpstr>ROUND</vt:lpstr>
      <vt:lpstr>ROUND 1</vt:lpstr>
      <vt:lpstr>ROUND 1(an)</vt:lpstr>
      <vt:lpstr>ROUND 2</vt:lpstr>
      <vt:lpstr>ROUND 2 (an)</vt:lpstr>
      <vt:lpstr>Homework&gt;&gt;&gt;&gt;&gt;</vt:lpstr>
      <vt:lpstr>HW 1</vt:lpstr>
      <vt:lpstr>HW 1 (an)</vt:lpstr>
      <vt:lpstr>HW 2</vt:lpstr>
      <vt:lpstr>HW 2 (an)</vt:lpstr>
    </vt:vector>
  </TitlesOfParts>
  <Company>Highline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Kajoka, Mary</dc:creator>
  <cp:lastModifiedBy>Kajoka, Mary</cp:lastModifiedBy>
  <dcterms:created xsi:type="dcterms:W3CDTF">2023-07-10T20:02:00Z</dcterms:created>
  <dcterms:modified xsi:type="dcterms:W3CDTF">2024-09-19T07:38:18Z</dcterms:modified>
</cp:coreProperties>
</file>