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00VideoClassStorage\135NoTextBook\Content\06BuyingSelling\StartFiles\"/>
    </mc:Choice>
  </mc:AlternateContent>
  <xr:revisionPtr revIDLastSave="0" documentId="13_ncr:1_{08A083B1-C091-431E-BE57-DAC77677BF83}" xr6:coauthVersionLast="31" xr6:coauthVersionMax="31" xr10:uidLastSave="{00000000-0000-0000-0000-000000000000}"/>
  <bookViews>
    <workbookView xWindow="0" yWindow="0" windowWidth="28800" windowHeight="11010" tabRatio="689" xr2:uid="{5A49B931-AE5D-4DD4-9C1F-F5B3EEA661AC}"/>
  </bookViews>
  <sheets>
    <sheet name="Cover" sheetId="2" r:id="rId1"/>
    <sheet name="Complete Invoice (1255)" sheetId="246" r:id="rId2"/>
    <sheet name="Complete Invoice (1255an)" sheetId="250" r:id="rId3"/>
    <sheet name="HW ==&gt;&gt;" sheetId="65" r:id="rId4"/>
    <sheet name="HW(1)" sheetId="251" r:id="rId5"/>
    <sheet name="HW(1an)" sheetId="252" r:id="rId6"/>
    <sheet name="Cover (2)" sheetId="253" r:id="rId7"/>
  </sheets>
  <definedNames>
    <definedName name="_xlnm.Print_Area" localSheetId="2">'Complete Invoice (1255an)'!$A$1:$D$28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51" l="1"/>
  <c r="A3" i="251"/>
  <c r="A2" i="251"/>
  <c r="A1" i="251"/>
  <c r="A2" i="252"/>
  <c r="C19" i="250" l="1"/>
  <c r="D19" i="250" s="1"/>
  <c r="C20" i="250"/>
  <c r="D20" i="250" s="1"/>
  <c r="C21" i="250"/>
  <c r="D21" i="250" s="1"/>
  <c r="C22" i="250"/>
  <c r="D22" i="250" s="1"/>
  <c r="B38" i="252" l="1"/>
  <c r="B37" i="252"/>
  <c r="B36" i="252"/>
  <c r="B35" i="252"/>
  <c r="C11" i="252" s="1"/>
  <c r="D11" i="252" s="1"/>
  <c r="B34" i="252"/>
  <c r="B33" i="252"/>
  <c r="B32" i="252"/>
  <c r="B31" i="252"/>
  <c r="C10" i="252" s="1"/>
  <c r="D10" i="252" s="1"/>
  <c r="B30" i="252"/>
  <c r="B29" i="252"/>
  <c r="B28" i="252"/>
  <c r="B27" i="252"/>
  <c r="B26" i="252"/>
  <c r="B25" i="252"/>
  <c r="B24" i="252"/>
  <c r="D17" i="252"/>
  <c r="C17" i="252"/>
  <c r="C16" i="252"/>
  <c r="D16" i="252" s="1"/>
  <c r="D15" i="252"/>
  <c r="C15" i="252"/>
  <c r="C14" i="252"/>
  <c r="D14" i="252" s="1"/>
  <c r="D13" i="252"/>
  <c r="C13" i="252"/>
  <c r="C12" i="252"/>
  <c r="D12" i="252" s="1"/>
  <c r="D9" i="252"/>
  <c r="C9" i="252"/>
  <c r="A4" i="252"/>
  <c r="A3" i="252"/>
  <c r="A1" i="252"/>
  <c r="D18" i="252" l="1"/>
  <c r="D20" i="252" s="1"/>
  <c r="D18" i="251"/>
  <c r="D20" i="251" s="1"/>
  <c r="B48" i="250" l="1"/>
  <c r="B47" i="250"/>
  <c r="B46" i="250"/>
  <c r="B45" i="250"/>
  <c r="B44" i="250"/>
  <c r="B43" i="250"/>
  <c r="B42" i="250"/>
  <c r="B41" i="250"/>
  <c r="C17" i="250" s="1"/>
  <c r="D17" i="250" s="1"/>
  <c r="B40" i="250"/>
  <c r="C16" i="250" s="1"/>
  <c r="D16" i="250" s="1"/>
  <c r="B39" i="250"/>
  <c r="B38" i="250"/>
  <c r="B37" i="250"/>
  <c r="B36" i="250"/>
  <c r="C18" i="250" s="1"/>
  <c r="D18" i="250" s="1"/>
  <c r="B35" i="250"/>
  <c r="C15" i="250" s="1"/>
  <c r="D15" i="250" s="1"/>
  <c r="B34" i="250"/>
  <c r="C14" i="250" s="1"/>
  <c r="D14" i="250" s="1"/>
  <c r="G24" i="250"/>
  <c r="K12" i="250"/>
  <c r="K13" i="250" s="1"/>
  <c r="A6" i="250"/>
  <c r="G24" i="246"/>
  <c r="M14" i="246"/>
  <c r="M15" i="246"/>
  <c r="M16" i="246"/>
  <c r="M13" i="246"/>
  <c r="M12" i="246"/>
  <c r="G25" i="246"/>
  <c r="G23" i="246"/>
  <c r="G14" i="246"/>
  <c r="F14" i="246"/>
  <c r="M16" i="250"/>
  <c r="M12" i="250"/>
  <c r="F14" i="250"/>
  <c r="G14" i="250"/>
  <c r="M15" i="250"/>
  <c r="G23" i="250"/>
  <c r="M13" i="250"/>
  <c r="M14" i="250"/>
  <c r="G25" i="250"/>
  <c r="D23" i="250" l="1"/>
  <c r="D25" i="250" s="1"/>
  <c r="K14" i="250"/>
  <c r="K15" i="250" l="1"/>
  <c r="A6" i="246"/>
  <c r="K16" i="250" l="1"/>
  <c r="D8" i="250" s="1"/>
</calcChain>
</file>

<file path=xl/sharedStrings.xml><?xml version="1.0" encoding="utf-8"?>
<sst xmlns="http://schemas.openxmlformats.org/spreadsheetml/2006/main" count="209" uniqueCount="82">
  <si>
    <t>Topics:</t>
  </si>
  <si>
    <t>Excel &amp; Business Math 39</t>
  </si>
  <si>
    <t>Invoice</t>
  </si>
  <si>
    <t>1200 14th Ave S.</t>
  </si>
  <si>
    <t>Seattle WA, 98108</t>
  </si>
  <si>
    <t>800-FUN-BOOM</t>
  </si>
  <si>
    <t>Sell To:</t>
  </si>
  <si>
    <t>Invoice #</t>
  </si>
  <si>
    <t>Kite Flight</t>
  </si>
  <si>
    <t>Date</t>
  </si>
  <si>
    <t>1414 43rd Ave.</t>
  </si>
  <si>
    <t>Boomerangs Available</t>
  </si>
  <si>
    <t>Wholesale Cost</t>
  </si>
  <si>
    <t>List Price</t>
  </si>
  <si>
    <t>Trade Discount %</t>
  </si>
  <si>
    <t>Quad</t>
  </si>
  <si>
    <t>Bellen</t>
  </si>
  <si>
    <t>Carlota</t>
  </si>
  <si>
    <t>Carlota Doublers</t>
  </si>
  <si>
    <t>Majestic Beaut</t>
  </si>
  <si>
    <t>Sunshine 5 Ply</t>
  </si>
  <si>
    <t>Sunshine 10 Ply</t>
  </si>
  <si>
    <t>Sunset</t>
  </si>
  <si>
    <t>Sunbell</t>
  </si>
  <si>
    <t>Flattop</t>
  </si>
  <si>
    <t>Bellen Dancer</t>
  </si>
  <si>
    <t>Bellen Wind Dancer</t>
  </si>
  <si>
    <t>GelFast</t>
  </si>
  <si>
    <t>Phenolic Sunshine</t>
  </si>
  <si>
    <t>Icarus MTA</t>
  </si>
  <si>
    <t>File Name:</t>
  </si>
  <si>
    <t>Item Purchased</t>
  </si>
  <si>
    <t>Quantity</t>
  </si>
  <si>
    <t>Price Each</t>
  </si>
  <si>
    <t>Line Item total</t>
  </si>
  <si>
    <t>Subtotal</t>
  </si>
  <si>
    <t>Shipping Terms</t>
  </si>
  <si>
    <t>Shipping</t>
  </si>
  <si>
    <t>Terms</t>
  </si>
  <si>
    <t>Invoice Total</t>
  </si>
  <si>
    <t>Thank you for your business!</t>
  </si>
  <si>
    <t>Gel Boomerangs</t>
  </si>
  <si>
    <t>Watermore, KY 40025</t>
  </si>
  <si>
    <t>Steps for creating Invoice</t>
  </si>
  <si>
    <t>FOB Shipping</t>
  </si>
  <si>
    <t>2/10, Net 45</t>
  </si>
  <si>
    <t>4) Data Validation - List to insert Drop-down list of Products</t>
  </si>
  <si>
    <t>5) Exact Match VLOOKUP to get price</t>
  </si>
  <si>
    <t>8) SUM Function and other formulas for totals</t>
  </si>
  <si>
    <t>7) IF &amp; ISNUMBER for Line Item Total</t>
  </si>
  <si>
    <t>SEARCH</t>
  </si>
  <si>
    <t>REPLACE</t>
  </si>
  <si>
    <t>LEFT</t>
  </si>
  <si>
    <t>Sheet Name:</t>
  </si>
  <si>
    <t>10) Copy a Sheet using Mouse &amp; Ctrl Key</t>
  </si>
  <si>
    <t xml:space="preserve"> </t>
  </si>
  <si>
    <t>1) Format Invoice</t>
  </si>
  <si>
    <t>2) Insert Picture</t>
  </si>
  <si>
    <t>3) Calculate Wholesale Cost using a Single Trade Discount</t>
  </si>
  <si>
    <t>9) Page Setup</t>
  </si>
  <si>
    <t>11) CELL, SEARCH, REPLACE and LEFT Functions to get Invoice Number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</si>
  <si>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</si>
  <si>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</si>
  <si>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</si>
  <si>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</si>
  <si>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</si>
  <si>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</si>
  <si>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</si>
  <si>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</si>
  <si>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</si>
  <si>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</si>
  <si>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</si>
  <si>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</si>
  <si>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</si>
  <si>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</si>
  <si>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</si>
  <si>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Wholesale Cost Catalog:</t>
  </si>
  <si>
    <t>Line Item Total</t>
  </si>
  <si>
    <t>6) IF and ISTEXT to turn formula off when no product entered</t>
  </si>
  <si>
    <t>Create Invoices in Excel, Data Validation Drop-down, VLOOKUP &amp; IF Functions</t>
  </si>
  <si>
    <t>Create</t>
  </si>
  <si>
    <t>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</si>
</sst>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%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u/>
      <sz val="10"/>
      <name val="Arial"/>
      <family val="2"/>
    </font>
    <font>
      <b/>
      <sz val="18"/>
      <color rgb="FFFF0000"/>
      <name val="Calibri"/>
      <family val="2"/>
      <scheme val="minor"/>
    </font>
    <font>
      <sz val="28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4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2" borderId="9">
      <alignment wrapText="1"/>
    </xf>
    <xf numFmtId="9" fontId="13" fillId="0" borderId="0" applyFont="0" applyFill="0" applyBorder="0" applyAlignment="0" applyProtection="0"/>
    <xf numFmtId="0" fontId="14" fillId="0" borderId="0"/>
  </cellStyleXfs>
  <cellXfs count="93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Continuous"/>
    </xf>
    <xf numFmtId="0" fontId="1" fillId="3" borderId="0" xfId="0" applyFont="1" applyFill="1" applyBorder="1" applyAlignment="1">
      <alignment horizontal="centerContinuous"/>
    </xf>
    <xf numFmtId="0" fontId="6" fillId="4" borderId="1" xfId="0" applyFont="1" applyFill="1" applyBorder="1" applyAlignment="1">
      <alignment horizontal="centerContinuous"/>
    </xf>
    <xf numFmtId="0" fontId="7" fillId="4" borderId="4" xfId="0" applyFont="1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2" fillId="4" borderId="4" xfId="0" applyFont="1" applyFill="1" applyBorder="1"/>
    <xf numFmtId="0" fontId="5" fillId="4" borderId="0" xfId="0" applyFont="1" applyFill="1" applyBorder="1"/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 applyBorder="1" applyAlignment="1">
      <alignment horizontal="centerContinuous"/>
    </xf>
    <xf numFmtId="0" fontId="3" fillId="4" borderId="0" xfId="0" applyFont="1" applyFill="1" applyBorder="1" applyAlignment="1">
      <alignment horizontal="centerContinuous"/>
    </xf>
    <xf numFmtId="0" fontId="3" fillId="4" borderId="5" xfId="0" applyFont="1" applyFill="1" applyBorder="1" applyAlignment="1">
      <alignment horizontal="centerContinuous"/>
    </xf>
    <xf numFmtId="0" fontId="4" fillId="4" borderId="0" xfId="0" applyFont="1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5" fillId="4" borderId="0" xfId="0" applyFont="1" applyFill="1" applyBorder="1" applyAlignment="1">
      <alignment horizontal="left" indent="2"/>
    </xf>
    <xf numFmtId="0" fontId="9" fillId="4" borderId="4" xfId="0" applyFont="1" applyFill="1" applyBorder="1" applyAlignment="1">
      <alignment horizontal="centerContinuous"/>
    </xf>
    <xf numFmtId="0" fontId="10" fillId="4" borderId="0" xfId="0" applyFont="1" applyFill="1" applyBorder="1" applyAlignment="1">
      <alignment horizontal="left" vertical="center" indent="3"/>
    </xf>
    <xf numFmtId="0" fontId="10" fillId="4" borderId="0" xfId="0" applyFont="1" applyFill="1" applyBorder="1"/>
    <xf numFmtId="0" fontId="11" fillId="4" borderId="0" xfId="0" applyFont="1" applyFill="1" applyBorder="1"/>
    <xf numFmtId="0" fontId="14" fillId="0" borderId="0" xfId="3"/>
    <xf numFmtId="0" fontId="15" fillId="0" borderId="9" xfId="3" applyFont="1" applyBorder="1"/>
    <xf numFmtId="0" fontId="16" fillId="2" borderId="9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14" fillId="0" borderId="9" xfId="3" applyFont="1" applyBorder="1"/>
    <xf numFmtId="8" fontId="14" fillId="0" borderId="0" xfId="3" applyNumberFormat="1"/>
    <xf numFmtId="8" fontId="0" fillId="0" borderId="9" xfId="0" applyNumberFormat="1" applyBorder="1"/>
    <xf numFmtId="164" fontId="0" fillId="0" borderId="9" xfId="2" applyNumberFormat="1" applyFont="1" applyBorder="1"/>
    <xf numFmtId="0" fontId="1" fillId="2" borderId="12" xfId="0" applyFont="1" applyFill="1" applyBorder="1"/>
    <xf numFmtId="0" fontId="0" fillId="0" borderId="0" xfId="0" applyBorder="1"/>
    <xf numFmtId="0" fontId="1" fillId="2" borderId="9" xfId="0" applyFont="1" applyFill="1" applyBorder="1"/>
    <xf numFmtId="0" fontId="0" fillId="0" borderId="13" xfId="0" applyBorder="1"/>
    <xf numFmtId="14" fontId="0" fillId="0" borderId="13" xfId="0" applyNumberFormat="1" applyBorder="1"/>
    <xf numFmtId="0" fontId="0" fillId="0" borderId="11" xfId="0" applyBorder="1"/>
    <xf numFmtId="0" fontId="0" fillId="0" borderId="10" xfId="0" applyBorder="1"/>
    <xf numFmtId="0" fontId="1" fillId="2" borderId="13" xfId="0" applyFont="1" applyFill="1" applyBorder="1"/>
    <xf numFmtId="0" fontId="0" fillId="0" borderId="12" xfId="0" applyBorder="1"/>
    <xf numFmtId="0" fontId="0" fillId="0" borderId="9" xfId="0" applyBorder="1"/>
    <xf numFmtId="0" fontId="8" fillId="0" borderId="1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8" fillId="0" borderId="11" xfId="0" applyFont="1" applyBorder="1" applyAlignment="1">
      <alignment horizontal="centerContinuous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7" fillId="2" borderId="17" xfId="0" applyFont="1" applyFill="1" applyBorder="1" applyAlignment="1">
      <alignment horizontal="centerContinuous"/>
    </xf>
    <xf numFmtId="0" fontId="17" fillId="2" borderId="18" xfId="0" applyFont="1" applyFill="1" applyBorder="1" applyAlignment="1">
      <alignment horizontal="centerContinuous"/>
    </xf>
    <xf numFmtId="0" fontId="17" fillId="2" borderId="19" xfId="0" applyFont="1" applyFill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20" xfId="0" applyBorder="1"/>
    <xf numFmtId="0" fontId="0" fillId="0" borderId="21" xfId="0" applyBorder="1"/>
    <xf numFmtId="8" fontId="14" fillId="5" borderId="9" xfId="3" applyNumberFormat="1" applyFill="1" applyBorder="1"/>
    <xf numFmtId="0" fontId="18" fillId="0" borderId="0" xfId="3" applyFont="1"/>
    <xf numFmtId="0" fontId="10" fillId="4" borderId="0" xfId="0" applyFont="1" applyFill="1" applyBorder="1" applyAlignment="1">
      <alignment horizontal="left" indent="1"/>
    </xf>
    <xf numFmtId="0" fontId="19" fillId="4" borderId="0" xfId="0" applyFont="1" applyFill="1" applyBorder="1"/>
    <xf numFmtId="0" fontId="14" fillId="0" borderId="0" xfId="3" applyNumberFormat="1"/>
    <xf numFmtId="165" fontId="0" fillId="5" borderId="9" xfId="0" applyNumberFormat="1" applyFill="1" applyBorder="1"/>
    <xf numFmtId="165" fontId="0" fillId="5" borderId="13" xfId="0" applyNumberFormat="1" applyFill="1" applyBorder="1"/>
    <xf numFmtId="165" fontId="0" fillId="0" borderId="13" xfId="0" applyNumberFormat="1" applyFill="1" applyBorder="1"/>
    <xf numFmtId="0" fontId="14" fillId="0" borderId="9" xfId="3" applyBorder="1"/>
    <xf numFmtId="0" fontId="14" fillId="5" borderId="9" xfId="3" applyFill="1" applyBorder="1"/>
    <xf numFmtId="0" fontId="14" fillId="5" borderId="9" xfId="3" applyNumberFormat="1" applyFill="1" applyBorder="1"/>
    <xf numFmtId="14" fontId="0" fillId="0" borderId="0" xfId="0" applyNumberFormat="1"/>
    <xf numFmtId="8" fontId="0" fillId="5" borderId="9" xfId="0" applyNumberFormat="1" applyFill="1" applyBorder="1"/>
    <xf numFmtId="8" fontId="0" fillId="6" borderId="9" xfId="0" applyNumberFormat="1" applyFill="1" applyBorder="1"/>
    <xf numFmtId="0" fontId="16" fillId="2" borderId="9" xfId="3" applyFont="1" applyFill="1" applyBorder="1"/>
    <xf numFmtId="0" fontId="0" fillId="7" borderId="0" xfId="0" applyFill="1"/>
    <xf numFmtId="0" fontId="0" fillId="8" borderId="22" xfId="0" applyFill="1" applyBorder="1"/>
    <xf numFmtId="0" fontId="14" fillId="8" borderId="23" xfId="3" applyFill="1" applyBorder="1"/>
    <xf numFmtId="0" fontId="0" fillId="8" borderId="24" xfId="0" applyFill="1" applyBorder="1"/>
    <xf numFmtId="0" fontId="14" fillId="8" borderId="0" xfId="3" applyFill="1" applyBorder="1"/>
    <xf numFmtId="0" fontId="0" fillId="8" borderId="26" xfId="0" applyFill="1" applyBorder="1"/>
    <xf numFmtId="0" fontId="0" fillId="8" borderId="25" xfId="0" applyFill="1" applyBorder="1"/>
    <xf numFmtId="0" fontId="0" fillId="8" borderId="27" xfId="0" applyFill="1" applyBorder="1"/>
    <xf numFmtId="0" fontId="14" fillId="8" borderId="28" xfId="3" applyFill="1" applyBorder="1"/>
    <xf numFmtId="0" fontId="0" fillId="8" borderId="29" xfId="0" applyFill="1" applyBorder="1"/>
    <xf numFmtId="0" fontId="6" fillId="4" borderId="0" xfId="0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0" applyFont="1" applyFill="1" applyBorder="1" applyAlignment="1">
      <alignment horizontal="centerContinuous"/>
    </xf>
    <xf numFmtId="0" fontId="0" fillId="4" borderId="0" xfId="0" applyFill="1"/>
    <xf numFmtId="0" fontId="1" fillId="4" borderId="0" xfId="0" applyFont="1" applyFill="1" applyBorder="1" applyAlignment="1">
      <alignment horizontal="centerContinuous"/>
    </xf>
    <xf numFmtId="0" fontId="20" fillId="2" borderId="0" xfId="0" applyFont="1" applyFill="1" applyBorder="1" applyAlignment="1">
      <alignment horizontal="centerContinuous"/>
    </xf>
    <xf numFmtId="0" fontId="1" fillId="2" borderId="0" xfId="0" applyFont="1" applyFill="1" applyBorder="1"/>
    <xf numFmtId="0" fontId="21" fillId="2" borderId="0" xfId="0" applyFont="1" applyFill="1" applyBorder="1"/>
    <xf numFmtId="0" fontId="22" fillId="2" borderId="0" xfId="0" applyFont="1" applyFill="1" applyBorder="1" applyAlignment="1">
      <alignment horizontal="centerContinuous"/>
    </xf>
  </cellXfs>
  <cellStyles count="4">
    <cellStyle name="Blue" xfId="1" xr:uid="{37A669F8-AA2A-43B9-9D11-F0388B91473C}"/>
    <cellStyle name="Normal" xfId="0" builtinId="0"/>
    <cellStyle name="Normal 2" xfId="3" xr:uid="{BE0C2493-8BE6-4579-ADB3-D8B8152AE8CF}"/>
    <cellStyle name="Percent" xfId="2" builtinId="5"/>
  </cellStyles>
  <dxfs count="0"/>
  <tableStyles count="0" defaultTableStyle="TableStyleMedium2" defaultPivotStyle="PivotStyleLight16"/>
  <colors>
    <mruColors>
      <color rgb="FFFFFFCC"/>
      <color rgb="FFCCFFCC"/>
      <color rgb="FFFFFF99"/>
      <color rgb="FF0000FF"/>
      <color rgb="FF99FF33"/>
      <color rgb="FFFF99CC"/>
      <color rgb="FF263C18"/>
      <color rgb="FF307C52"/>
      <color rgb="FFCC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381000</xdr:colOff>
      <xdr:row>16</xdr:row>
      <xdr:rowOff>88128</xdr:rowOff>
    </xdr:from>
    <xdr:to>
      <xdr:col>15</xdr:col>
      <xdr:colOff>628090</xdr:colOff>
      <xdr:row>20</xdr:row>
      <xdr:rowOff>70627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775" y="5231628"/>
          <a:ext cx="942415" cy="1277899"/>
        </a:xfrm>
        <a:prstGeom prst="rect">
          <a:avLst/>
        </a:prstGeom>
      </xdr:spPr>
    </xdr:pic>
    <xdr:clientData/>
  </xdr:twoCellAnchor>
  <xdr:twoCellAnchor editAs="oneCell">
    <xdr:from>
      <xdr:col>10</xdr:col>
      <xdr:colOff>504825</xdr:colOff>
      <xdr:row>5</xdr:row>
      <xdr:rowOff>142876</xdr:rowOff>
    </xdr:from>
    <xdr:to>
      <xdr:col>15</xdr:col>
      <xdr:colOff>619125</xdr:colOff>
      <xdr:row>14</xdr:row>
      <xdr:rowOff>2919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25FC29-2BED-4114-AD0E-454510BC9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1619251"/>
          <a:ext cx="3590925" cy="2860418"/>
        </a:xfrm>
        <a:prstGeom prst="rect">
          <a:avLst/>
        </a:prstGeom>
      </xdr:spPr>
    </xdr:pic>
    <xdr:clientData/>
  </xdr:twoCellAnchor>
  <xdr:twoCellAnchor editAs="oneCell">
    <xdr:from>
      <xdr:col>19</xdr:col>
      <xdr:colOff>211875</xdr:colOff>
      <xdr:row>2</xdr:row>
      <xdr:rowOff>345225</xdr:rowOff>
    </xdr:from>
    <xdr:to>
      <xdr:col>25</xdr:col>
      <xdr:colOff>561975</xdr:colOff>
      <xdr:row>18</xdr:row>
      <xdr:rowOff>229692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0AEB29E-90ED-4EC6-A59F-B36FA021A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9625" y="954825"/>
          <a:ext cx="4236300" cy="508511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105714</xdr:rowOff>
    </xdr:from>
    <xdr:to>
      <xdr:col>8</xdr:col>
      <xdr:colOff>292251</xdr:colOff>
      <xdr:row>8</xdr:row>
      <xdr:rowOff>200025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6F77CE4-9362-408C-9AD2-64723E3C8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1582089"/>
          <a:ext cx="1682901" cy="1094436"/>
        </a:xfrm>
        <a:prstGeom prst="rect">
          <a:avLst/>
        </a:prstGeom>
      </xdr:spPr>
    </xdr:pic>
    <xdr:clientData/>
  </xdr:twoCellAnchor>
  <xdr:twoCellAnchor editAs="oneCell">
    <xdr:from>
      <xdr:col>7</xdr:col>
      <xdr:colOff>589014</xdr:colOff>
      <xdr:row>14</xdr:row>
      <xdr:rowOff>142875</xdr:rowOff>
    </xdr:from>
    <xdr:to>
      <xdr:col>17</xdr:col>
      <xdr:colOff>0</xdr:colOff>
      <xdr:row>15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85F9B2-B698-4E47-A967-09C7F161A8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46591" b="1379"/>
        <a:stretch/>
      </xdr:blipFill>
      <xdr:spPr>
        <a:xfrm>
          <a:off x="5237214" y="4619625"/>
          <a:ext cx="6411861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463699</xdr:colOff>
      <xdr:row>18</xdr:row>
      <xdr:rowOff>188100</xdr:rowOff>
    </xdr:from>
    <xdr:to>
      <xdr:col>14</xdr:col>
      <xdr:colOff>209551</xdr:colOff>
      <xdr:row>19</xdr:row>
      <xdr:rowOff>238124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A6F8230-3623-4BE2-94DB-BA497E592E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3897" b="908"/>
        <a:stretch/>
      </xdr:blipFill>
      <xdr:spPr>
        <a:xfrm>
          <a:off x="5807224" y="5998350"/>
          <a:ext cx="4032102" cy="38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875471</xdr:colOff>
      <xdr:row>1</xdr:row>
      <xdr:rowOff>88995</xdr:rowOff>
    </xdr:from>
    <xdr:to>
      <xdr:col>3</xdr:col>
      <xdr:colOff>618295</xdr:colOff>
      <xdr:row>5</xdr:row>
      <xdr:rowOff>141632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E32092-0257-43DE-A57B-C12510906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5321" y="355695"/>
          <a:ext cx="619124" cy="814637"/>
        </a:xfrm>
        <a:prstGeom prst="rect">
          <a:avLst/>
        </a:prstGeom>
      </xdr:spPr>
    </xdr:pic>
    <xdr:clientData/>
  </xdr:twoCellAnchor>
  <xdr:twoCellAnchor editAs="oneCell">
    <xdr:from>
      <xdr:col>0</xdr:col>
      <xdr:colOff>150000</xdr:colOff>
      <xdr:row>2</xdr:row>
      <xdr:rowOff>150000</xdr:rowOff>
    </xdr:from>
    <xdr:to>
      <xdr:col>0</xdr:col>
      <xdr:colOff>1438275</xdr:colOff>
      <xdr:row>4</xdr:row>
      <xdr:rowOff>122381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63011B-0818-47D2-B8C1-E4AD70BED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00" y="607200"/>
          <a:ext cx="1288275" cy="353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600075</xdr:colOff>
      <xdr:row>16</xdr:row>
      <xdr:rowOff>221788</xdr:rowOff>
    </xdr:from>
    <xdr:to>
      <xdr:col>14</xdr:col>
      <xdr:colOff>418540</xdr:colOff>
      <xdr:row>22</xdr:row>
      <xdr:rowOff>184928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28849D-9F9B-4996-9605-6843A7E17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4955713"/>
          <a:ext cx="1209115" cy="1639540"/>
        </a:xfrm>
        <a:prstGeom prst="rect">
          <a:avLst/>
        </a:prstGeom>
      </xdr:spPr>
    </xdr:pic>
    <xdr:clientData/>
  </xdr:twoCellAnchor>
  <xdr:twoCellAnchor editAs="oneCell">
    <xdr:from>
      <xdr:col>20</xdr:col>
      <xdr:colOff>571500</xdr:colOff>
      <xdr:row>5</xdr:row>
      <xdr:rowOff>133351</xdr:rowOff>
    </xdr:from>
    <xdr:to>
      <xdr:col>26</xdr:col>
      <xdr:colOff>276225</xdr:colOff>
      <xdr:row>17</xdr:row>
      <xdr:rowOff>307719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605DC0-0BD4-4B60-8FAA-A493B5EAF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8850" y="1609726"/>
          <a:ext cx="3590925" cy="2860418"/>
        </a:xfrm>
        <a:prstGeom prst="rect">
          <a:avLst/>
        </a:prstGeom>
      </xdr:spPr>
    </xdr:pic>
    <xdr:clientData/>
  </xdr:twoCellAnchor>
  <xdr:twoCellAnchor editAs="oneCell">
    <xdr:from>
      <xdr:col>2</xdr:col>
      <xdr:colOff>345225</xdr:colOff>
      <xdr:row>0</xdr:row>
      <xdr:rowOff>249975</xdr:rowOff>
    </xdr:from>
    <xdr:to>
      <xdr:col>9</xdr:col>
      <xdr:colOff>200026</xdr:colOff>
      <xdr:row>22</xdr:row>
      <xdr:rowOff>56685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4913A9-9435-44A4-AA8A-FA6CAA7E7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600" y="249975"/>
          <a:ext cx="5179276" cy="6217035"/>
        </a:xfrm>
        <a:prstGeom prst="rect">
          <a:avLst/>
        </a:prstGeom>
      </xdr:spPr>
    </xdr:pic>
    <xdr:clientData/>
  </xdr:twoCellAnchor>
  <xdr:twoCellAnchor editAs="oneCell">
    <xdr:from>
      <xdr:col>22</xdr:col>
      <xdr:colOff>647700</xdr:colOff>
      <xdr:row>18</xdr:row>
      <xdr:rowOff>229539</xdr:rowOff>
    </xdr:from>
    <xdr:to>
      <xdr:col>25</xdr:col>
      <xdr:colOff>273201</xdr:colOff>
      <xdr:row>22</xdr:row>
      <xdr:rowOff>314325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71EC24-B764-48F2-800B-BAC9005BB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0" y="5630214"/>
          <a:ext cx="1682901" cy="1094436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266701</xdr:colOff>
      <xdr:row>3</xdr:row>
      <xdr:rowOff>323851</xdr:rowOff>
    </xdr:from>
    <xdr:to>
      <xdr:col>26</xdr:col>
      <xdr:colOff>533401</xdr:colOff>
      <xdr:row>4</xdr:row>
      <xdr:rowOff>304801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317DD3-251D-4DEE-9853-9719A6A559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88" t="2668" r="50320" b="1378"/>
        <a:stretch/>
      </xdr:blipFill>
      <xdr:spPr>
        <a:xfrm>
          <a:off x="13354051" y="1562101"/>
          <a:ext cx="4152900" cy="342900"/>
        </a:xfrm>
        <a:prstGeom prst="rect">
          <a:avLst/>
        </a:prstGeom>
      </xdr:spPr>
    </xdr:pic>
    <xdr:clientData/>
  </xdr:twoCellAnchor>
  <xdr:twoCellAnchor editAs="oneCell">
    <xdr:from>
      <xdr:col>20</xdr:col>
      <xdr:colOff>304799</xdr:colOff>
      <xdr:row>1</xdr:row>
      <xdr:rowOff>426226</xdr:rowOff>
    </xdr:from>
    <xdr:to>
      <xdr:col>26</xdr:col>
      <xdr:colOff>209550</xdr:colOff>
      <xdr:row>2</xdr:row>
      <xdr:rowOff>329494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76C2CBB-34BC-4E43-9F27-A046F106D7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3897" b="908"/>
        <a:stretch/>
      </xdr:blipFill>
      <xdr:spPr>
        <a:xfrm>
          <a:off x="13392149" y="797701"/>
          <a:ext cx="3790951" cy="360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25400">
          <a:solidFill>
            <a:srgbClr val="FF0000"/>
          </a:solidFill>
        </a:ln>
      </a:spPr>
      <a:bodyPr vertOverflow="clip" horzOverflow="clip" rtlCol="0" anchor="ctr"/>
      <a:lstStyle>
        <a:defPPr algn="ctr">
          <a:defRPr sz="2000" b="0" i="0" u="none" strike="noStrike" cap="none" spc="0">
            <a:ln w="0"/>
            <a:solidFill>
              <a:srgbClr val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Calibri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57D19-075D-4DA2-A61E-709B3F9C4E89}">
  <sheetPr codeName="Sheet1">
    <tabColor rgb="FFFFFF00"/>
  </sheetPr>
  <dimension ref="A1:AU41"/>
  <sheetViews>
    <sheetView tabSelected="1" zoomScaleNormal="100" workbookViewId="0">
      <selection activeCell="T43" sqref="T43"/>
    </sheetView>
  </sheetViews>
  <sheetFormatPr defaultRowHeight="15" x14ac:dyDescent="0.25"/>
  <cols>
    <col min="1" max="1" width="7.7109375" customWidth="1"/>
    <col min="2" max="2" width="3" customWidth="1"/>
    <col min="3" max="3" width="17.28515625" customWidth="1"/>
    <col min="4" max="9" width="10.42578125" customWidth="1"/>
    <col min="10" max="10" width="12.140625" customWidth="1"/>
    <col min="11" max="16" width="10.42578125" customWidth="1"/>
    <col min="17" max="17" width="9.42578125" customWidth="1"/>
    <col min="18" max="18" width="3.28515625" customWidth="1"/>
    <col min="23" max="23" width="12.5703125" customWidth="1"/>
  </cols>
  <sheetData>
    <row r="1" spans="1:47" ht="29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8.75" customHeight="1" thickTop="1" x14ac:dyDescent="0.5">
      <c r="A2" s="1"/>
      <c r="B2" s="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32.25" x14ac:dyDescent="0.5">
      <c r="A3" s="1"/>
      <c r="B3" s="5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8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28.5" x14ac:dyDescent="0.45">
      <c r="A4" s="1"/>
      <c r="B4" s="23" t="s">
        <v>79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7.5" customHeight="1" x14ac:dyDescent="0.4">
      <c r="A5" s="1"/>
      <c r="B5" s="9"/>
      <c r="C5" s="10"/>
      <c r="D5" s="10"/>
      <c r="E5" s="10"/>
      <c r="F5" s="11"/>
      <c r="G5" s="11"/>
      <c r="H5" s="11"/>
      <c r="I5" s="11"/>
      <c r="J5" s="12"/>
      <c r="K5" s="11"/>
      <c r="L5" s="12"/>
      <c r="M5" s="12"/>
      <c r="N5" s="13"/>
      <c r="O5" s="14"/>
      <c r="P5" s="14"/>
      <c r="Q5" s="14"/>
      <c r="R5" s="1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6.25" x14ac:dyDescent="0.4">
      <c r="A6" s="1"/>
      <c r="B6" s="9"/>
      <c r="C6" s="26" t="s">
        <v>0</v>
      </c>
      <c r="D6" s="10"/>
      <c r="E6" s="10"/>
      <c r="F6" s="11"/>
      <c r="G6" s="11"/>
      <c r="H6" s="11"/>
      <c r="I6" s="11"/>
      <c r="J6" s="12"/>
      <c r="K6" s="11"/>
      <c r="L6" s="12"/>
      <c r="M6" s="12"/>
      <c r="N6" s="13"/>
      <c r="O6" s="14"/>
      <c r="P6" s="16"/>
      <c r="Q6" s="11"/>
      <c r="R6" s="17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26.25" x14ac:dyDescent="0.4">
      <c r="A7" s="1"/>
      <c r="B7" s="9"/>
      <c r="C7" s="62" t="s">
        <v>43</v>
      </c>
      <c r="D7" s="10"/>
      <c r="E7" s="10"/>
      <c r="F7" s="11"/>
      <c r="G7" s="11" t="s">
        <v>55</v>
      </c>
      <c r="H7" s="11"/>
      <c r="I7" s="11"/>
      <c r="J7" s="12"/>
      <c r="K7" s="11"/>
      <c r="L7" s="12"/>
      <c r="M7" s="12"/>
      <c r="N7" s="13"/>
      <c r="O7" s="11"/>
      <c r="P7" s="11"/>
      <c r="Q7" s="11"/>
      <c r="R7" s="17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26.25" x14ac:dyDescent="0.4">
      <c r="A8" s="1"/>
      <c r="B8" s="9"/>
      <c r="C8" s="61" t="s">
        <v>56</v>
      </c>
      <c r="D8" s="22"/>
      <c r="E8" s="10"/>
      <c r="F8" s="11"/>
      <c r="G8" s="11"/>
      <c r="H8" s="11"/>
      <c r="I8" s="11"/>
      <c r="J8" s="12"/>
      <c r="K8" s="11"/>
      <c r="L8" s="12"/>
      <c r="M8" s="12"/>
      <c r="N8" s="13"/>
      <c r="O8" s="11"/>
      <c r="P8" s="11"/>
      <c r="Q8" s="11"/>
      <c r="R8" s="1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26.25" x14ac:dyDescent="0.4">
      <c r="A9" s="1"/>
      <c r="B9" s="9"/>
      <c r="C9" s="61" t="s">
        <v>57</v>
      </c>
      <c r="D9" s="10"/>
      <c r="E9" s="10"/>
      <c r="F9" s="11"/>
      <c r="G9" s="11"/>
      <c r="H9" s="11"/>
      <c r="I9" s="11"/>
      <c r="J9" s="12"/>
      <c r="K9" s="11"/>
      <c r="L9" s="12"/>
      <c r="M9" s="12"/>
      <c r="N9" s="13"/>
      <c r="O9" s="11"/>
      <c r="P9" s="11"/>
      <c r="Q9" s="11"/>
      <c r="R9" s="17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26.25" x14ac:dyDescent="0.4">
      <c r="A10" s="1"/>
      <c r="B10" s="9"/>
      <c r="C10" s="61" t="s">
        <v>58</v>
      </c>
      <c r="D10" s="22"/>
      <c r="E10" s="10"/>
      <c r="F10" s="11"/>
      <c r="G10" s="11"/>
      <c r="H10" s="11"/>
      <c r="I10" s="11"/>
      <c r="J10" s="12"/>
      <c r="K10" s="11"/>
      <c r="L10" s="12"/>
      <c r="M10" s="12"/>
      <c r="N10" s="13"/>
      <c r="O10" s="11"/>
      <c r="P10" s="11"/>
      <c r="Q10" s="11"/>
      <c r="R10" s="17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26.25" x14ac:dyDescent="0.4">
      <c r="A11" s="1"/>
      <c r="B11" s="9"/>
      <c r="C11" s="61" t="s">
        <v>46</v>
      </c>
      <c r="D11" s="22"/>
      <c r="E11" s="10"/>
      <c r="F11" s="11"/>
      <c r="G11" s="11"/>
      <c r="H11" s="11"/>
      <c r="I11" s="11"/>
      <c r="J11" s="12"/>
      <c r="K11" s="11"/>
      <c r="L11" s="12"/>
      <c r="M11" s="12"/>
      <c r="N11" s="13"/>
      <c r="O11" s="11"/>
      <c r="P11" s="11"/>
      <c r="Q11" s="11"/>
      <c r="R11" s="17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26.25" x14ac:dyDescent="0.4">
      <c r="A12" s="1"/>
      <c r="B12" s="9"/>
      <c r="C12" s="61" t="s">
        <v>47</v>
      </c>
      <c r="D12" s="10"/>
      <c r="E12" s="10"/>
      <c r="F12" s="11"/>
      <c r="G12" s="11"/>
      <c r="H12" s="11"/>
      <c r="I12" s="11"/>
      <c r="J12" s="12"/>
      <c r="K12" s="11"/>
      <c r="L12" s="12"/>
      <c r="M12" s="12"/>
      <c r="N12" s="13"/>
      <c r="O12" s="11"/>
      <c r="P12" s="11"/>
      <c r="Q12" s="11"/>
      <c r="R12" s="17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26.25" x14ac:dyDescent="0.4">
      <c r="A13" s="1"/>
      <c r="B13" s="9"/>
      <c r="C13" s="61" t="s">
        <v>78</v>
      </c>
      <c r="D13" s="10"/>
      <c r="E13" s="10"/>
      <c r="F13" s="11"/>
      <c r="G13" s="11"/>
      <c r="H13" s="11"/>
      <c r="I13" s="11"/>
      <c r="J13" s="12"/>
      <c r="K13" s="11"/>
      <c r="L13" s="12"/>
      <c r="M13" s="12"/>
      <c r="N13" s="13"/>
      <c r="O13" s="11"/>
      <c r="P13" s="11"/>
      <c r="Q13" s="11"/>
      <c r="R13" s="17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26.25" x14ac:dyDescent="0.4">
      <c r="A14" s="1"/>
      <c r="B14" s="9"/>
      <c r="C14" s="61" t="s">
        <v>49</v>
      </c>
      <c r="D14" s="10"/>
      <c r="E14" s="10"/>
      <c r="F14" s="11"/>
      <c r="G14" s="11"/>
      <c r="H14" s="11"/>
      <c r="I14" s="11"/>
      <c r="J14" s="12"/>
      <c r="K14" s="11"/>
      <c r="L14" s="12"/>
      <c r="M14" s="12"/>
      <c r="N14" s="13"/>
      <c r="O14" s="11"/>
      <c r="P14" s="11"/>
      <c r="Q14" s="11"/>
      <c r="R14" s="17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26.25" x14ac:dyDescent="0.4">
      <c r="A15" s="1"/>
      <c r="B15" s="9"/>
      <c r="C15" s="61" t="s">
        <v>48</v>
      </c>
      <c r="D15" s="10"/>
      <c r="E15" s="10"/>
      <c r="F15" s="11"/>
      <c r="G15" s="11"/>
      <c r="H15" s="11"/>
      <c r="I15" s="11"/>
      <c r="J15" s="12"/>
      <c r="K15" s="11"/>
      <c r="L15" s="12"/>
      <c r="M15" s="12"/>
      <c r="N15" s="13"/>
      <c r="O15" s="11"/>
      <c r="P15" s="11"/>
      <c r="Q15" s="11"/>
      <c r="R15" s="17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26.25" x14ac:dyDescent="0.4">
      <c r="A16" s="1"/>
      <c r="B16" s="9"/>
      <c r="C16" s="61" t="s">
        <v>59</v>
      </c>
      <c r="D16" s="10"/>
      <c r="E16" s="10"/>
      <c r="F16" s="11"/>
      <c r="G16" s="11"/>
      <c r="H16" s="11"/>
      <c r="I16" s="11"/>
      <c r="J16" s="12"/>
      <c r="K16" s="11"/>
      <c r="L16" s="12"/>
      <c r="M16" s="12"/>
      <c r="N16" s="13"/>
      <c r="O16" s="11"/>
      <c r="P16" s="11"/>
      <c r="Q16" s="11"/>
      <c r="R16" s="17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26.25" x14ac:dyDescent="0.4">
      <c r="A17" s="1"/>
      <c r="B17" s="9"/>
      <c r="C17" s="25" t="s">
        <v>54</v>
      </c>
      <c r="D17" s="10"/>
      <c r="E17" s="10"/>
      <c r="F17" s="11"/>
      <c r="G17" s="11"/>
      <c r="H17" s="11"/>
      <c r="I17" s="11"/>
      <c r="J17" s="12"/>
      <c r="K17" s="11"/>
      <c r="L17" s="12"/>
      <c r="M17" s="12"/>
      <c r="N17" s="13"/>
      <c r="O17" s="11"/>
      <c r="P17" s="11"/>
      <c r="Q17" s="11"/>
      <c r="R17" s="17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26.25" x14ac:dyDescent="0.4">
      <c r="A18" s="1"/>
      <c r="B18" s="18"/>
      <c r="C18" s="25" t="s">
        <v>60</v>
      </c>
      <c r="D18" s="10"/>
      <c r="E18" s="10"/>
      <c r="F18" s="11"/>
      <c r="G18" s="11"/>
      <c r="H18" s="11"/>
      <c r="I18" s="11"/>
      <c r="J18" s="12"/>
      <c r="K18" s="11"/>
      <c r="L18" s="12"/>
      <c r="M18" s="12"/>
      <c r="N18" s="13"/>
      <c r="O18" s="11"/>
      <c r="P18" s="11"/>
      <c r="Q18" s="11"/>
      <c r="R18" s="1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26.25" x14ac:dyDescent="0.4">
      <c r="A19" s="1"/>
      <c r="B19" s="18"/>
      <c r="C19" s="24"/>
      <c r="D19" s="10"/>
      <c r="E19" s="10"/>
      <c r="F19" s="11"/>
      <c r="G19" s="11"/>
      <c r="H19" s="11"/>
      <c r="I19" s="11"/>
      <c r="J19" s="12"/>
      <c r="K19" s="11"/>
      <c r="L19" s="12"/>
      <c r="M19" s="12"/>
      <c r="N19" s="13"/>
      <c r="O19" s="11"/>
      <c r="P19" s="11"/>
      <c r="Q19" s="11"/>
      <c r="R19" s="17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23.25" x14ac:dyDescent="0.35">
      <c r="A20" s="1"/>
      <c r="B20" s="18"/>
      <c r="C20" s="24"/>
      <c r="D20" s="11"/>
      <c r="E20" s="11"/>
      <c r="F20" s="11"/>
      <c r="G20" s="11"/>
      <c r="H20" s="11"/>
      <c r="I20" s="11"/>
      <c r="J20" s="11"/>
      <c r="K20" s="11"/>
      <c r="L20" s="11"/>
      <c r="M20" s="14"/>
      <c r="N20" s="11"/>
      <c r="O20" s="11"/>
      <c r="P20" s="11"/>
      <c r="Q20" s="11"/>
      <c r="R20" s="17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15.75" thickBot="1" x14ac:dyDescent="0.3">
      <c r="A21" s="1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5.75" thickTop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29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4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4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4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4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4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4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4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4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564BD-9AC3-405B-9118-A874833BB6C4}">
  <sheetPr>
    <tabColor rgb="FF0000FF"/>
  </sheetPr>
  <dimension ref="A1:N48"/>
  <sheetViews>
    <sheetView showGridLines="0" zoomScaleNormal="100" workbookViewId="0"/>
  </sheetViews>
  <sheetFormatPr defaultColWidth="8.85546875" defaultRowHeight="15" x14ac:dyDescent="0.25"/>
  <cols>
    <col min="1" max="1" width="23.7109375" style="27" customWidth="1"/>
    <col min="2" max="2" width="15.42578125" style="27" customWidth="1"/>
    <col min="3" max="3" width="13.140625" style="27" customWidth="1"/>
    <col min="4" max="4" width="15.42578125" style="27" customWidth="1"/>
    <col min="5" max="5" width="9.42578125" style="27" customWidth="1"/>
    <col min="6" max="6" width="25" style="27" customWidth="1"/>
    <col min="7" max="7" width="20.7109375" style="27" customWidth="1"/>
    <col min="8" max="8" width="8.85546875" style="27"/>
    <col min="10" max="10" width="16.28515625" style="27" customWidth="1"/>
    <col min="11" max="11" width="8.85546875" style="27"/>
    <col min="13" max="16384" width="8.85546875" style="27"/>
  </cols>
  <sheetData>
    <row r="1" spans="1:14" x14ac:dyDescent="0.25">
      <c r="A1" t="s">
        <v>2</v>
      </c>
      <c r="B1"/>
      <c r="C1"/>
      <c r="D1"/>
      <c r="F1" s="60" t="s">
        <v>43</v>
      </c>
      <c r="N1"/>
    </row>
    <row r="2" spans="1:14" x14ac:dyDescent="0.25">
      <c r="A2" t="s">
        <v>41</v>
      </c>
      <c r="B2"/>
      <c r="C2"/>
      <c r="D2"/>
      <c r="F2" s="27" t="s">
        <v>56</v>
      </c>
      <c r="N2"/>
    </row>
    <row r="3" spans="1:14" x14ac:dyDescent="0.25">
      <c r="A3" t="s">
        <v>3</v>
      </c>
      <c r="B3"/>
      <c r="C3"/>
      <c r="D3"/>
      <c r="F3" s="27" t="s">
        <v>57</v>
      </c>
      <c r="N3"/>
    </row>
    <row r="4" spans="1:14" x14ac:dyDescent="0.25">
      <c r="A4" t="s">
        <v>4</v>
      </c>
      <c r="B4"/>
      <c r="C4"/>
      <c r="D4"/>
      <c r="F4" s="27" t="s">
        <v>58</v>
      </c>
      <c r="N4"/>
    </row>
    <row r="5" spans="1:14" x14ac:dyDescent="0.25">
      <c r="A5" t="s">
        <v>5</v>
      </c>
      <c r="B5"/>
      <c r="C5"/>
      <c r="D5"/>
      <c r="F5" s="27" t="s">
        <v>46</v>
      </c>
      <c r="N5"/>
    </row>
    <row r="6" spans="1:14" x14ac:dyDescent="0.25">
      <c r="A6" t="str">
        <f>SUBSTITUTE(A2," ","")&amp;"@gmail"</f>
        <v>GelBoomerangs@gmail</v>
      </c>
      <c r="B6"/>
      <c r="C6"/>
      <c r="D6"/>
      <c r="F6" s="27" t="s">
        <v>47</v>
      </c>
      <c r="N6"/>
    </row>
    <row r="7" spans="1:14" x14ac:dyDescent="0.25">
      <c r="A7"/>
      <c r="B7"/>
      <c r="C7"/>
      <c r="D7"/>
      <c r="F7" s="27" t="s">
        <v>78</v>
      </c>
      <c r="N7"/>
    </row>
    <row r="8" spans="1:14" x14ac:dyDescent="0.25">
      <c r="A8" t="s">
        <v>6</v>
      </c>
      <c r="B8"/>
      <c r="C8" t="s">
        <v>7</v>
      </c>
      <c r="D8">
        <v>1255</v>
      </c>
      <c r="F8" s="27" t="s">
        <v>49</v>
      </c>
      <c r="N8"/>
    </row>
    <row r="9" spans="1:14" x14ac:dyDescent="0.25">
      <c r="A9" t="s">
        <v>8</v>
      </c>
      <c r="B9"/>
      <c r="C9" t="s">
        <v>9</v>
      </c>
      <c r="D9" s="70">
        <v>43172</v>
      </c>
      <c r="F9" s="27" t="s">
        <v>48</v>
      </c>
      <c r="N9"/>
    </row>
    <row r="10" spans="1:14" x14ac:dyDescent="0.25">
      <c r="A10" t="s">
        <v>10</v>
      </c>
      <c r="B10"/>
      <c r="C10"/>
      <c r="D10"/>
      <c r="F10" s="27" t="s">
        <v>59</v>
      </c>
      <c r="N10"/>
    </row>
    <row r="11" spans="1:14" x14ac:dyDescent="0.25">
      <c r="A11" t="s">
        <v>42</v>
      </c>
      <c r="B11"/>
      <c r="C11"/>
      <c r="D11"/>
      <c r="F11" s="27" t="s">
        <v>54</v>
      </c>
      <c r="N11"/>
    </row>
    <row r="12" spans="1:14" x14ac:dyDescent="0.25">
      <c r="A12"/>
      <c r="B12"/>
      <c r="C12"/>
      <c r="D12"/>
      <c r="F12" s="27" t="s">
        <v>60</v>
      </c>
      <c r="J12" s="67" t="s">
        <v>30</v>
      </c>
      <c r="K12" s="68"/>
      <c r="L12" s="27"/>
      <c r="M12" t="str">
        <f ca="1">IF(_xlfn.ISFORMULA(K12),_xlfn.FORMULATEXT(K12),"")</f>
        <v/>
      </c>
      <c r="N12"/>
    </row>
    <row r="13" spans="1:14" x14ac:dyDescent="0.25">
      <c r="A13" t="s">
        <v>31</v>
      </c>
      <c r="B13" t="s">
        <v>32</v>
      </c>
      <c r="C13" t="s">
        <v>33</v>
      </c>
      <c r="D13" t="s">
        <v>77</v>
      </c>
      <c r="J13" s="67" t="s">
        <v>50</v>
      </c>
      <c r="K13" s="68"/>
      <c r="L13" s="27"/>
      <c r="M13" t="str">
        <f t="shared" ref="M13:M16" ca="1" si="0">IF(_xlfn.ISFORMULA(K13),_xlfn.FORMULATEXT(K13),"")</f>
        <v/>
      </c>
      <c r="N13"/>
    </row>
    <row r="14" spans="1:14" x14ac:dyDescent="0.25">
      <c r="A14"/>
      <c r="B14"/>
      <c r="C14"/>
      <c r="D14"/>
      <c r="F14" t="str">
        <f ca="1">IF(_xlfn.ISFORMULA(C14),_xlfn.FORMULATEXT(C14),"")</f>
        <v/>
      </c>
      <c r="G14" t="str">
        <f ca="1">IF(_xlfn.ISFORMULA(D14),_xlfn.FORMULATEXT(D14),"")</f>
        <v/>
      </c>
      <c r="J14" s="67" t="s">
        <v>51</v>
      </c>
      <c r="K14" s="68"/>
      <c r="L14" s="27"/>
      <c r="M14" t="str">
        <f t="shared" ca="1" si="0"/>
        <v/>
      </c>
      <c r="N14"/>
    </row>
    <row r="15" spans="1:14" x14ac:dyDescent="0.25">
      <c r="A15"/>
      <c r="B15"/>
      <c r="C15"/>
      <c r="D15"/>
      <c r="J15" s="67" t="s">
        <v>52</v>
      </c>
      <c r="K15" s="68"/>
      <c r="L15" s="27"/>
      <c r="M15" t="str">
        <f t="shared" ca="1" si="0"/>
        <v/>
      </c>
      <c r="N15"/>
    </row>
    <row r="16" spans="1:14" x14ac:dyDescent="0.25">
      <c r="A16"/>
      <c r="B16"/>
      <c r="C16"/>
      <c r="D16"/>
      <c r="J16" s="67" t="s">
        <v>53</v>
      </c>
      <c r="K16" s="68"/>
      <c r="L16" s="27"/>
      <c r="M16" t="str">
        <f t="shared" ca="1" si="0"/>
        <v/>
      </c>
    </row>
    <row r="17" spans="1:14" x14ac:dyDescent="0.25">
      <c r="A17"/>
      <c r="B17"/>
      <c r="C17"/>
      <c r="D17"/>
      <c r="L17" s="27"/>
      <c r="M17"/>
    </row>
    <row r="18" spans="1:14" x14ac:dyDescent="0.25">
      <c r="A18"/>
      <c r="B18"/>
      <c r="C18"/>
      <c r="D18"/>
    </row>
    <row r="19" spans="1:14" x14ac:dyDescent="0.25">
      <c r="A19"/>
      <c r="B19"/>
      <c r="C19"/>
      <c r="D19"/>
    </row>
    <row r="20" spans="1:14" x14ac:dyDescent="0.25">
      <c r="A20"/>
      <c r="B20"/>
      <c r="C20"/>
      <c r="D20"/>
    </row>
    <row r="21" spans="1:14" x14ac:dyDescent="0.25">
      <c r="A21"/>
      <c r="B21"/>
      <c r="C21"/>
      <c r="D21"/>
    </row>
    <row r="22" spans="1:14" x14ac:dyDescent="0.25">
      <c r="A22"/>
      <c r="B22"/>
      <c r="C22"/>
      <c r="D22"/>
    </row>
    <row r="23" spans="1:14" x14ac:dyDescent="0.25">
      <c r="A23"/>
      <c r="B23"/>
      <c r="C23" t="s">
        <v>35</v>
      </c>
      <c r="D23"/>
      <c r="E23"/>
      <c r="F23"/>
      <c r="G23" t="str">
        <f ca="1">IF(_xlfn.ISFORMULA(D23),_xlfn.FORMULATEXT(D23),"")</f>
        <v/>
      </c>
      <c r="H23"/>
      <c r="J23"/>
      <c r="K23"/>
      <c r="N23"/>
    </row>
    <row r="24" spans="1:14" x14ac:dyDescent="0.25">
      <c r="A24" t="s">
        <v>36</v>
      </c>
      <c r="B24" t="s">
        <v>44</v>
      </c>
      <c r="C24" t="s">
        <v>37</v>
      </c>
      <c r="D24"/>
      <c r="E24"/>
      <c r="F24"/>
      <c r="G24" t="str">
        <f ca="1">IF(_xlfn.ISFORMULA(D24),_xlfn.FORMULATEXT(D24),"")</f>
        <v/>
      </c>
      <c r="H24"/>
      <c r="J24"/>
      <c r="K24"/>
      <c r="N24"/>
    </row>
    <row r="25" spans="1:14" x14ac:dyDescent="0.25">
      <c r="A25" t="s">
        <v>38</v>
      </c>
      <c r="B25" t="s">
        <v>45</v>
      </c>
      <c r="C25" t="s">
        <v>39</v>
      </c>
      <c r="D25"/>
      <c r="E25"/>
      <c r="F25"/>
      <c r="G25" t="str">
        <f ca="1">IF(_xlfn.ISFORMULA(D25),_xlfn.FORMULATEXT(D25),"")</f>
        <v/>
      </c>
      <c r="H25"/>
      <c r="J25"/>
      <c r="K25"/>
      <c r="N25"/>
    </row>
    <row r="26" spans="1:14" x14ac:dyDescent="0.25">
      <c r="A26"/>
      <c r="B26"/>
      <c r="C26"/>
      <c r="D26"/>
      <c r="E26"/>
      <c r="F26"/>
      <c r="G26"/>
      <c r="H26"/>
      <c r="J26"/>
      <c r="K26"/>
      <c r="N26"/>
    </row>
    <row r="27" spans="1:14" x14ac:dyDescent="0.25">
      <c r="A27" t="s">
        <v>40</v>
      </c>
      <c r="B27"/>
      <c r="C27"/>
      <c r="D27"/>
      <c r="E27"/>
      <c r="F27"/>
      <c r="G27"/>
      <c r="H27"/>
      <c r="J27"/>
      <c r="K27"/>
      <c r="N27"/>
    </row>
    <row r="28" spans="1:14" x14ac:dyDescent="0.25">
      <c r="A28"/>
      <c r="B28"/>
      <c r="C28"/>
      <c r="D28"/>
    </row>
    <row r="29" spans="1:14" x14ac:dyDescent="0.25">
      <c r="A29"/>
      <c r="B29"/>
      <c r="C29"/>
      <c r="D29"/>
    </row>
    <row r="30" spans="1:14" x14ac:dyDescent="0.25">
      <c r="A30"/>
      <c r="B30"/>
      <c r="C30"/>
      <c r="D30"/>
    </row>
    <row r="31" spans="1:14" x14ac:dyDescent="0.25">
      <c r="A31"/>
      <c r="B31"/>
      <c r="C31"/>
      <c r="D31"/>
    </row>
    <row r="33" spans="1:8" x14ac:dyDescent="0.25">
      <c r="A33" s="28" t="s">
        <v>11</v>
      </c>
      <c r="B33" s="28" t="s">
        <v>12</v>
      </c>
      <c r="F33" s="29" t="s">
        <v>13</v>
      </c>
      <c r="G33" s="30" t="s">
        <v>14</v>
      </c>
      <c r="H33"/>
    </row>
    <row r="34" spans="1:8" x14ac:dyDescent="0.25">
      <c r="A34" s="31" t="s">
        <v>15</v>
      </c>
      <c r="B34" s="69"/>
      <c r="C34" s="63"/>
      <c r="D34" s="32"/>
      <c r="F34" s="33">
        <v>44.95</v>
      </c>
      <c r="G34" s="34">
        <v>0.43</v>
      </c>
      <c r="H34"/>
    </row>
    <row r="35" spans="1:8" x14ac:dyDescent="0.25">
      <c r="A35" s="31" t="s">
        <v>16</v>
      </c>
      <c r="B35" s="69"/>
      <c r="D35" s="32"/>
      <c r="F35" s="33">
        <v>24.95</v>
      </c>
      <c r="G35" s="34">
        <v>0.45</v>
      </c>
      <c r="H35"/>
    </row>
    <row r="36" spans="1:8" x14ac:dyDescent="0.25">
      <c r="A36" s="31" t="s">
        <v>17</v>
      </c>
      <c r="B36" s="69"/>
      <c r="D36" s="32"/>
      <c r="F36" s="33">
        <v>23.5</v>
      </c>
      <c r="G36" s="34">
        <v>0.55000000000000004</v>
      </c>
      <c r="H36"/>
    </row>
    <row r="37" spans="1:8" x14ac:dyDescent="0.25">
      <c r="A37" s="31" t="s">
        <v>18</v>
      </c>
      <c r="B37" s="69"/>
      <c r="D37" s="32"/>
      <c r="F37" s="33">
        <v>79.95</v>
      </c>
      <c r="G37" s="34">
        <v>0.48</v>
      </c>
      <c r="H37"/>
    </row>
    <row r="38" spans="1:8" x14ac:dyDescent="0.25">
      <c r="A38" s="31" t="s">
        <v>19</v>
      </c>
      <c r="B38" s="69"/>
      <c r="D38" s="32"/>
      <c r="F38" s="33">
        <v>31.95</v>
      </c>
      <c r="G38" s="34">
        <v>0.54</v>
      </c>
      <c r="H38"/>
    </row>
    <row r="39" spans="1:8" x14ac:dyDescent="0.25">
      <c r="A39" s="31" t="s">
        <v>20</v>
      </c>
      <c r="B39" s="69"/>
      <c r="D39" s="32"/>
      <c r="F39" s="33">
        <v>19.989999999999998</v>
      </c>
      <c r="G39" s="34">
        <v>0.6</v>
      </c>
      <c r="H39"/>
    </row>
    <row r="40" spans="1:8" x14ac:dyDescent="0.25">
      <c r="A40" s="31" t="s">
        <v>21</v>
      </c>
      <c r="B40" s="69"/>
      <c r="D40" s="32"/>
      <c r="F40" s="33">
        <v>23</v>
      </c>
      <c r="G40" s="34">
        <v>0.5</v>
      </c>
      <c r="H40"/>
    </row>
    <row r="41" spans="1:8" x14ac:dyDescent="0.25">
      <c r="A41" s="31" t="s">
        <v>22</v>
      </c>
      <c r="B41" s="69"/>
      <c r="D41" s="32"/>
      <c r="F41" s="33">
        <v>23.5</v>
      </c>
      <c r="G41" s="34">
        <v>0.5</v>
      </c>
      <c r="H41"/>
    </row>
    <row r="42" spans="1:8" x14ac:dyDescent="0.25">
      <c r="A42" s="31" t="s">
        <v>23</v>
      </c>
      <c r="B42" s="69"/>
      <c r="D42" s="32"/>
      <c r="F42" s="33">
        <v>26.95</v>
      </c>
      <c r="G42" s="34">
        <v>0.46</v>
      </c>
      <c r="H42"/>
    </row>
    <row r="43" spans="1:8" x14ac:dyDescent="0.25">
      <c r="A43" s="31" t="s">
        <v>24</v>
      </c>
      <c r="B43" s="69"/>
      <c r="D43" s="32"/>
      <c r="F43" s="33">
        <v>30.95</v>
      </c>
      <c r="G43" s="34">
        <v>0.41</v>
      </c>
      <c r="H43"/>
    </row>
    <row r="44" spans="1:8" x14ac:dyDescent="0.25">
      <c r="A44" s="31" t="s">
        <v>25</v>
      </c>
      <c r="B44" s="69"/>
      <c r="D44" s="32"/>
      <c r="F44" s="33">
        <v>29.95</v>
      </c>
      <c r="G44" s="34">
        <v>0.53</v>
      </c>
      <c r="H44"/>
    </row>
    <row r="45" spans="1:8" x14ac:dyDescent="0.25">
      <c r="A45" s="31" t="s">
        <v>26</v>
      </c>
      <c r="B45" s="69"/>
      <c r="D45" s="32"/>
      <c r="F45" s="33">
        <v>32.25</v>
      </c>
      <c r="G45" s="34">
        <v>0.53</v>
      </c>
      <c r="H45"/>
    </row>
    <row r="46" spans="1:8" x14ac:dyDescent="0.25">
      <c r="A46" s="31" t="s">
        <v>27</v>
      </c>
      <c r="B46" s="69"/>
      <c r="D46" s="32"/>
      <c r="F46" s="33">
        <v>23.5</v>
      </c>
      <c r="G46" s="34">
        <v>0.4</v>
      </c>
      <c r="H46"/>
    </row>
    <row r="47" spans="1:8" x14ac:dyDescent="0.25">
      <c r="A47" s="31" t="s">
        <v>28</v>
      </c>
      <c r="B47" s="69"/>
      <c r="D47" s="32"/>
      <c r="F47" s="33">
        <v>55.5</v>
      </c>
      <c r="G47" s="34">
        <v>0.56000000000000005</v>
      </c>
      <c r="H47"/>
    </row>
    <row r="48" spans="1:8" x14ac:dyDescent="0.25">
      <c r="A48" s="31" t="s">
        <v>29</v>
      </c>
      <c r="B48" s="69"/>
      <c r="D48" s="32"/>
      <c r="F48" s="33">
        <v>43.25</v>
      </c>
      <c r="G48" s="34">
        <v>0.47</v>
      </c>
      <c r="H48"/>
    </row>
  </sheetData>
  <printOptions horizontalCentered="1"/>
  <pageMargins left="0.7" right="0.7" top="0.75" bottom="0.75" header="0.3" footer="0.3"/>
  <pageSetup scale="125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0668-9F73-44F9-9ED6-09C878530F76}">
  <sheetPr>
    <tabColor rgb="FFFF0000"/>
  </sheetPr>
  <dimension ref="A1:N48"/>
  <sheetViews>
    <sheetView showGridLines="0" zoomScale="85" zoomScaleNormal="85" workbookViewId="0">
      <selection activeCell="F16" sqref="F16"/>
    </sheetView>
  </sheetViews>
  <sheetFormatPr defaultColWidth="8.85546875" defaultRowHeight="15" x14ac:dyDescent="0.25"/>
  <cols>
    <col min="1" max="1" width="23.7109375" style="27" customWidth="1"/>
    <col min="2" max="2" width="15.42578125" style="27" customWidth="1"/>
    <col min="3" max="3" width="13.140625" style="27" customWidth="1"/>
    <col min="4" max="4" width="15.42578125" style="27" customWidth="1"/>
    <col min="5" max="5" width="18.28515625" style="27" customWidth="1"/>
    <col min="6" max="6" width="55.5703125" style="27" customWidth="1"/>
    <col min="7" max="7" width="20.7109375" style="27" customWidth="1"/>
    <col min="8" max="8" width="8.85546875" style="27"/>
    <col min="10" max="11" width="8.85546875" style="27"/>
    <col min="13" max="16384" width="8.85546875" style="27"/>
  </cols>
  <sheetData>
    <row r="1" spans="1:14" ht="21" x14ac:dyDescent="0.35">
      <c r="A1" s="51" t="s">
        <v>2</v>
      </c>
      <c r="B1" s="52"/>
      <c r="C1" s="52"/>
      <c r="D1" s="53"/>
      <c r="F1" s="60" t="s">
        <v>43</v>
      </c>
      <c r="N1"/>
    </row>
    <row r="2" spans="1:14" x14ac:dyDescent="0.25">
      <c r="A2" s="54" t="s">
        <v>41</v>
      </c>
      <c r="B2" s="55"/>
      <c r="C2" s="55"/>
      <c r="D2" s="56"/>
      <c r="F2" s="27" t="s">
        <v>56</v>
      </c>
      <c r="N2"/>
    </row>
    <row r="3" spans="1:14" x14ac:dyDescent="0.25">
      <c r="A3" s="54" t="s">
        <v>3</v>
      </c>
      <c r="B3" s="55"/>
      <c r="C3" s="55"/>
      <c r="D3" s="56"/>
      <c r="F3" s="27" t="s">
        <v>57</v>
      </c>
      <c r="N3"/>
    </row>
    <row r="4" spans="1:14" x14ac:dyDescent="0.25">
      <c r="A4" s="54" t="s">
        <v>4</v>
      </c>
      <c r="B4" s="55"/>
      <c r="C4" s="55"/>
      <c r="D4" s="56"/>
      <c r="F4" s="27" t="s">
        <v>58</v>
      </c>
      <c r="N4"/>
    </row>
    <row r="5" spans="1:14" x14ac:dyDescent="0.25">
      <c r="A5" s="54" t="s">
        <v>5</v>
      </c>
      <c r="B5" s="55"/>
      <c r="C5" s="55"/>
      <c r="D5" s="56"/>
      <c r="F5" s="27" t="s">
        <v>46</v>
      </c>
      <c r="N5"/>
    </row>
    <row r="6" spans="1:14" x14ac:dyDescent="0.25">
      <c r="A6" s="54" t="str">
        <f>SUBSTITUTE(A2," ","")&amp;"@gmail"</f>
        <v>GelBoomerangs@gmail</v>
      </c>
      <c r="B6" s="55"/>
      <c r="C6" s="55"/>
      <c r="D6" s="56"/>
      <c r="F6" s="27" t="s">
        <v>47</v>
      </c>
      <c r="N6"/>
    </row>
    <row r="7" spans="1:14" x14ac:dyDescent="0.25">
      <c r="A7" s="41"/>
      <c r="B7" s="36"/>
      <c r="C7" s="36"/>
      <c r="D7" s="40"/>
      <c r="F7" s="27" t="s">
        <v>78</v>
      </c>
      <c r="N7"/>
    </row>
    <row r="8" spans="1:14" x14ac:dyDescent="0.25">
      <c r="A8" s="35" t="s">
        <v>6</v>
      </c>
      <c r="B8" s="36"/>
      <c r="C8" s="37" t="s">
        <v>7</v>
      </c>
      <c r="D8" s="38">
        <f ca="1">K16</f>
        <v>1255</v>
      </c>
      <c r="F8" s="27" t="s">
        <v>49</v>
      </c>
      <c r="N8"/>
    </row>
    <row r="9" spans="1:14" x14ac:dyDescent="0.25">
      <c r="A9" s="57" t="s">
        <v>8</v>
      </c>
      <c r="B9" s="36"/>
      <c r="C9" s="37" t="s">
        <v>9</v>
      </c>
      <c r="D9" s="39">
        <v>40858</v>
      </c>
      <c r="F9" s="27" t="s">
        <v>48</v>
      </c>
      <c r="N9"/>
    </row>
    <row r="10" spans="1:14" x14ac:dyDescent="0.25">
      <c r="A10" s="57" t="s">
        <v>10</v>
      </c>
      <c r="B10" s="36"/>
      <c r="C10" s="36"/>
      <c r="D10" s="40"/>
      <c r="F10" s="27" t="s">
        <v>59</v>
      </c>
      <c r="N10"/>
    </row>
    <row r="11" spans="1:14" x14ac:dyDescent="0.25">
      <c r="A11" s="58" t="s">
        <v>42</v>
      </c>
      <c r="B11" s="36"/>
      <c r="C11" s="36"/>
      <c r="D11" s="40"/>
      <c r="F11" s="27" t="s">
        <v>54</v>
      </c>
      <c r="N11"/>
    </row>
    <row r="12" spans="1:14" x14ac:dyDescent="0.25">
      <c r="A12" s="41"/>
      <c r="B12" s="36"/>
      <c r="C12" s="36"/>
      <c r="D12" s="40"/>
      <c r="F12" s="27" t="s">
        <v>60</v>
      </c>
      <c r="J12" s="67" t="s">
        <v>30</v>
      </c>
      <c r="K12" s="68" t="str">
        <f ca="1">CELL("filename",A1)</f>
        <v>E:\00VideoClassStorage\135NoTextBook\Content\06BuyingSelling\StartFiles\[ExcelBusinessMathVideo39Invoices.xlsx]Complete Invoice (1255an)</v>
      </c>
      <c r="L12" s="27"/>
      <c r="M12" t="str">
        <f ca="1">IF(_xlfn.ISFORMULA(K12),_xlfn.FORMULATEXT(K12),"")</f>
        <v>=CELL("filename",A1)</v>
      </c>
      <c r="N12"/>
    </row>
    <row r="13" spans="1:14" x14ac:dyDescent="0.25">
      <c r="A13" s="35" t="s">
        <v>31</v>
      </c>
      <c r="B13" s="37" t="s">
        <v>32</v>
      </c>
      <c r="C13" s="37" t="s">
        <v>33</v>
      </c>
      <c r="D13" s="42" t="s">
        <v>77</v>
      </c>
      <c r="J13" s="67" t="s">
        <v>50</v>
      </c>
      <c r="K13" s="68">
        <f ca="1">SEARCH("(",K12)</f>
        <v>129</v>
      </c>
      <c r="L13" s="27"/>
      <c r="M13" t="str">
        <f t="shared" ref="M13:M16" ca="1" si="0">IF(_xlfn.ISFORMULA(K13),_xlfn.FORMULATEXT(K13),"")</f>
        <v>=SEARCH("(",K12)</v>
      </c>
      <c r="N13"/>
    </row>
    <row r="14" spans="1:14" x14ac:dyDescent="0.25">
      <c r="A14" s="43" t="s">
        <v>15</v>
      </c>
      <c r="B14" s="44">
        <v>24</v>
      </c>
      <c r="C14" s="64">
        <f>IF(ISTEXT(A14),VLOOKUP(A14,$A$34:$B$48,2,FALSE),"")</f>
        <v>25.62</v>
      </c>
      <c r="D14" s="65">
        <f>IF(ISNUMBER(C14),C14*B14,"")</f>
        <v>614.88</v>
      </c>
      <c r="F14" t="str">
        <f ca="1">IF(_xlfn.ISFORMULA(C14),_xlfn.FORMULATEXT(C14),"")</f>
        <v>=IF(ISTEXT(A14),VLOOKUP(A14,$A$34:$B$48,2,FALSE),"")</v>
      </c>
      <c r="G14" t="str">
        <f ca="1">IF(_xlfn.ISFORMULA(D14),_xlfn.FORMULATEXT(D14),"")</f>
        <v>=IF(ISNUMBER(C14),C14*B14,"")</v>
      </c>
      <c r="J14" s="67" t="s">
        <v>51</v>
      </c>
      <c r="K14" s="68" t="str">
        <f ca="1">REPLACE(K12,1,K13,"")</f>
        <v>1255an)</v>
      </c>
      <c r="L14" s="27"/>
      <c r="M14" t="str">
        <f t="shared" ca="1" si="0"/>
        <v>=REPLACE(K12,1,K13,"")</v>
      </c>
      <c r="N14"/>
    </row>
    <row r="15" spans="1:14" x14ac:dyDescent="0.25">
      <c r="A15" s="43" t="s">
        <v>16</v>
      </c>
      <c r="B15" s="44">
        <v>12</v>
      </c>
      <c r="C15" s="64">
        <f t="shared" ref="C15:C22" si="1">IF(ISTEXT(A15),VLOOKUP(A15,$A$34:$B$48,2,FALSE),"")</f>
        <v>13.72</v>
      </c>
      <c r="D15" s="65">
        <f t="shared" ref="D15:D22" si="2">IF(ISNUMBER(C15),C15*B15,"")</f>
        <v>164.64000000000001</v>
      </c>
      <c r="J15" s="67" t="s">
        <v>52</v>
      </c>
      <c r="K15" s="68" t="str">
        <f ca="1">LEFT(K14,4)</f>
        <v>1255</v>
      </c>
      <c r="L15" s="27"/>
      <c r="M15" t="str">
        <f t="shared" ca="1" si="0"/>
        <v>=LEFT(K14,4)</v>
      </c>
      <c r="N15"/>
    </row>
    <row r="16" spans="1:14" x14ac:dyDescent="0.25">
      <c r="A16" s="43" t="s">
        <v>21</v>
      </c>
      <c r="B16" s="44">
        <v>48</v>
      </c>
      <c r="C16" s="64">
        <f t="shared" si="1"/>
        <v>11.5</v>
      </c>
      <c r="D16" s="65">
        <f t="shared" si="2"/>
        <v>552</v>
      </c>
      <c r="J16" s="67" t="s">
        <v>53</v>
      </c>
      <c r="K16" s="68">
        <f ca="1">K15+0</f>
        <v>1255</v>
      </c>
      <c r="L16" s="27"/>
      <c r="M16" t="str">
        <f t="shared" ca="1" si="0"/>
        <v>=K15+0</v>
      </c>
    </row>
    <row r="17" spans="1:14" x14ac:dyDescent="0.25">
      <c r="A17" s="43" t="s">
        <v>22</v>
      </c>
      <c r="B17" s="44">
        <v>10</v>
      </c>
      <c r="C17" s="64">
        <f t="shared" si="1"/>
        <v>11.75</v>
      </c>
      <c r="D17" s="65">
        <f t="shared" si="2"/>
        <v>117.5</v>
      </c>
      <c r="L17" s="27"/>
      <c r="M17"/>
    </row>
    <row r="18" spans="1:14" x14ac:dyDescent="0.25">
      <c r="A18" s="43" t="s">
        <v>17</v>
      </c>
      <c r="B18" s="44">
        <v>25</v>
      </c>
      <c r="C18" s="64">
        <f t="shared" si="1"/>
        <v>10.58</v>
      </c>
      <c r="D18" s="65">
        <f t="shared" si="2"/>
        <v>264.5</v>
      </c>
    </row>
    <row r="19" spans="1:14" x14ac:dyDescent="0.25">
      <c r="A19" s="43"/>
      <c r="B19" s="44"/>
      <c r="C19" s="64" t="str">
        <f t="shared" si="1"/>
        <v/>
      </c>
      <c r="D19" s="65" t="str">
        <f t="shared" si="2"/>
        <v/>
      </c>
    </row>
    <row r="20" spans="1:14" x14ac:dyDescent="0.25">
      <c r="A20" s="43"/>
      <c r="B20" s="44"/>
      <c r="C20" s="64" t="str">
        <f t="shared" si="1"/>
        <v/>
      </c>
      <c r="D20" s="65" t="str">
        <f t="shared" si="2"/>
        <v/>
      </c>
    </row>
    <row r="21" spans="1:14" x14ac:dyDescent="0.25">
      <c r="A21" s="43"/>
      <c r="B21" s="44"/>
      <c r="C21" s="64" t="str">
        <f t="shared" si="1"/>
        <v/>
      </c>
      <c r="D21" s="65" t="str">
        <f t="shared" si="2"/>
        <v/>
      </c>
    </row>
    <row r="22" spans="1:14" x14ac:dyDescent="0.25">
      <c r="A22" s="43"/>
      <c r="B22" s="44"/>
      <c r="C22" s="64" t="str">
        <f t="shared" si="1"/>
        <v/>
      </c>
      <c r="D22" s="65" t="str">
        <f t="shared" si="2"/>
        <v/>
      </c>
    </row>
    <row r="23" spans="1:14" x14ac:dyDescent="0.25">
      <c r="A23" s="41"/>
      <c r="B23" s="36"/>
      <c r="C23" s="37" t="s">
        <v>35</v>
      </c>
      <c r="D23" s="65">
        <f>SUM(D14:D22)</f>
        <v>1713.52</v>
      </c>
      <c r="E23"/>
      <c r="F23"/>
      <c r="G23" t="str">
        <f ca="1">IF(_xlfn.ISFORMULA(D23),_xlfn.FORMULATEXT(D23),"")</f>
        <v>=SUM(D14:D22)</v>
      </c>
      <c r="H23"/>
      <c r="J23"/>
      <c r="K23"/>
      <c r="N23"/>
    </row>
    <row r="24" spans="1:14" x14ac:dyDescent="0.25">
      <c r="A24" s="35" t="s">
        <v>36</v>
      </c>
      <c r="B24" s="44" t="s">
        <v>44</v>
      </c>
      <c r="C24" s="37" t="s">
        <v>37</v>
      </c>
      <c r="D24" s="66">
        <v>25</v>
      </c>
      <c r="E24"/>
      <c r="F24"/>
      <c r="G24" t="str">
        <f ca="1">IF(_xlfn.ISFORMULA(D24),_xlfn.FORMULATEXT(D24),"")</f>
        <v/>
      </c>
      <c r="H24"/>
      <c r="J24"/>
      <c r="K24"/>
      <c r="N24"/>
    </row>
    <row r="25" spans="1:14" x14ac:dyDescent="0.25">
      <c r="A25" s="35" t="s">
        <v>38</v>
      </c>
      <c r="B25" s="44" t="s">
        <v>45</v>
      </c>
      <c r="C25" s="37" t="s">
        <v>39</v>
      </c>
      <c r="D25" s="65">
        <f>SUM(D23:D24)</f>
        <v>1738.52</v>
      </c>
      <c r="E25"/>
      <c r="F25"/>
      <c r="G25" t="str">
        <f ca="1">IF(_xlfn.ISFORMULA(D25),_xlfn.FORMULATEXT(D25),"")</f>
        <v>=SUM(D23:D24)</v>
      </c>
      <c r="H25"/>
      <c r="J25"/>
      <c r="K25"/>
      <c r="N25"/>
    </row>
    <row r="26" spans="1:14" x14ac:dyDescent="0.25">
      <c r="A26" s="41"/>
      <c r="B26" s="36"/>
      <c r="C26" s="36"/>
      <c r="D26" s="40"/>
      <c r="E26"/>
      <c r="F26"/>
      <c r="G26"/>
      <c r="H26"/>
      <c r="J26"/>
      <c r="K26"/>
      <c r="N26"/>
    </row>
    <row r="27" spans="1:14" x14ac:dyDescent="0.25">
      <c r="A27" s="45" t="s">
        <v>40</v>
      </c>
      <c r="B27" s="46"/>
      <c r="C27" s="46"/>
      <c r="D27" s="47"/>
      <c r="E27"/>
      <c r="F27"/>
      <c r="G27"/>
      <c r="H27"/>
      <c r="J27"/>
      <c r="K27"/>
      <c r="N27"/>
    </row>
    <row r="28" spans="1:14" ht="15.75" thickBot="1" x14ac:dyDescent="0.3">
      <c r="A28" s="48"/>
      <c r="B28" s="49"/>
      <c r="C28" s="49"/>
      <c r="D28" s="50"/>
    </row>
    <row r="29" spans="1:14" x14ac:dyDescent="0.25">
      <c r="A29"/>
      <c r="B29"/>
      <c r="C29"/>
      <c r="D29"/>
    </row>
    <row r="30" spans="1:14" x14ac:dyDescent="0.25">
      <c r="A30"/>
      <c r="B30"/>
      <c r="C30"/>
      <c r="D30"/>
    </row>
    <row r="31" spans="1:14" x14ac:dyDescent="0.25">
      <c r="A31"/>
      <c r="B31"/>
      <c r="C31"/>
      <c r="D31"/>
    </row>
    <row r="33" spans="1:8" x14ac:dyDescent="0.25">
      <c r="A33" s="28" t="s">
        <v>11</v>
      </c>
      <c r="B33" s="28" t="s">
        <v>12</v>
      </c>
      <c r="F33" s="29" t="s">
        <v>13</v>
      </c>
      <c r="G33" s="30" t="s">
        <v>14</v>
      </c>
      <c r="H33"/>
    </row>
    <row r="34" spans="1:8" x14ac:dyDescent="0.25">
      <c r="A34" s="31" t="s">
        <v>15</v>
      </c>
      <c r="B34" s="59">
        <f>ROUND(F34*(1-G34),2)</f>
        <v>25.62</v>
      </c>
      <c r="C34" s="63"/>
      <c r="D34" s="32"/>
      <c r="F34" s="33">
        <v>44.95</v>
      </c>
      <c r="G34" s="34">
        <v>0.43</v>
      </c>
      <c r="H34"/>
    </row>
    <row r="35" spans="1:8" x14ac:dyDescent="0.25">
      <c r="A35" s="31" t="s">
        <v>16</v>
      </c>
      <c r="B35" s="59">
        <f t="shared" ref="B35:B48" si="3">ROUND(F35*(1-G35),2)</f>
        <v>13.72</v>
      </c>
      <c r="D35" s="32"/>
      <c r="F35" s="33">
        <v>24.95</v>
      </c>
      <c r="G35" s="34">
        <v>0.45</v>
      </c>
      <c r="H35"/>
    </row>
    <row r="36" spans="1:8" x14ac:dyDescent="0.25">
      <c r="A36" s="31" t="s">
        <v>17</v>
      </c>
      <c r="B36" s="59">
        <f t="shared" si="3"/>
        <v>10.58</v>
      </c>
      <c r="D36" s="32"/>
      <c r="F36" s="33">
        <v>23.5</v>
      </c>
      <c r="G36" s="34">
        <v>0.55000000000000004</v>
      </c>
      <c r="H36"/>
    </row>
    <row r="37" spans="1:8" x14ac:dyDescent="0.25">
      <c r="A37" s="31" t="s">
        <v>18</v>
      </c>
      <c r="B37" s="59">
        <f t="shared" si="3"/>
        <v>41.57</v>
      </c>
      <c r="D37" s="32"/>
      <c r="F37" s="33">
        <v>79.95</v>
      </c>
      <c r="G37" s="34">
        <v>0.48</v>
      </c>
      <c r="H37"/>
    </row>
    <row r="38" spans="1:8" x14ac:dyDescent="0.25">
      <c r="A38" s="31" t="s">
        <v>19</v>
      </c>
      <c r="B38" s="59">
        <f t="shared" si="3"/>
        <v>14.7</v>
      </c>
      <c r="D38" s="32"/>
      <c r="F38" s="33">
        <v>31.95</v>
      </c>
      <c r="G38" s="34">
        <v>0.54</v>
      </c>
      <c r="H38"/>
    </row>
    <row r="39" spans="1:8" x14ac:dyDescent="0.25">
      <c r="A39" s="31" t="s">
        <v>20</v>
      </c>
      <c r="B39" s="59">
        <f t="shared" si="3"/>
        <v>8</v>
      </c>
      <c r="D39" s="32"/>
      <c r="F39" s="33">
        <v>19.989999999999998</v>
      </c>
      <c r="G39" s="34">
        <v>0.6</v>
      </c>
      <c r="H39"/>
    </row>
    <row r="40" spans="1:8" x14ac:dyDescent="0.25">
      <c r="A40" s="31" t="s">
        <v>21</v>
      </c>
      <c r="B40" s="59">
        <f t="shared" si="3"/>
        <v>11.5</v>
      </c>
      <c r="D40" s="32"/>
      <c r="F40" s="33">
        <v>23</v>
      </c>
      <c r="G40" s="34">
        <v>0.5</v>
      </c>
      <c r="H40"/>
    </row>
    <row r="41" spans="1:8" x14ac:dyDescent="0.25">
      <c r="A41" s="31" t="s">
        <v>22</v>
      </c>
      <c r="B41" s="59">
        <f t="shared" si="3"/>
        <v>11.75</v>
      </c>
      <c r="D41" s="32"/>
      <c r="F41" s="33">
        <v>23.5</v>
      </c>
      <c r="G41" s="34">
        <v>0.5</v>
      </c>
      <c r="H41"/>
    </row>
    <row r="42" spans="1:8" x14ac:dyDescent="0.25">
      <c r="A42" s="31" t="s">
        <v>23</v>
      </c>
      <c r="B42" s="59">
        <f t="shared" si="3"/>
        <v>14.55</v>
      </c>
      <c r="D42" s="32"/>
      <c r="F42" s="33">
        <v>26.95</v>
      </c>
      <c r="G42" s="34">
        <v>0.46</v>
      </c>
      <c r="H42"/>
    </row>
    <row r="43" spans="1:8" x14ac:dyDescent="0.25">
      <c r="A43" s="31" t="s">
        <v>24</v>
      </c>
      <c r="B43" s="59">
        <f t="shared" si="3"/>
        <v>18.260000000000002</v>
      </c>
      <c r="D43" s="32"/>
      <c r="F43" s="33">
        <v>30.95</v>
      </c>
      <c r="G43" s="34">
        <v>0.41</v>
      </c>
      <c r="H43"/>
    </row>
    <row r="44" spans="1:8" x14ac:dyDescent="0.25">
      <c r="A44" s="31" t="s">
        <v>25</v>
      </c>
      <c r="B44" s="59">
        <f t="shared" si="3"/>
        <v>14.08</v>
      </c>
      <c r="D44" s="32"/>
      <c r="F44" s="33">
        <v>29.95</v>
      </c>
      <c r="G44" s="34">
        <v>0.53</v>
      </c>
      <c r="H44"/>
    </row>
    <row r="45" spans="1:8" x14ac:dyDescent="0.25">
      <c r="A45" s="31" t="s">
        <v>26</v>
      </c>
      <c r="B45" s="59">
        <f t="shared" si="3"/>
        <v>15.16</v>
      </c>
      <c r="D45" s="32"/>
      <c r="F45" s="33">
        <v>32.25</v>
      </c>
      <c r="G45" s="34">
        <v>0.53</v>
      </c>
      <c r="H45"/>
    </row>
    <row r="46" spans="1:8" x14ac:dyDescent="0.25">
      <c r="A46" s="31" t="s">
        <v>27</v>
      </c>
      <c r="B46" s="59">
        <f t="shared" si="3"/>
        <v>14.1</v>
      </c>
      <c r="D46" s="32"/>
      <c r="F46" s="33">
        <v>23.5</v>
      </c>
      <c r="G46" s="34">
        <v>0.4</v>
      </c>
      <c r="H46"/>
    </row>
    <row r="47" spans="1:8" x14ac:dyDescent="0.25">
      <c r="A47" s="31" t="s">
        <v>28</v>
      </c>
      <c r="B47" s="59">
        <f t="shared" si="3"/>
        <v>24.42</v>
      </c>
      <c r="D47" s="32"/>
      <c r="F47" s="33">
        <v>55.5</v>
      </c>
      <c r="G47" s="34">
        <v>0.56000000000000005</v>
      </c>
      <c r="H47"/>
    </row>
    <row r="48" spans="1:8" x14ac:dyDescent="0.25">
      <c r="A48" s="31" t="s">
        <v>29</v>
      </c>
      <c r="B48" s="59">
        <f t="shared" si="3"/>
        <v>22.92</v>
      </c>
      <c r="D48" s="32"/>
      <c r="F48" s="33">
        <v>43.25</v>
      </c>
      <c r="G48" s="34">
        <v>0.47</v>
      </c>
      <c r="H48"/>
    </row>
  </sheetData>
  <dataValidations disablePrompts="1" count="1">
    <dataValidation type="list" allowBlank="1" showInputMessage="1" showErrorMessage="1" sqref="A14:A22" xr:uid="{4C29B266-A215-4E5F-A9F7-0304E0299AEE}">
      <formula1>$A$34:$A$48</formula1>
    </dataValidation>
  </dataValidations>
  <printOptions horizontalCentered="1"/>
  <pageMargins left="0.7" right="0.7" top="0.75" bottom="0.75" header="0.3" footer="0.3"/>
  <pageSetup scale="125" orientation="portrait" r:id="rId1"/>
  <headerFoot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0D851-326A-49B0-8318-ED2621B3D727}">
  <sheetPr>
    <tabColor theme="1"/>
  </sheetPr>
  <dimension ref="A1"/>
  <sheetViews>
    <sheetView workbookViewId="0">
      <selection activeCell="G26" sqref="G26"/>
    </sheetView>
  </sheetViews>
  <sheetFormatPr defaultRowHeight="15" x14ac:dyDescent="0.25"/>
  <cols>
    <col min="1" max="14" width="8.140625" bestFit="1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ADF2-BC64-4E1A-AF69-C1F5F1A5DFCF}">
  <sheetPr>
    <tabColor rgb="FF0000FF"/>
  </sheetPr>
  <dimension ref="A1:L38"/>
  <sheetViews>
    <sheetView zoomScaleNormal="100" workbookViewId="0">
      <selection activeCell="B24" sqref="B24"/>
    </sheetView>
  </sheetViews>
  <sheetFormatPr defaultRowHeight="15" x14ac:dyDescent="0.25"/>
  <cols>
    <col min="1" max="1" width="23.7109375" style="27" customWidth="1"/>
    <col min="2" max="2" width="15.42578125" style="27" customWidth="1"/>
    <col min="3" max="3" width="11.42578125" style="27" customWidth="1"/>
    <col min="4" max="4" width="13.5703125" style="27" customWidth="1"/>
    <col min="5" max="5" width="13.42578125" customWidth="1"/>
    <col min="6" max="6" width="17.42578125" customWidth="1"/>
  </cols>
  <sheetData>
    <row r="1" spans="1:12" x14ac:dyDescent="0.25">
      <c r="A1" s="75" t="str">
        <f>"In the range "&amp;ADDRESS(ROW(B24),COLUMN(B24),4)&amp;":"&amp;ADDRESS(ROW(B38),COLUMN(B38),4)&amp;" calculate the wholesale cost for the products using the Wholesale Cost Catalog."</f>
        <v>In the range B24:B38 calculate the wholesale cost for the products using the Wholesale Cost Catalog.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x14ac:dyDescent="0.25">
      <c r="A2" s="80" t="str">
        <f>"In the range "&amp;ADDRESS(ROW(A9),COLUMN(A9),4)&amp;":"&amp;ADDRESS(ROW(A17),COLUMN(A17),4)&amp;" use Data Validation drop-down List feature to add a drop-down list to each cell that allows you to select a product name from the range "&amp;ADDRESS(ROW(A24),COLUMN(A24),4)&amp;":"&amp;ADDRESS(ROW(A38),COLUMN(A38),4)</f>
        <v>In the range A9:A17 use Data Validation drop-down List feature to add a drop-down list to each cell that allows you to select a product name from the range A24:A38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</row>
    <row r="3" spans="1:12" x14ac:dyDescent="0.25">
      <c r="A3" s="80" t="str">
        <f>"In the range "&amp;ADDRESS(ROW(C9),COLUMN(C9),4)&amp;":"&amp;ADDRESS(ROW(C17),COLUMN(C17),4)&amp;" create a formula that can look up the price for a product that is entered into the invoice."</f>
        <v>In the range C9:C17 create a formula that can look up the price for a product that is entered into the invoice.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1:12" x14ac:dyDescent="0.25">
      <c r="A4" s="80" t="str">
        <f>"In the range "&amp;ADDRESS(ROW(D9),COLUMN(D9),4)&amp;":"&amp;ADDRESS(ROW(D17),COLUMN(D17),4)&amp;" create a formula that can calculate the correct line item total."</f>
        <v>In the range D9:D17 create a formula that can calculate the correct line item total.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9"/>
    </row>
    <row r="5" spans="1:12" x14ac:dyDescent="0.25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12" x14ac:dyDescent="0.25">
      <c r="A6"/>
    </row>
    <row r="8" spans="1:12" x14ac:dyDescent="0.25">
      <c r="A8" s="37" t="s">
        <v>31</v>
      </c>
      <c r="B8" s="37" t="s">
        <v>32</v>
      </c>
      <c r="C8" s="37" t="s">
        <v>33</v>
      </c>
      <c r="D8" s="37" t="s">
        <v>34</v>
      </c>
    </row>
    <row r="9" spans="1:12" x14ac:dyDescent="0.25">
      <c r="A9" s="44" t="s">
        <v>63</v>
      </c>
      <c r="B9" s="44">
        <v>5</v>
      </c>
      <c r="C9" s="71"/>
      <c r="D9" s="71"/>
    </row>
    <row r="10" spans="1:12" x14ac:dyDescent="0.25">
      <c r="A10" s="44" t="s">
        <v>68</v>
      </c>
      <c r="B10" s="44">
        <v>10</v>
      </c>
      <c r="C10" s="71"/>
      <c r="D10" s="71"/>
    </row>
    <row r="11" spans="1:12" x14ac:dyDescent="0.25">
      <c r="A11" s="44" t="s">
        <v>72</v>
      </c>
      <c r="B11" s="44">
        <v>5</v>
      </c>
      <c r="C11" s="71"/>
      <c r="D11" s="71"/>
    </row>
    <row r="12" spans="1:12" x14ac:dyDescent="0.25">
      <c r="A12" s="44" t="s">
        <v>75</v>
      </c>
      <c r="B12" s="44">
        <v>12</v>
      </c>
      <c r="C12" s="71"/>
      <c r="D12" s="71"/>
    </row>
    <row r="13" spans="1:12" x14ac:dyDescent="0.25">
      <c r="A13" s="44"/>
      <c r="B13" s="44"/>
      <c r="C13" s="71"/>
      <c r="D13" s="71"/>
    </row>
    <row r="14" spans="1:12" x14ac:dyDescent="0.25">
      <c r="A14" s="44"/>
      <c r="B14" s="44"/>
      <c r="C14" s="71"/>
      <c r="D14" s="71"/>
    </row>
    <row r="15" spans="1:12" x14ac:dyDescent="0.25">
      <c r="A15" s="44"/>
      <c r="B15" s="44"/>
      <c r="C15" s="71"/>
      <c r="D15" s="71"/>
    </row>
    <row r="16" spans="1:12" x14ac:dyDescent="0.25">
      <c r="A16" s="44"/>
      <c r="B16" s="44"/>
      <c r="C16" s="71"/>
      <c r="D16" s="71"/>
    </row>
    <row r="17" spans="1:6" x14ac:dyDescent="0.25">
      <c r="A17" s="44"/>
      <c r="B17" s="44"/>
      <c r="C17" s="71"/>
      <c r="D17" s="71"/>
    </row>
    <row r="18" spans="1:6" x14ac:dyDescent="0.25">
      <c r="A18" s="44"/>
      <c r="B18" s="44"/>
      <c r="C18" s="37" t="s">
        <v>35</v>
      </c>
      <c r="D18" s="72">
        <f>SUM(D9:D17)</f>
        <v>0</v>
      </c>
    </row>
    <row r="19" spans="1:6" x14ac:dyDescent="0.25">
      <c r="A19" s="37" t="s">
        <v>36</v>
      </c>
      <c r="B19" s="44"/>
      <c r="C19" s="37" t="s">
        <v>37</v>
      </c>
      <c r="D19" s="33">
        <v>15</v>
      </c>
    </row>
    <row r="20" spans="1:6" x14ac:dyDescent="0.25">
      <c r="A20" s="37" t="s">
        <v>38</v>
      </c>
      <c r="B20" s="44"/>
      <c r="C20" s="37" t="s">
        <v>39</v>
      </c>
      <c r="D20" s="72">
        <f>SUM(D18:D19)</f>
        <v>15</v>
      </c>
    </row>
    <row r="21" spans="1:6" x14ac:dyDescent="0.25">
      <c r="A21"/>
      <c r="B21"/>
      <c r="C21"/>
      <c r="D21"/>
    </row>
    <row r="22" spans="1:6" x14ac:dyDescent="0.25">
      <c r="E22" s="74" t="s">
        <v>76</v>
      </c>
      <c r="F22" s="74"/>
    </row>
    <row r="23" spans="1:6" x14ac:dyDescent="0.25">
      <c r="A23" s="73" t="s">
        <v>11</v>
      </c>
      <c r="B23" s="73" t="s">
        <v>12</v>
      </c>
      <c r="E23" s="29" t="s">
        <v>13</v>
      </c>
      <c r="F23" s="30" t="s">
        <v>14</v>
      </c>
    </row>
    <row r="24" spans="1:6" x14ac:dyDescent="0.25">
      <c r="A24" s="31" t="s">
        <v>61</v>
      </c>
      <c r="B24" s="59"/>
      <c r="D24" s="32"/>
      <c r="E24" s="33">
        <v>159.44999999999999</v>
      </c>
      <c r="F24" s="34">
        <v>0.54</v>
      </c>
    </row>
    <row r="25" spans="1:6" x14ac:dyDescent="0.25">
      <c r="A25" s="31" t="s">
        <v>62</v>
      </c>
      <c r="B25" s="59"/>
      <c r="D25" s="32"/>
      <c r="E25" s="33">
        <v>143.61000000000001</v>
      </c>
      <c r="F25" s="34">
        <v>0.62</v>
      </c>
    </row>
    <row r="26" spans="1:6" x14ac:dyDescent="0.25">
      <c r="A26" s="31" t="s">
        <v>63</v>
      </c>
      <c r="B26" s="59"/>
      <c r="D26" s="32"/>
      <c r="E26" s="33">
        <v>131.01</v>
      </c>
      <c r="F26" s="34">
        <v>0.62000000000000011</v>
      </c>
    </row>
    <row r="27" spans="1:6" x14ac:dyDescent="0.25">
      <c r="A27" s="31" t="s">
        <v>64</v>
      </c>
      <c r="B27" s="59"/>
      <c r="D27" s="32"/>
      <c r="E27" s="33">
        <v>192.57</v>
      </c>
      <c r="F27" s="34">
        <v>0.66999999999999993</v>
      </c>
    </row>
    <row r="28" spans="1:6" x14ac:dyDescent="0.25">
      <c r="A28" s="31" t="s">
        <v>65</v>
      </c>
      <c r="B28" s="59"/>
      <c r="D28" s="32"/>
      <c r="E28" s="33">
        <v>224.65</v>
      </c>
      <c r="F28" s="34">
        <v>0.59000000000000008</v>
      </c>
    </row>
    <row r="29" spans="1:6" x14ac:dyDescent="0.25">
      <c r="A29" s="31" t="s">
        <v>66</v>
      </c>
      <c r="B29" s="59"/>
      <c r="D29" s="32"/>
      <c r="E29" s="33">
        <v>211.24</v>
      </c>
      <c r="F29" s="34">
        <v>0.73</v>
      </c>
    </row>
    <row r="30" spans="1:6" x14ac:dyDescent="0.25">
      <c r="A30" s="31" t="s">
        <v>67</v>
      </c>
      <c r="B30" s="59"/>
      <c r="D30" s="32"/>
      <c r="E30" s="33">
        <v>133.77000000000001</v>
      </c>
      <c r="F30" s="34">
        <v>0.52</v>
      </c>
    </row>
    <row r="31" spans="1:6" x14ac:dyDescent="0.25">
      <c r="A31" s="31" t="s">
        <v>68</v>
      </c>
      <c r="B31" s="59"/>
      <c r="D31" s="32"/>
      <c r="E31" s="33">
        <v>241.72</v>
      </c>
      <c r="F31" s="34">
        <v>0.67</v>
      </c>
    </row>
    <row r="32" spans="1:6" x14ac:dyDescent="0.25">
      <c r="A32" s="31" t="s">
        <v>69</v>
      </c>
      <c r="B32" s="59"/>
      <c r="D32" s="32"/>
      <c r="E32" s="33">
        <v>137.34</v>
      </c>
      <c r="F32" s="34">
        <v>0.51</v>
      </c>
    </row>
    <row r="33" spans="1:6" x14ac:dyDescent="0.25">
      <c r="A33" s="31" t="s">
        <v>70</v>
      </c>
      <c r="B33" s="59"/>
      <c r="D33" s="32"/>
      <c r="E33" s="33">
        <v>124.09</v>
      </c>
      <c r="F33" s="34">
        <v>0.55000000000000004</v>
      </c>
    </row>
    <row r="34" spans="1:6" x14ac:dyDescent="0.25">
      <c r="A34" s="31" t="s">
        <v>71</v>
      </c>
      <c r="B34" s="59"/>
      <c r="D34" s="32"/>
      <c r="E34" s="33">
        <v>247.6</v>
      </c>
      <c r="F34" s="34">
        <v>0.59000000000000008</v>
      </c>
    </row>
    <row r="35" spans="1:6" x14ac:dyDescent="0.25">
      <c r="A35" s="31" t="s">
        <v>72</v>
      </c>
      <c r="B35" s="59"/>
      <c r="D35" s="32"/>
      <c r="E35" s="33">
        <v>221.8</v>
      </c>
      <c r="F35" s="34">
        <v>0.62</v>
      </c>
    </row>
    <row r="36" spans="1:6" x14ac:dyDescent="0.25">
      <c r="A36" s="31" t="s">
        <v>73</v>
      </c>
      <c r="B36" s="59"/>
      <c r="D36" s="32"/>
      <c r="E36" s="33">
        <v>206.85</v>
      </c>
      <c r="F36" s="34">
        <v>0.51</v>
      </c>
    </row>
    <row r="37" spans="1:6" x14ac:dyDescent="0.25">
      <c r="A37" s="31" t="s">
        <v>74</v>
      </c>
      <c r="B37" s="59"/>
      <c r="D37" s="32"/>
      <c r="E37" s="33">
        <v>154.22</v>
      </c>
      <c r="F37" s="34">
        <v>0.62000000000000011</v>
      </c>
    </row>
    <row r="38" spans="1:6" x14ac:dyDescent="0.25">
      <c r="A38" s="31" t="s">
        <v>75</v>
      </c>
      <c r="B38" s="59"/>
      <c r="D38" s="32"/>
      <c r="E38" s="33">
        <v>208.46</v>
      </c>
      <c r="F38" s="34">
        <v>0.63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81DB-D8A9-4287-A9E1-68B8D9EEE9BF}">
  <sheetPr>
    <tabColor rgb="FFFF0000"/>
  </sheetPr>
  <dimension ref="A1:L38"/>
  <sheetViews>
    <sheetView zoomScaleNormal="100" workbookViewId="0">
      <selection activeCell="B24" sqref="B24"/>
    </sheetView>
  </sheetViews>
  <sheetFormatPr defaultRowHeight="15" x14ac:dyDescent="0.25"/>
  <cols>
    <col min="1" max="1" width="23.7109375" style="27" customWidth="1"/>
    <col min="2" max="2" width="15.42578125" style="27" customWidth="1"/>
    <col min="3" max="3" width="11.42578125" style="27" customWidth="1"/>
    <col min="4" max="4" width="13.5703125" style="27" customWidth="1"/>
    <col min="5" max="5" width="13.42578125" customWidth="1"/>
    <col min="6" max="6" width="17.42578125" customWidth="1"/>
  </cols>
  <sheetData>
    <row r="1" spans="1:12" x14ac:dyDescent="0.25">
      <c r="A1" s="75" t="str">
        <f>"In the range "&amp;ADDRESS(ROW(B24),COLUMN(B24),4)&amp;":"&amp;ADDRESS(ROW(B38),COLUMN(B38),4)&amp;" calculate the wholesale cost for the products using the Wholesale Cost Catalog."</f>
        <v>In the range B24:B38 calculate the wholesale cost for the products using the Wholesale Cost Catalog.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x14ac:dyDescent="0.25">
      <c r="A2" s="80" t="str">
        <f>"In the range "&amp;ADDRESS(ROW(A9),COLUMN(A9),4)&amp;":"&amp;ADDRESS(ROW(A17),COLUMN(A17),4)&amp;" use Data Validation drop-down List feature to add a drop-down list to each cell that allows you to select a product name from the range "&amp;ADDRESS(ROW(A24),COLUMN(A24),4)&amp;":"&amp;ADDRESS(ROW(A38),COLUMN(A38),4)</f>
        <v>In the range A9:A17 use Data Validation drop-down List feature to add a drop-down list to each cell that allows you to select a product name from the range A24:A38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</row>
    <row r="3" spans="1:12" x14ac:dyDescent="0.25">
      <c r="A3" s="80" t="str">
        <f>"In the range "&amp;ADDRESS(ROW(C9),COLUMN(C9),4)&amp;":"&amp;ADDRESS(ROW(C17),COLUMN(C17),4)&amp;" create a formula that can look up the price for a product that is entered into the invoice."</f>
        <v>In the range C9:C17 create a formula that can look up the price for a product that is entered into the invoice.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1:12" x14ac:dyDescent="0.25">
      <c r="A4" s="80" t="str">
        <f>"In the range "&amp;ADDRESS(ROW(D9),COLUMN(D9),4)&amp;":"&amp;ADDRESS(ROW(D17),COLUMN(D17),4)&amp;" create a formula that can calculate the correct line item total."</f>
        <v>In the range D9:D17 create a formula that can calculate the correct line item total.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9"/>
    </row>
    <row r="5" spans="1:12" x14ac:dyDescent="0.25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12" x14ac:dyDescent="0.25">
      <c r="A6"/>
    </row>
    <row r="8" spans="1:12" x14ac:dyDescent="0.25">
      <c r="A8" s="37" t="s">
        <v>31</v>
      </c>
      <c r="B8" s="37" t="s">
        <v>32</v>
      </c>
      <c r="C8" s="37" t="s">
        <v>33</v>
      </c>
      <c r="D8" s="37" t="s">
        <v>34</v>
      </c>
    </row>
    <row r="9" spans="1:12" x14ac:dyDescent="0.25">
      <c r="A9" s="44" t="s">
        <v>63</v>
      </c>
      <c r="B9" s="44">
        <v>5</v>
      </c>
      <c r="C9" s="71">
        <f>IF(ISTEXT(A9),VLOOKUP(A9,$A$24:$B$38,2,FALSE),"")</f>
        <v>49.78</v>
      </c>
      <c r="D9" s="71">
        <f>IF(C9="","",C9*B9)</f>
        <v>248.9</v>
      </c>
    </row>
    <row r="10" spans="1:12" x14ac:dyDescent="0.25">
      <c r="A10" s="44" t="s">
        <v>68</v>
      </c>
      <c r="B10" s="44">
        <v>10</v>
      </c>
      <c r="C10" s="71">
        <f t="shared" ref="C10:C17" si="0">IF(ISTEXT(A10),VLOOKUP(A10,$A$24:$B$38,2,FALSE),"")</f>
        <v>79.77</v>
      </c>
      <c r="D10" s="71">
        <f t="shared" ref="D10:D17" si="1">IF(C10="","",C10*B10)</f>
        <v>797.69999999999993</v>
      </c>
    </row>
    <row r="11" spans="1:12" x14ac:dyDescent="0.25">
      <c r="A11" s="44" t="s">
        <v>72</v>
      </c>
      <c r="B11" s="44">
        <v>5</v>
      </c>
      <c r="C11" s="71">
        <f t="shared" si="0"/>
        <v>84.28</v>
      </c>
      <c r="D11" s="71">
        <f t="shared" si="1"/>
        <v>421.4</v>
      </c>
    </row>
    <row r="12" spans="1:12" x14ac:dyDescent="0.25">
      <c r="A12" s="44" t="s">
        <v>75</v>
      </c>
      <c r="B12" s="44">
        <v>12</v>
      </c>
      <c r="C12" s="71">
        <f t="shared" si="0"/>
        <v>77.13</v>
      </c>
      <c r="D12" s="71">
        <f t="shared" si="1"/>
        <v>925.56</v>
      </c>
    </row>
    <row r="13" spans="1:12" x14ac:dyDescent="0.25">
      <c r="A13" s="44"/>
      <c r="B13" s="44"/>
      <c r="C13" s="71" t="str">
        <f t="shared" si="0"/>
        <v/>
      </c>
      <c r="D13" s="71" t="str">
        <f t="shared" si="1"/>
        <v/>
      </c>
    </row>
    <row r="14" spans="1:12" x14ac:dyDescent="0.25">
      <c r="A14" s="44"/>
      <c r="B14" s="44"/>
      <c r="C14" s="71" t="str">
        <f t="shared" si="0"/>
        <v/>
      </c>
      <c r="D14" s="71" t="str">
        <f t="shared" si="1"/>
        <v/>
      </c>
    </row>
    <row r="15" spans="1:12" x14ac:dyDescent="0.25">
      <c r="A15" s="44"/>
      <c r="B15" s="44"/>
      <c r="C15" s="71" t="str">
        <f t="shared" si="0"/>
        <v/>
      </c>
      <c r="D15" s="71" t="str">
        <f t="shared" si="1"/>
        <v/>
      </c>
    </row>
    <row r="16" spans="1:12" x14ac:dyDescent="0.25">
      <c r="A16" s="44"/>
      <c r="B16" s="44"/>
      <c r="C16" s="71" t="str">
        <f t="shared" si="0"/>
        <v/>
      </c>
      <c r="D16" s="71" t="str">
        <f t="shared" si="1"/>
        <v/>
      </c>
    </row>
    <row r="17" spans="1:6" x14ac:dyDescent="0.25">
      <c r="A17" s="44"/>
      <c r="B17" s="44"/>
      <c r="C17" s="71" t="str">
        <f t="shared" si="0"/>
        <v/>
      </c>
      <c r="D17" s="71" t="str">
        <f t="shared" si="1"/>
        <v/>
      </c>
    </row>
    <row r="18" spans="1:6" x14ac:dyDescent="0.25">
      <c r="A18" s="44"/>
      <c r="B18" s="44"/>
      <c r="C18" s="37" t="s">
        <v>35</v>
      </c>
      <c r="D18" s="72">
        <f>SUM(D9:D17)</f>
        <v>2393.56</v>
      </c>
    </row>
    <row r="19" spans="1:6" x14ac:dyDescent="0.25">
      <c r="A19" s="37" t="s">
        <v>36</v>
      </c>
      <c r="B19" s="44"/>
      <c r="C19" s="37" t="s">
        <v>37</v>
      </c>
      <c r="D19" s="33">
        <v>15</v>
      </c>
    </row>
    <row r="20" spans="1:6" x14ac:dyDescent="0.25">
      <c r="A20" s="37" t="s">
        <v>38</v>
      </c>
      <c r="B20" s="44"/>
      <c r="C20" s="37" t="s">
        <v>39</v>
      </c>
      <c r="D20" s="72">
        <f>SUM(D18:D19)</f>
        <v>2408.56</v>
      </c>
    </row>
    <row r="21" spans="1:6" x14ac:dyDescent="0.25">
      <c r="A21"/>
      <c r="B21"/>
      <c r="C21"/>
      <c r="D21"/>
    </row>
    <row r="22" spans="1:6" x14ac:dyDescent="0.25">
      <c r="E22" s="74" t="s">
        <v>76</v>
      </c>
      <c r="F22" s="74"/>
    </row>
    <row r="23" spans="1:6" x14ac:dyDescent="0.25">
      <c r="A23" s="73" t="s">
        <v>11</v>
      </c>
      <c r="B23" s="73" t="s">
        <v>12</v>
      </c>
      <c r="E23" s="29" t="s">
        <v>13</v>
      </c>
      <c r="F23" s="30" t="s">
        <v>14</v>
      </c>
    </row>
    <row r="24" spans="1:6" x14ac:dyDescent="0.25">
      <c r="A24" s="31" t="s">
        <v>61</v>
      </c>
      <c r="B24" s="59">
        <f t="shared" ref="B24:B38" si="2">ROUND(E24*(1-F24),2)</f>
        <v>73.349999999999994</v>
      </c>
      <c r="D24" s="32"/>
      <c r="E24" s="33">
        <v>159.44999999999999</v>
      </c>
      <c r="F24" s="34">
        <v>0.54</v>
      </c>
    </row>
    <row r="25" spans="1:6" x14ac:dyDescent="0.25">
      <c r="A25" s="31" t="s">
        <v>62</v>
      </c>
      <c r="B25" s="59">
        <f t="shared" si="2"/>
        <v>54.57</v>
      </c>
      <c r="D25" s="32"/>
      <c r="E25" s="33">
        <v>143.61000000000001</v>
      </c>
      <c r="F25" s="34">
        <v>0.62</v>
      </c>
    </row>
    <row r="26" spans="1:6" x14ac:dyDescent="0.25">
      <c r="A26" s="31" t="s">
        <v>63</v>
      </c>
      <c r="B26" s="59">
        <f t="shared" si="2"/>
        <v>49.78</v>
      </c>
      <c r="D26" s="32"/>
      <c r="E26" s="33">
        <v>131.01</v>
      </c>
      <c r="F26" s="34">
        <v>0.62000000000000011</v>
      </c>
    </row>
    <row r="27" spans="1:6" x14ac:dyDescent="0.25">
      <c r="A27" s="31" t="s">
        <v>64</v>
      </c>
      <c r="B27" s="59">
        <f t="shared" si="2"/>
        <v>63.55</v>
      </c>
      <c r="D27" s="32"/>
      <c r="E27" s="33">
        <v>192.57</v>
      </c>
      <c r="F27" s="34">
        <v>0.66999999999999993</v>
      </c>
    </row>
    <row r="28" spans="1:6" x14ac:dyDescent="0.25">
      <c r="A28" s="31" t="s">
        <v>65</v>
      </c>
      <c r="B28" s="59">
        <f t="shared" si="2"/>
        <v>92.11</v>
      </c>
      <c r="D28" s="32"/>
      <c r="E28" s="33">
        <v>224.65</v>
      </c>
      <c r="F28" s="34">
        <v>0.59000000000000008</v>
      </c>
    </row>
    <row r="29" spans="1:6" x14ac:dyDescent="0.25">
      <c r="A29" s="31" t="s">
        <v>66</v>
      </c>
      <c r="B29" s="59">
        <f t="shared" si="2"/>
        <v>57.03</v>
      </c>
      <c r="D29" s="32"/>
      <c r="E29" s="33">
        <v>211.24</v>
      </c>
      <c r="F29" s="34">
        <v>0.73</v>
      </c>
    </row>
    <row r="30" spans="1:6" x14ac:dyDescent="0.25">
      <c r="A30" s="31" t="s">
        <v>67</v>
      </c>
      <c r="B30" s="59">
        <f t="shared" si="2"/>
        <v>64.209999999999994</v>
      </c>
      <c r="D30" s="32"/>
      <c r="E30" s="33">
        <v>133.77000000000001</v>
      </c>
      <c r="F30" s="34">
        <v>0.52</v>
      </c>
    </row>
    <row r="31" spans="1:6" x14ac:dyDescent="0.25">
      <c r="A31" s="31" t="s">
        <v>68</v>
      </c>
      <c r="B31" s="59">
        <f t="shared" si="2"/>
        <v>79.77</v>
      </c>
      <c r="D31" s="32"/>
      <c r="E31" s="33">
        <v>241.72</v>
      </c>
      <c r="F31" s="34">
        <v>0.67</v>
      </c>
    </row>
    <row r="32" spans="1:6" x14ac:dyDescent="0.25">
      <c r="A32" s="31" t="s">
        <v>69</v>
      </c>
      <c r="B32" s="59">
        <f t="shared" si="2"/>
        <v>67.3</v>
      </c>
      <c r="D32" s="32"/>
      <c r="E32" s="33">
        <v>137.34</v>
      </c>
      <c r="F32" s="34">
        <v>0.51</v>
      </c>
    </row>
    <row r="33" spans="1:6" x14ac:dyDescent="0.25">
      <c r="A33" s="31" t="s">
        <v>70</v>
      </c>
      <c r="B33" s="59">
        <f t="shared" si="2"/>
        <v>55.84</v>
      </c>
      <c r="D33" s="32"/>
      <c r="E33" s="33">
        <v>124.09</v>
      </c>
      <c r="F33" s="34">
        <v>0.55000000000000004</v>
      </c>
    </row>
    <row r="34" spans="1:6" x14ac:dyDescent="0.25">
      <c r="A34" s="31" t="s">
        <v>71</v>
      </c>
      <c r="B34" s="59">
        <f t="shared" si="2"/>
        <v>101.52</v>
      </c>
      <c r="D34" s="32"/>
      <c r="E34" s="33">
        <v>247.6</v>
      </c>
      <c r="F34" s="34">
        <v>0.59000000000000008</v>
      </c>
    </row>
    <row r="35" spans="1:6" x14ac:dyDescent="0.25">
      <c r="A35" s="31" t="s">
        <v>72</v>
      </c>
      <c r="B35" s="59">
        <f t="shared" si="2"/>
        <v>84.28</v>
      </c>
      <c r="D35" s="32"/>
      <c r="E35" s="33">
        <v>221.8</v>
      </c>
      <c r="F35" s="34">
        <v>0.62</v>
      </c>
    </row>
    <row r="36" spans="1:6" x14ac:dyDescent="0.25">
      <c r="A36" s="31" t="s">
        <v>73</v>
      </c>
      <c r="B36" s="59">
        <f t="shared" si="2"/>
        <v>101.36</v>
      </c>
      <c r="D36" s="32"/>
      <c r="E36" s="33">
        <v>206.85</v>
      </c>
      <c r="F36" s="34">
        <v>0.51</v>
      </c>
    </row>
    <row r="37" spans="1:6" x14ac:dyDescent="0.25">
      <c r="A37" s="31" t="s">
        <v>74</v>
      </c>
      <c r="B37" s="59">
        <f t="shared" si="2"/>
        <v>58.6</v>
      </c>
      <c r="D37" s="32"/>
      <c r="E37" s="33">
        <v>154.22</v>
      </c>
      <c r="F37" s="34">
        <v>0.62000000000000011</v>
      </c>
    </row>
    <row r="38" spans="1:6" x14ac:dyDescent="0.25">
      <c r="A38" s="31" t="s">
        <v>75</v>
      </c>
      <c r="B38" s="59">
        <f t="shared" si="2"/>
        <v>77.13</v>
      </c>
      <c r="D38" s="32"/>
      <c r="E38" s="33">
        <v>208.46</v>
      </c>
      <c r="F38" s="34">
        <v>0.63</v>
      </c>
    </row>
  </sheetData>
  <dataValidations count="1">
    <dataValidation type="list" allowBlank="1" showInputMessage="1" showErrorMessage="1" sqref="A9:A18" xr:uid="{6CAA572D-7736-4CFA-B143-5E908BAC5717}">
      <formula1>$A$24:$A$38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1F03-0BD7-4338-8C7A-A9548DCF0B2C}">
  <sheetPr>
    <tabColor rgb="FFFFFF00"/>
  </sheetPr>
  <dimension ref="A1:AU41"/>
  <sheetViews>
    <sheetView zoomScaleNormal="100" workbookViewId="0">
      <selection activeCell="U45" sqref="U45"/>
    </sheetView>
  </sheetViews>
  <sheetFormatPr defaultRowHeight="15" x14ac:dyDescent="0.25"/>
  <cols>
    <col min="1" max="1" width="7.7109375" customWidth="1"/>
    <col min="2" max="2" width="3" customWidth="1"/>
    <col min="3" max="3" width="17.28515625" customWidth="1"/>
    <col min="4" max="9" width="10.42578125" customWidth="1"/>
    <col min="10" max="10" width="12.140625" customWidth="1"/>
    <col min="11" max="16" width="10.42578125" customWidth="1"/>
    <col min="17" max="17" width="9.42578125" customWidth="1"/>
    <col min="18" max="18" width="3.28515625" customWidth="1"/>
    <col min="23" max="23" width="12.5703125" customWidth="1"/>
  </cols>
  <sheetData>
    <row r="1" spans="1:47" ht="29.2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36" x14ac:dyDescent="0.55000000000000004">
      <c r="A2" s="87"/>
      <c r="B2" s="84"/>
      <c r="C2" s="13"/>
      <c r="D2" s="13"/>
      <c r="E2" s="13"/>
      <c r="F2" s="13"/>
      <c r="G2" s="13"/>
      <c r="H2" s="13"/>
      <c r="I2" s="13"/>
      <c r="J2" s="13"/>
      <c r="K2" s="89" t="s">
        <v>1</v>
      </c>
      <c r="L2" s="89"/>
      <c r="M2" s="89"/>
      <c r="N2" s="89"/>
      <c r="O2" s="89"/>
      <c r="P2" s="89"/>
      <c r="Q2" s="89"/>
      <c r="R2" s="89"/>
      <c r="S2" s="8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32.25" x14ac:dyDescent="0.5">
      <c r="A3" s="87"/>
      <c r="B3" s="85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13"/>
      <c r="S3" s="87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28.5" x14ac:dyDescent="0.45">
      <c r="A4" s="87"/>
      <c r="B4" s="86"/>
      <c r="C4" s="88"/>
      <c r="D4" s="88"/>
      <c r="E4" s="88"/>
      <c r="F4" s="88"/>
      <c r="G4" s="88"/>
      <c r="H4" s="88"/>
      <c r="I4" s="88"/>
      <c r="J4" s="88"/>
      <c r="K4" s="2"/>
      <c r="L4" s="91"/>
      <c r="M4" s="91"/>
      <c r="N4" s="2"/>
      <c r="O4" s="90"/>
      <c r="P4" s="90"/>
      <c r="Q4" s="90"/>
      <c r="R4" s="90"/>
      <c r="S4" s="8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61.5" x14ac:dyDescent="0.9">
      <c r="A5" s="87"/>
      <c r="B5" s="12"/>
      <c r="C5" s="10"/>
      <c r="D5" s="10"/>
      <c r="E5" s="10"/>
      <c r="F5" s="11"/>
      <c r="G5" s="11"/>
      <c r="H5" s="11"/>
      <c r="I5" s="11"/>
      <c r="J5" s="12"/>
      <c r="K5" s="92" t="s">
        <v>80</v>
      </c>
      <c r="L5" s="92"/>
      <c r="M5" s="92"/>
      <c r="N5" s="92"/>
      <c r="O5" s="92"/>
      <c r="P5" s="92"/>
      <c r="Q5" s="92"/>
      <c r="R5" s="92"/>
      <c r="S5" s="87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61.5" x14ac:dyDescent="0.9">
      <c r="A6" s="87"/>
      <c r="B6" s="12"/>
      <c r="C6" s="26"/>
      <c r="D6" s="10"/>
      <c r="E6" s="10"/>
      <c r="F6" s="11"/>
      <c r="G6" s="11"/>
      <c r="H6" s="11"/>
      <c r="I6" s="11"/>
      <c r="J6" s="12"/>
      <c r="K6" s="92" t="s">
        <v>2</v>
      </c>
      <c r="L6" s="92"/>
      <c r="M6" s="92"/>
      <c r="N6" s="92"/>
      <c r="O6" s="92"/>
      <c r="P6" s="92"/>
      <c r="Q6" s="92"/>
      <c r="R6" s="92"/>
      <c r="S6" s="87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61.5" x14ac:dyDescent="0.9">
      <c r="A7" s="87"/>
      <c r="B7" s="12"/>
      <c r="C7" s="62"/>
      <c r="D7" s="10"/>
      <c r="E7" s="10"/>
      <c r="F7" s="11"/>
      <c r="G7" s="11"/>
      <c r="H7" s="11"/>
      <c r="I7" s="11"/>
      <c r="J7" s="12"/>
      <c r="K7" s="92" t="s">
        <v>81</v>
      </c>
      <c r="L7" s="92"/>
      <c r="M7" s="92"/>
      <c r="N7" s="92"/>
      <c r="O7" s="92"/>
      <c r="P7" s="92"/>
      <c r="Q7" s="92"/>
      <c r="R7" s="92"/>
      <c r="S7" s="8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7.5" customHeight="1" x14ac:dyDescent="0.4">
      <c r="A8" s="87"/>
      <c r="B8" s="12"/>
      <c r="C8" s="61"/>
      <c r="D8" s="22"/>
      <c r="E8" s="10"/>
      <c r="F8" s="11"/>
      <c r="G8" s="11"/>
      <c r="H8" s="11"/>
      <c r="I8" s="11"/>
      <c r="J8" s="12"/>
      <c r="K8" s="2"/>
      <c r="L8" s="91"/>
      <c r="M8" s="91"/>
      <c r="N8" s="2"/>
      <c r="O8" s="90"/>
      <c r="P8" s="90"/>
      <c r="Q8" s="90"/>
      <c r="R8" s="90"/>
      <c r="S8" s="8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7.5" customHeight="1" x14ac:dyDescent="0.4">
      <c r="A9" s="87"/>
      <c r="B9" s="12"/>
      <c r="C9" s="61"/>
      <c r="D9" s="10"/>
      <c r="E9" s="10"/>
      <c r="F9" s="11"/>
      <c r="G9" s="11"/>
      <c r="H9" s="11"/>
      <c r="I9" s="11"/>
      <c r="J9" s="12"/>
      <c r="K9" s="2"/>
      <c r="L9" s="91"/>
      <c r="M9" s="91"/>
      <c r="N9" s="2"/>
      <c r="O9" s="90"/>
      <c r="P9" s="90"/>
      <c r="Q9" s="90"/>
      <c r="R9" s="90"/>
      <c r="S9" s="8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4.5" customHeight="1" x14ac:dyDescent="0.4">
      <c r="A10" s="87"/>
      <c r="B10" s="12"/>
      <c r="C10" s="61"/>
      <c r="D10" s="22"/>
      <c r="E10" s="10"/>
      <c r="F10" s="11"/>
      <c r="G10" s="11"/>
      <c r="H10" s="11"/>
      <c r="I10" s="11"/>
      <c r="J10" s="12"/>
      <c r="K10" s="2"/>
      <c r="L10" s="91"/>
      <c r="M10" s="91"/>
      <c r="N10" s="2"/>
      <c r="O10" s="90"/>
      <c r="P10" s="90"/>
      <c r="Q10" s="90"/>
      <c r="R10" s="90"/>
      <c r="S10" s="8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7.5" hidden="1" customHeight="1" x14ac:dyDescent="0.4">
      <c r="A11" s="87"/>
      <c r="B11" s="12"/>
      <c r="C11" s="61"/>
      <c r="D11" s="22"/>
      <c r="E11" s="10"/>
      <c r="F11" s="11"/>
      <c r="G11" s="11"/>
      <c r="H11" s="11"/>
      <c r="I11" s="11"/>
      <c r="J11" s="12"/>
      <c r="K11" s="2"/>
      <c r="L11" s="91"/>
      <c r="M11" s="91"/>
      <c r="N11" s="2"/>
      <c r="O11" s="90"/>
      <c r="P11" s="90"/>
      <c r="Q11" s="90"/>
      <c r="R11" s="90"/>
      <c r="S11" s="8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2.25" customHeight="1" x14ac:dyDescent="0.4">
      <c r="A12" s="87"/>
      <c r="B12" s="12"/>
      <c r="C12" s="61"/>
      <c r="D12" s="10"/>
      <c r="E12" s="10"/>
      <c r="F12" s="11"/>
      <c r="G12" s="11"/>
      <c r="H12" s="11"/>
      <c r="I12" s="11"/>
      <c r="J12" s="12"/>
      <c r="K12" s="2"/>
      <c r="L12" s="91"/>
      <c r="M12" s="91"/>
      <c r="N12" s="2"/>
      <c r="O12" s="90"/>
      <c r="P12" s="90"/>
      <c r="Q12" s="90"/>
      <c r="R12" s="90"/>
      <c r="S12" s="87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6.75" customHeight="1" x14ac:dyDescent="0.4">
      <c r="A13" s="87"/>
      <c r="B13" s="12"/>
      <c r="C13" s="61"/>
      <c r="D13" s="10"/>
      <c r="E13" s="10"/>
      <c r="F13" s="11"/>
      <c r="G13" s="11"/>
      <c r="H13" s="11"/>
      <c r="I13" s="11"/>
      <c r="J13" s="12"/>
      <c r="K13" s="2"/>
      <c r="L13" s="91"/>
      <c r="M13" s="91"/>
      <c r="N13" s="2"/>
      <c r="O13" s="90"/>
      <c r="P13" s="90"/>
      <c r="Q13" s="90"/>
      <c r="R13" s="90"/>
      <c r="S13" s="8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7.5" hidden="1" customHeight="1" x14ac:dyDescent="0.4">
      <c r="A14" s="87"/>
      <c r="B14" s="12"/>
      <c r="C14" s="61"/>
      <c r="D14" s="10"/>
      <c r="E14" s="10"/>
      <c r="F14" s="11"/>
      <c r="G14" s="11"/>
      <c r="H14" s="11"/>
      <c r="I14" s="11"/>
      <c r="J14" s="12"/>
      <c r="K14" s="2"/>
      <c r="L14" s="91"/>
      <c r="M14" s="91"/>
      <c r="N14" s="2"/>
      <c r="O14" s="90"/>
      <c r="P14" s="90"/>
      <c r="Q14" s="90"/>
      <c r="R14" s="90"/>
      <c r="S14" s="87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7.5" customHeight="1" x14ac:dyDescent="0.4">
      <c r="A15" s="87"/>
      <c r="B15" s="12"/>
      <c r="C15" s="61"/>
      <c r="D15" s="10"/>
      <c r="E15" s="10"/>
      <c r="F15" s="11"/>
      <c r="G15" s="11"/>
      <c r="H15" s="11"/>
      <c r="I15" s="11"/>
      <c r="J15" s="12"/>
      <c r="K15" s="2"/>
      <c r="L15" s="91"/>
      <c r="M15" s="91"/>
      <c r="N15" s="2"/>
      <c r="O15" s="90"/>
      <c r="P15" s="90"/>
      <c r="Q15" s="90"/>
      <c r="R15" s="90"/>
      <c r="S15" s="8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26.25" x14ac:dyDescent="0.4">
      <c r="A16" s="87"/>
      <c r="B16" s="12"/>
      <c r="C16" s="61"/>
      <c r="D16" s="10"/>
      <c r="E16" s="10"/>
      <c r="F16" s="11"/>
      <c r="G16" s="11"/>
      <c r="H16" s="11"/>
      <c r="I16" s="11"/>
      <c r="J16" s="12"/>
      <c r="K16" s="2"/>
      <c r="L16" s="91"/>
      <c r="M16" s="91"/>
      <c r="N16" s="2"/>
      <c r="O16" s="90"/>
      <c r="P16" s="90"/>
      <c r="Q16" s="90"/>
      <c r="R16" s="90"/>
      <c r="S16" s="87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26.25" x14ac:dyDescent="0.4">
      <c r="A17" s="87"/>
      <c r="B17" s="12"/>
      <c r="C17" s="25"/>
      <c r="D17" s="10"/>
      <c r="E17" s="10"/>
      <c r="F17" s="11"/>
      <c r="G17" s="11"/>
      <c r="H17" s="11"/>
      <c r="I17" s="11"/>
      <c r="J17" s="12"/>
      <c r="K17" s="11"/>
      <c r="L17" s="12"/>
      <c r="M17" s="12"/>
      <c r="N17" s="13"/>
      <c r="O17" s="11"/>
      <c r="P17" s="11"/>
      <c r="Q17" s="11"/>
      <c r="R17" s="11"/>
      <c r="S17" s="87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26.25" x14ac:dyDescent="0.4">
      <c r="A18" s="87"/>
      <c r="B18" s="11"/>
      <c r="C18" s="25"/>
      <c r="D18" s="10"/>
      <c r="E18" s="10"/>
      <c r="F18" s="11"/>
      <c r="G18" s="11"/>
      <c r="H18" s="11"/>
      <c r="I18" s="11"/>
      <c r="J18" s="12"/>
      <c r="K18" s="11"/>
      <c r="L18" s="12"/>
      <c r="M18" s="12"/>
      <c r="N18" s="13"/>
      <c r="O18" s="11"/>
      <c r="P18" s="11"/>
      <c r="Q18" s="11"/>
      <c r="R18" s="11"/>
      <c r="S18" s="87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26.25" x14ac:dyDescent="0.4">
      <c r="A19" s="87"/>
      <c r="B19" s="11"/>
      <c r="C19" s="24"/>
      <c r="D19" s="10"/>
      <c r="E19" s="10"/>
      <c r="F19" s="11"/>
      <c r="G19" s="11"/>
      <c r="H19" s="11"/>
      <c r="I19" s="11"/>
      <c r="J19" s="12"/>
      <c r="K19" s="11"/>
      <c r="L19" s="12"/>
      <c r="M19" s="12"/>
      <c r="N19" s="13"/>
      <c r="O19" s="11"/>
      <c r="P19" s="11"/>
      <c r="Q19" s="11"/>
      <c r="R19" s="11"/>
      <c r="S19" s="87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23.25" x14ac:dyDescent="0.35">
      <c r="A20" s="87"/>
      <c r="B20" s="11"/>
      <c r="C20" s="24"/>
      <c r="D20" s="11"/>
      <c r="E20" s="11"/>
      <c r="F20" s="11"/>
      <c r="G20" s="11"/>
      <c r="H20" s="11"/>
      <c r="I20" s="11"/>
      <c r="J20" s="11"/>
      <c r="K20" s="11"/>
      <c r="L20" s="11"/>
      <c r="M20" s="14"/>
      <c r="N20" s="11"/>
      <c r="O20" s="11"/>
      <c r="P20" s="11"/>
      <c r="Q20" s="11"/>
      <c r="R20" s="11"/>
      <c r="S20" s="87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x14ac:dyDescent="0.25">
      <c r="A21" s="8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87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x14ac:dyDescent="0.2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29.25" customHeight="1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4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4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4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4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4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4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4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4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9 0 R G T P a Y o n q m A A A A + A A A A B I A H A B D b 2 5 m a W c v U G F j a 2 F n Z S 5 4 b W w g o h g A K K A U A A A A A A A A A A A A A A A A A A A A A A A A A A A A h Y 8 x D o I w G E a v Q r r T l o J R y U 8 Z X C U x I R p X U i o 0 Q j G 0 W O 7 m 4 J G 8 g i S K u j l + L 2 9 4 3 + N 2 h 3 R s G + 8 q e 6 M 6 n a A A U + R J L b p S 6 S p B g z 3 5 K 5 R y 2 B X i X F T S m 2 R t 4 t G U C a q t v c S E O O e w C 3 H X V 4 R R G p B j t s 1 F L d s C f W T 1 X / a V N r b Q Q i I O h 1 c M Z 3 g R 4 W i 9 p D h k A Z A Z Q 6 b 0 V 2 F T M a Z A f i B s h s Y O v e R S + / s c y D y B v F / w J 1 B L A w Q U A A I A C A D 3 R E Z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0 R G T C i K R 7 g O A A A A E Q A A A B M A H A B G b 3 J t d W x h c y 9 T Z W N 0 a W 9 u M S 5 t I K I Y A C i g F A A A A A A A A A A A A A A A A A A A A A A A A A A A A C t O T S 7 J z M 9 T C I b Q h t Y A U E s B A i 0 A F A A C A A g A 9 0 R G T P a Y o n q m A A A A + A A A A B I A A A A A A A A A A A A A A A A A A A A A A E N v b m Z p Z y 9 Q Y W N r Y W d l L n h t b F B L A Q I t A B Q A A g A I A P d E R k w P y u m r p A A A A O k A A A A T A A A A A A A A A A A A A A A A A P I A A A B b Q 2 9 u d G V u d F 9 U e X B l c 1 0 u e G 1 s U E s B A i 0 A F A A C A A g A 9 0 R G T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l v o z 4 7 O B l A l H n q O j U O d i o A A A A A A g A A A A A A A 2 Y A A M A A A A A Q A A A A w k N / Z M E Y V D v b Y R c f y z G y M g A A A A A E g A A A o A A A A B A A A A B T 8 D g D 3 O Z Q b B d 3 N d e a u V T i U A A A A B s o U k a 8 j g J m e 5 e 0 8 N n f P k H S u f Y / t f / 0 j Q x G 5 z E B R k e L E w S V I v 4 g W / Z r V 5 F 3 W l d + Y h f r r A f o K 3 3 4 a L 4 i P u m x a z W c x V f J H U R s W 5 c g M 6 Y d I S N h F A A A A P O m Y o n I F r l s + q X u m b 4 w i S a l f J E G < / D a t a M a s h u p > 
</file>

<file path=customXml/itemProps1.xml><?xml version="1.0" encoding="utf-8"?>
<ds:datastoreItem xmlns:ds="http://schemas.openxmlformats.org/officeDocument/2006/customXml" ds:itemID="{2DEF75C6-3E3C-49A1-8EA3-459A16697D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Cover</vt:lpstr>
      <vt:lpstr>Complete Invoice (1255)</vt:lpstr>
      <vt:lpstr>Complete Invoice (1255an)</vt:lpstr>
      <vt:lpstr>HW ==&gt;&gt;</vt:lpstr>
      <vt:lpstr>HW(1)</vt:lpstr>
      <vt:lpstr>HW(1an)</vt:lpstr>
      <vt:lpstr>Cover (2)</vt:lpstr>
      <vt:lpstr>'Complete Invoice (1255an)'!Print_Area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cp:lastPrinted>2018-03-13T22:34:16Z</cp:lastPrinted>
  <dcterms:created xsi:type="dcterms:W3CDTF">2017-12-16T16:53:55Z</dcterms:created>
  <dcterms:modified xsi:type="dcterms:W3CDTF">2018-03-16T17:50:09Z</dcterms:modified>
</cp:coreProperties>
</file>