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ideoExcelStorage\YouTubeExcelTricks\Mr Excel\Dual Videos\122-140\"/>
    </mc:Choice>
  </mc:AlternateContent>
  <bookViews>
    <workbookView xWindow="480" yWindow="75" windowWidth="18195" windowHeight="11820" activeTab="4"/>
  </bookViews>
  <sheets>
    <sheet name="Question" sheetId="3" r:id="rId1"/>
    <sheet name="Try" sheetId="5" r:id="rId2"/>
    <sheet name="FlashFill" sheetId="4" r:id="rId3"/>
    <sheet name="Bill" sheetId="1" r:id="rId4"/>
    <sheet name="Mike" sheetId="2" r:id="rId5"/>
    <sheet name="Sheet3" sheetId="6" r:id="rId6"/>
  </sheets>
  <definedNames>
    <definedName name="BackSheet" localSheetId="2">Sheet2</definedName>
    <definedName name="BackSheet" localSheetId="0">Sheet2</definedName>
    <definedName name="BackSheet" localSheetId="5">Sheet2</definedName>
    <definedName name="BackSheet" localSheetId="1">Sheet2</definedName>
    <definedName name="BackSheet">Sheet2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2" i="2"/>
  <c r="I3" i="2"/>
  <c r="I4" i="2"/>
  <c r="I5" i="2"/>
  <c r="I6" i="2"/>
  <c r="I7" i="2"/>
  <c r="I8" i="2"/>
  <c r="I2" i="2"/>
  <c r="C5" i="2" l="1"/>
  <c r="B5" i="2" s="1"/>
  <c r="C2" i="2"/>
  <c r="B2" i="2" s="1"/>
  <c r="D3" i="2"/>
  <c r="D4" i="2"/>
  <c r="D5" i="2"/>
  <c r="D6" i="2"/>
  <c r="C6" i="2" s="1"/>
  <c r="B6" i="2" s="1"/>
  <c r="D7" i="2"/>
  <c r="D8" i="2"/>
  <c r="D2" i="2"/>
  <c r="F18" i="6"/>
  <c r="F17" i="6"/>
  <c r="F16" i="6"/>
  <c r="F15" i="6"/>
  <c r="F14" i="6"/>
  <c r="F13" i="6"/>
  <c r="F12" i="6"/>
  <c r="F10" i="6"/>
  <c r="D8" i="6"/>
  <c r="C8" i="6" s="1"/>
  <c r="B8" i="6" s="1"/>
  <c r="D7" i="6"/>
  <c r="C7" i="6" s="1"/>
  <c r="B7" i="6" s="1"/>
  <c r="D6" i="6"/>
  <c r="C6" i="6"/>
  <c r="B6" i="6" s="1"/>
  <c r="D5" i="6"/>
  <c r="C5" i="6"/>
  <c r="B5" i="6"/>
  <c r="D4" i="6"/>
  <c r="C4" i="6" s="1"/>
  <c r="B4" i="6" s="1"/>
  <c r="D3" i="6"/>
  <c r="C3" i="6" s="1"/>
  <c r="B3" i="6" s="1"/>
  <c r="D2" i="6"/>
  <c r="C2" i="6"/>
  <c r="B2" i="6" s="1"/>
  <c r="G13" i="2"/>
  <c r="G10" i="2" s="1"/>
  <c r="G14" i="2"/>
  <c r="G15" i="2"/>
  <c r="G16" i="2"/>
  <c r="G17" i="2"/>
  <c r="G18" i="2"/>
  <c r="G12" i="2"/>
  <c r="C7" i="2" l="1"/>
  <c r="B7" i="2" s="1"/>
  <c r="C3" i="2"/>
  <c r="B3" i="2" s="1"/>
  <c r="C8" i="2"/>
  <c r="B8" i="2" s="1"/>
  <c r="C4" i="2"/>
  <c r="B4" i="2" s="1"/>
</calcChain>
</file>

<file path=xl/sharedStrings.xml><?xml version="1.0" encoding="utf-8"?>
<sst xmlns="http://schemas.openxmlformats.org/spreadsheetml/2006/main" count="183" uniqueCount="29">
  <si>
    <t>Fund﻿ NameTickerNet FlowsDetails</t>
  </si>
  <si>
    <t>SPDR S&amp;P 500 SPY 4,764.58</t>
  </si>
  <si>
    <t>iShares MSCI Emerging Markets EEM 2,673.52</t>
  </si>
  <si>
    <t>iShares Russell 2000 IWM 910.17</t>
  </si>
  <si>
    <t>PowerShares QQQ QQQ 600.83</t>
  </si>
  <si>
    <t>Market Vectors Gold Miners GDX 559.23</t>
  </si>
  <si>
    <t>Industrial Select SPDR XLI 521.68</t>
  </si>
  <si>
    <t>iShares MSCI Brazil Capped EWZ 484.01</t>
  </si>
  <si>
    <t>SPY</t>
  </si>
  <si>
    <t>SPDR S&amp;P 500</t>
  </si>
  <si>
    <t>EEM</t>
  </si>
  <si>
    <t>iShares MSCI Emerging Markets</t>
  </si>
  <si>
    <t>IWM</t>
  </si>
  <si>
    <t>iShares Russell 2000</t>
  </si>
  <si>
    <t>QQQ</t>
  </si>
  <si>
    <t>PowerShares QQQ</t>
  </si>
  <si>
    <t>GDX</t>
  </si>
  <si>
    <t>Market Vectors Gold Miners</t>
  </si>
  <si>
    <t>XLI</t>
  </si>
  <si>
    <t>Industrial Select SPDR</t>
  </si>
  <si>
    <t>EWZ</t>
  </si>
  <si>
    <t>iShares MSCI Brazil Capped</t>
  </si>
  <si>
    <t>Fund Name</t>
  </si>
  <si>
    <t>Ticker</t>
  </si>
  <si>
    <t>Price</t>
  </si>
  <si>
    <t>Max</t>
  </si>
  <si>
    <t>Fund</t>
  </si>
  <si>
    <t>Number</t>
  </si>
  <si>
    <t>If number in D2, then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</si>
</sst>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/>
    <xf numFmtId="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19050</xdr:rowOff>
    </xdr:from>
    <xdr:to>
      <xdr:col>6</xdr:col>
      <xdr:colOff>381000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2838450" y="1733550"/>
          <a:ext cx="4695825" cy="264795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Ky Trang Ho from YouTube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if you don't have a symbol such as the X to separate the words and numbers and your numbers vary in length.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Ex. How would I separate the fund name, ticker symbol and fund flows in this list of data?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 NameTickerNet FlowsDetails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SPDR S&amp;P 500 SPY 4,764.58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iShares MSCI﻿ Emerging Markets EEM 2,673.52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iShares Russell 2000 IWM 910.17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PowerShares QQQ QQQ 600.83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Vectors Gold Miners GDX 559.23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Industrial Select SPDR XLI 521.68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iShares MSCI Brazil Capped EWZ 484.01</a:t>
          </a:r>
        </a:p>
        <a:p>
          <a:endParaRPr lang="en-US" sz="1100"/>
        </a:p>
      </xdr:txBody>
    </xdr:sp>
    <xdr:clientData/>
  </xdr:twoCellAnchor>
  <xdr:twoCellAnchor>
    <xdr:from>
      <xdr:col>4</xdr:col>
      <xdr:colOff>171450</xdr:colOff>
      <xdr:row>26</xdr:row>
      <xdr:rowOff>171450</xdr:rowOff>
    </xdr:from>
    <xdr:to>
      <xdr:col>8</xdr:col>
      <xdr:colOff>428625</xdr:colOff>
      <xdr:row>31</xdr:row>
      <xdr:rowOff>114300</xdr:rowOff>
    </xdr:to>
    <xdr:sp macro="" textlink="">
      <xdr:nvSpPr>
        <xdr:cNvPr id="3" name="TextBox 2"/>
        <xdr:cNvSpPr txBox="1"/>
      </xdr:nvSpPr>
      <xdr:spPr>
        <a:xfrm>
          <a:off x="6105525" y="5124450"/>
          <a:ext cx="2695575" cy="895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Bill's thought... the last "word" is the price.</a:t>
          </a:r>
        </a:p>
        <a:p>
          <a:r>
            <a:rPr lang="en-US" sz="1100"/>
            <a:t>The penultimate</a:t>
          </a:r>
          <a:r>
            <a:rPr lang="en-US" sz="1100" baseline="0"/>
            <a:t> word is the symbol</a:t>
          </a:r>
        </a:p>
        <a:p>
          <a:r>
            <a:rPr lang="en-US" sz="1100" baseline="0"/>
            <a:t>everything else is fund name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D32"/>
  <sheetViews>
    <sheetView workbookViewId="0">
      <selection activeCell="D5" sqref="D5"/>
    </sheetView>
  </sheetViews>
  <sheetFormatPr defaultRowHeight="15" x14ac:dyDescent="0.25"/>
  <cols>
    <col min="1" max="1" width="41.5703125" bestFit="1" customWidth="1"/>
    <col min="2" max="2" width="29.140625" bestFit="1" customWidth="1"/>
  </cols>
  <sheetData>
    <row r="1" spans="1:4" x14ac:dyDescent="0.25">
      <c r="A1" s="3" t="s">
        <v>0</v>
      </c>
      <c r="B1" t="s">
        <v>22</v>
      </c>
      <c r="C1" t="s">
        <v>23</v>
      </c>
      <c r="D1" t="s">
        <v>24</v>
      </c>
    </row>
    <row r="2" spans="1:4" x14ac:dyDescent="0.25">
      <c r="A2" s="1" t="s">
        <v>1</v>
      </c>
      <c r="B2" t="s">
        <v>9</v>
      </c>
      <c r="C2" t="s">
        <v>8</v>
      </c>
      <c r="D2" s="2">
        <v>4764.58</v>
      </c>
    </row>
    <row r="3" spans="1:4" x14ac:dyDescent="0.25">
      <c r="A3" s="1" t="s">
        <v>2</v>
      </c>
      <c r="B3" t="s">
        <v>11</v>
      </c>
      <c r="C3" t="s">
        <v>10</v>
      </c>
      <c r="D3" s="2">
        <v>2673.52</v>
      </c>
    </row>
    <row r="4" spans="1:4" x14ac:dyDescent="0.25">
      <c r="A4" s="1" t="s">
        <v>3</v>
      </c>
      <c r="B4" t="s">
        <v>13</v>
      </c>
      <c r="C4" t="s">
        <v>12</v>
      </c>
      <c r="D4" s="2">
        <v>910.17</v>
      </c>
    </row>
    <row r="5" spans="1:4" x14ac:dyDescent="0.25">
      <c r="A5" s="1" t="s">
        <v>4</v>
      </c>
      <c r="B5" t="s">
        <v>15</v>
      </c>
      <c r="C5" t="s">
        <v>14</v>
      </c>
      <c r="D5" s="2">
        <v>600.83000000000004</v>
      </c>
    </row>
    <row r="6" spans="1:4" x14ac:dyDescent="0.25">
      <c r="A6" s="1" t="s">
        <v>5</v>
      </c>
      <c r="B6" t="s">
        <v>17</v>
      </c>
      <c r="C6" t="s">
        <v>16</v>
      </c>
      <c r="D6" s="2">
        <v>559.23</v>
      </c>
    </row>
    <row r="7" spans="1:4" x14ac:dyDescent="0.25">
      <c r="A7" s="1" t="s">
        <v>6</v>
      </c>
      <c r="B7" t="s">
        <v>19</v>
      </c>
      <c r="C7" t="s">
        <v>18</v>
      </c>
      <c r="D7" s="2">
        <v>521.67999999999995</v>
      </c>
    </row>
    <row r="8" spans="1:4" x14ac:dyDescent="0.25">
      <c r="A8" s="1" t="s">
        <v>7</v>
      </c>
      <c r="B8" t="s">
        <v>21</v>
      </c>
      <c r="C8" t="s">
        <v>20</v>
      </c>
      <c r="D8" s="2">
        <v>484.01</v>
      </c>
    </row>
    <row r="26" spans="1:4" x14ac:dyDescent="0.25">
      <c r="A26" s="1" t="s">
        <v>1</v>
      </c>
      <c r="B26" t="s">
        <v>9</v>
      </c>
      <c r="C26" t="s">
        <v>8</v>
      </c>
      <c r="D26" s="2">
        <v>4764.58</v>
      </c>
    </row>
    <row r="27" spans="1:4" x14ac:dyDescent="0.25">
      <c r="A27" s="1" t="s">
        <v>2</v>
      </c>
      <c r="B27" t="s">
        <v>11</v>
      </c>
      <c r="C27" t="s">
        <v>10</v>
      </c>
      <c r="D27" s="2">
        <v>2673.52</v>
      </c>
    </row>
    <row r="28" spans="1:4" x14ac:dyDescent="0.25">
      <c r="A28" s="1" t="s">
        <v>3</v>
      </c>
      <c r="B28" t="s">
        <v>13</v>
      </c>
      <c r="C28" t="s">
        <v>12</v>
      </c>
      <c r="D28">
        <v>910.17</v>
      </c>
    </row>
    <row r="29" spans="1:4" x14ac:dyDescent="0.25">
      <c r="A29" s="1" t="s">
        <v>4</v>
      </c>
      <c r="B29" t="s">
        <v>15</v>
      </c>
      <c r="C29" t="s">
        <v>14</v>
      </c>
      <c r="D29">
        <v>600.83000000000004</v>
      </c>
    </row>
    <row r="30" spans="1:4" x14ac:dyDescent="0.25">
      <c r="A30" s="1" t="s">
        <v>5</v>
      </c>
      <c r="B30" t="s">
        <v>17</v>
      </c>
      <c r="C30" t="s">
        <v>16</v>
      </c>
      <c r="D30">
        <v>559.23</v>
      </c>
    </row>
    <row r="31" spans="1:4" x14ac:dyDescent="0.25">
      <c r="A31" s="1" t="s">
        <v>6</v>
      </c>
      <c r="B31" t="s">
        <v>19</v>
      </c>
      <c r="C31" t="s">
        <v>18</v>
      </c>
      <c r="D31">
        <v>521.67999999999995</v>
      </c>
    </row>
    <row r="32" spans="1:4" x14ac:dyDescent="0.25">
      <c r="A32" s="1" t="s">
        <v>7</v>
      </c>
      <c r="B32" t="s">
        <v>21</v>
      </c>
      <c r="C32" t="s">
        <v>20</v>
      </c>
      <c r="D32">
        <v>484.01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A19"/>
  <sheetViews>
    <sheetView workbookViewId="0">
      <selection activeCell="A12" sqref="A12:A19"/>
    </sheetView>
  </sheetViews>
  <sheetFormatPr defaultRowHeight="15" x14ac:dyDescent="0.25"/>
  <cols>
    <col min="1" max="1" width="41.5703125" bestFit="1" customWidth="1"/>
  </cols>
  <sheetData>
    <row r="1" spans="1:1" x14ac:dyDescent="0.25">
      <c r="A1" s="4" t="s">
        <v>0</v>
      </c>
    </row>
    <row r="2" spans="1:1" x14ac:dyDescent="0.25">
      <c r="A2" s="5" t="s">
        <v>1</v>
      </c>
    </row>
    <row r="3" spans="1:1" x14ac:dyDescent="0.25">
      <c r="A3" s="5" t="s">
        <v>2</v>
      </c>
    </row>
    <row r="4" spans="1:1" x14ac:dyDescent="0.25">
      <c r="A4" s="5" t="s">
        <v>3</v>
      </c>
    </row>
    <row r="5" spans="1:1" x14ac:dyDescent="0.25">
      <c r="A5" s="5" t="s">
        <v>4</v>
      </c>
    </row>
    <row r="6" spans="1:1" x14ac:dyDescent="0.25">
      <c r="A6" s="5" t="s">
        <v>5</v>
      </c>
    </row>
    <row r="7" spans="1:1" x14ac:dyDescent="0.25">
      <c r="A7" s="5" t="s">
        <v>6</v>
      </c>
    </row>
    <row r="8" spans="1:1" x14ac:dyDescent="0.25">
      <c r="A8" s="5" t="s">
        <v>7</v>
      </c>
    </row>
    <row r="12" spans="1:1" x14ac:dyDescent="0.25">
      <c r="A12" s="4" t="s">
        <v>0</v>
      </c>
    </row>
    <row r="13" spans="1:1" x14ac:dyDescent="0.25">
      <c r="A13" s="5" t="s">
        <v>1</v>
      </c>
    </row>
    <row r="14" spans="1:1" x14ac:dyDescent="0.25">
      <c r="A14" s="5" t="s">
        <v>2</v>
      </c>
    </row>
    <row r="15" spans="1:1" x14ac:dyDescent="0.25">
      <c r="A15" s="5" t="s">
        <v>3</v>
      </c>
    </row>
    <row r="16" spans="1:1" x14ac:dyDescent="0.25">
      <c r="A16" s="5" t="s">
        <v>4</v>
      </c>
    </row>
    <row r="17" spans="1:1" x14ac:dyDescent="0.25">
      <c r="A17" s="5" t="s">
        <v>5</v>
      </c>
    </row>
    <row r="18" spans="1:1" x14ac:dyDescent="0.25">
      <c r="A18" s="5" t="s">
        <v>6</v>
      </c>
    </row>
    <row r="19" spans="1:1" x14ac:dyDescent="0.25">
      <c r="A19" s="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D8"/>
  <sheetViews>
    <sheetView zoomScale="175" zoomScaleNormal="175" workbookViewId="0">
      <selection sqref="A1:A8"/>
    </sheetView>
  </sheetViews>
  <sheetFormatPr defaultRowHeight="15" x14ac:dyDescent="0.25"/>
  <cols>
    <col min="1" max="1" width="41.5703125" bestFit="1" customWidth="1"/>
    <col min="2" max="2" width="29.140625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  <c r="B2" t="s">
        <v>9</v>
      </c>
      <c r="C2" t="s">
        <v>8</v>
      </c>
      <c r="D2" s="2">
        <v>4764.58</v>
      </c>
    </row>
    <row r="3" spans="1:4" x14ac:dyDescent="0.25">
      <c r="A3" s="1" t="s">
        <v>2</v>
      </c>
      <c r="B3" t="s">
        <v>11</v>
      </c>
      <c r="C3" t="s">
        <v>10</v>
      </c>
      <c r="D3" s="2">
        <v>2673.52</v>
      </c>
    </row>
    <row r="4" spans="1:4" x14ac:dyDescent="0.25">
      <c r="A4" s="1" t="s">
        <v>3</v>
      </c>
      <c r="B4" t="s">
        <v>13</v>
      </c>
      <c r="C4" t="s">
        <v>12</v>
      </c>
      <c r="D4">
        <v>910.17</v>
      </c>
    </row>
    <row r="5" spans="1:4" x14ac:dyDescent="0.25">
      <c r="A5" s="1" t="s">
        <v>4</v>
      </c>
      <c r="B5" t="s">
        <v>15</v>
      </c>
      <c r="C5" t="s">
        <v>14</v>
      </c>
      <c r="D5">
        <v>600.83000000000004</v>
      </c>
    </row>
    <row r="6" spans="1:4" x14ac:dyDescent="0.25">
      <c r="A6" s="1" t="s">
        <v>5</v>
      </c>
      <c r="B6" t="s">
        <v>17</v>
      </c>
      <c r="C6" t="s">
        <v>16</v>
      </c>
      <c r="D6">
        <v>559.23</v>
      </c>
    </row>
    <row r="7" spans="1:4" x14ac:dyDescent="0.25">
      <c r="A7" s="1" t="s">
        <v>6</v>
      </c>
      <c r="B7" t="s">
        <v>19</v>
      </c>
      <c r="C7" t="s">
        <v>18</v>
      </c>
      <c r="D7">
        <v>521.67999999999995</v>
      </c>
    </row>
    <row r="8" spans="1:4" x14ac:dyDescent="0.25">
      <c r="A8" s="1" t="s">
        <v>7</v>
      </c>
      <c r="B8" t="s">
        <v>21</v>
      </c>
      <c r="C8" t="s">
        <v>20</v>
      </c>
      <c r="D8">
        <v>484.01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D8"/>
  <sheetViews>
    <sheetView zoomScale="130" zoomScaleNormal="130" workbookViewId="0">
      <selection sqref="A1:A8"/>
    </sheetView>
  </sheetViews>
  <sheetFormatPr defaultRowHeight="15" x14ac:dyDescent="0.25"/>
  <cols>
    <col min="1" max="1" width="41.5703125" bestFit="1" customWidth="1"/>
    <col min="2" max="2" width="29.140625" bestFit="1" customWidth="1"/>
  </cols>
  <sheetData>
    <row r="1" spans="1:4" x14ac:dyDescent="0.25">
      <c r="A1" s="4" t="s">
        <v>0</v>
      </c>
    </row>
    <row r="2" spans="1:4" x14ac:dyDescent="0.25">
      <c r="A2" s="5" t="s">
        <v>1</v>
      </c>
      <c r="B2" t="s">
        <v>9</v>
      </c>
      <c r="C2" t="s">
        <v>8</v>
      </c>
      <c r="D2" s="2">
        <v>4764.58</v>
      </c>
    </row>
    <row r="3" spans="1:4" x14ac:dyDescent="0.25">
      <c r="A3" s="5" t="s">
        <v>2</v>
      </c>
      <c r="B3" t="s">
        <v>11</v>
      </c>
      <c r="C3" t="s">
        <v>10</v>
      </c>
      <c r="D3" s="2">
        <v>2673.52</v>
      </c>
    </row>
    <row r="4" spans="1:4" x14ac:dyDescent="0.25">
      <c r="A4" s="5" t="s">
        <v>3</v>
      </c>
      <c r="B4" t="s">
        <v>13</v>
      </c>
      <c r="C4" t="s">
        <v>12</v>
      </c>
      <c r="D4">
        <v>910.17</v>
      </c>
    </row>
    <row r="5" spans="1:4" x14ac:dyDescent="0.25">
      <c r="A5" s="5" t="s">
        <v>4</v>
      </c>
      <c r="B5" t="s">
        <v>15</v>
      </c>
      <c r="C5" t="s">
        <v>14</v>
      </c>
      <c r="D5">
        <v>600.83000000000004</v>
      </c>
    </row>
    <row r="6" spans="1:4" x14ac:dyDescent="0.25">
      <c r="A6" s="5" t="s">
        <v>5</v>
      </c>
      <c r="B6" t="s">
        <v>17</v>
      </c>
      <c r="C6" t="s">
        <v>16</v>
      </c>
      <c r="D6">
        <v>559.23</v>
      </c>
    </row>
    <row r="7" spans="1:4" x14ac:dyDescent="0.25">
      <c r="A7" s="5" t="s">
        <v>6</v>
      </c>
      <c r="B7" t="s">
        <v>19</v>
      </c>
      <c r="C7" t="s">
        <v>18</v>
      </c>
      <c r="D7">
        <v>521.67999999999995</v>
      </c>
    </row>
    <row r="8" spans="1:4" x14ac:dyDescent="0.25">
      <c r="A8" s="5" t="s">
        <v>7</v>
      </c>
      <c r="B8" t="s">
        <v>21</v>
      </c>
      <c r="C8" t="s">
        <v>20</v>
      </c>
      <c r="D8">
        <v>484.01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18"/>
  <sheetViews>
    <sheetView tabSelected="1" zoomScaleNormal="100" workbookViewId="0"/>
  </sheetViews>
  <sheetFormatPr defaultRowHeight="15" x14ac:dyDescent="0.25"/>
  <cols>
    <col min="1" max="1" width="41.5703125" bestFit="1" customWidth="1"/>
    <col min="2" max="2" width="30.7109375" customWidth="1"/>
    <col min="3" max="3" width="7.42578125" customWidth="1"/>
    <col min="4" max="4" width="11.42578125" customWidth="1"/>
    <col min="5" max="5" width="0.85546875" customWidth="1"/>
    <col min="7" max="7" width="15" customWidth="1"/>
  </cols>
  <sheetData>
    <row r="1" spans="1:9" x14ac:dyDescent="0.25">
      <c r="A1" s="4" t="s">
        <v>0</v>
      </c>
      <c r="B1" s="4" t="s">
        <v>26</v>
      </c>
      <c r="C1" s="4" t="s">
        <v>23</v>
      </c>
      <c r="D1" s="4" t="s">
        <v>27</v>
      </c>
      <c r="H1" s="4" t="s">
        <v>23</v>
      </c>
      <c r="I1" s="4" t="s">
        <v>27</v>
      </c>
    </row>
    <row r="2" spans="1:9" x14ac:dyDescent="0.25">
      <c r="A2" s="5" t="s">
        <v>1</v>
      </c>
      <c r="B2" s="6" t="str">
        <f>SUBSTITUTE(A2," "&amp;C2&amp;" "&amp;D2,"")</f>
        <v>SPDR S&amp;P 500</v>
      </c>
      <c r="C2" s="6" t="str">
        <f>RIGHT(SUBSTITUTE(A2," "&amp;D2,""),3)</f>
        <v>SPY</v>
      </c>
      <c r="D2" s="6" t="str">
        <f>REPLACE(A2,1,SEARCH("^",SUBSTITUTE(A2," ","^",LEN(A2)-LEN(SUBSTITUTE(A2," ","")))),"")</f>
        <v>4,764.58</v>
      </c>
      <c r="F2" t="s">
        <v>28</v>
      </c>
      <c r="H2" s="6" t="str">
        <f>RIGHT(SUBSTITUTE(A2," "&amp;TEXT(I2,"#,0.00"),""),3)</f>
        <v>SPY</v>
      </c>
      <c r="I2" s="6">
        <f>REPLACE(A2,1,SEARCH("^",SUBSTITUTE(A2," ","^",LEN(A2)-LEN(SUBSTITUTE(A2," ","")))),"")+0</f>
        <v>4764.58</v>
      </c>
    </row>
    <row r="3" spans="1:9" x14ac:dyDescent="0.25">
      <c r="A3" s="5" t="s">
        <v>2</v>
      </c>
      <c r="B3" s="6" t="str">
        <f t="shared" ref="B3:B8" si="0">SUBSTITUTE(A3," "&amp;C3&amp;" "&amp;D3,"")</f>
        <v>iShares MSCI Emerging Markets</v>
      </c>
      <c r="C3" s="6" t="str">
        <f t="shared" ref="C3:C8" si="1">RIGHT(SUBSTITUTE(A3," "&amp;D3,""),3)</f>
        <v>EEM</v>
      </c>
      <c r="D3" s="6" t="str">
        <f t="shared" ref="D3:D8" si="2">REPLACE(A3,1,SEARCH("^",SUBSTITUTE(A3," ","^",LEN(A3)-LEN(SUBSTITUTE(A3," ","")))),"")</f>
        <v>2,673.52</v>
      </c>
      <c r="H3" s="6" t="str">
        <f t="shared" ref="H3:H8" si="3">RIGHT(SUBSTITUTE(A3," "&amp;TEXT(I3,"#,0.00"),""),3)</f>
        <v>EEM</v>
      </c>
      <c r="I3" s="6">
        <f t="shared" ref="I3:I8" si="4">REPLACE(A3,1,SEARCH("^",SUBSTITUTE(A3," ","^",LEN(A3)-LEN(SUBSTITUTE(A3," ","")))),"")+0</f>
        <v>2673.52</v>
      </c>
    </row>
    <row r="4" spans="1:9" x14ac:dyDescent="0.25">
      <c r="A4" s="5" t="s">
        <v>3</v>
      </c>
      <c r="B4" s="6" t="str">
        <f t="shared" si="0"/>
        <v>iShares Russell 2000</v>
      </c>
      <c r="C4" s="6" t="str">
        <f t="shared" si="1"/>
        <v>IWM</v>
      </c>
      <c r="D4" s="6" t="str">
        <f t="shared" si="2"/>
        <v>910.17</v>
      </c>
      <c r="H4" s="6" t="str">
        <f t="shared" si="3"/>
        <v>IWM</v>
      </c>
      <c r="I4" s="6">
        <f t="shared" si="4"/>
        <v>910.17</v>
      </c>
    </row>
    <row r="5" spans="1:9" x14ac:dyDescent="0.25">
      <c r="A5" s="5" t="s">
        <v>4</v>
      </c>
      <c r="B5" s="6" t="str">
        <f t="shared" si="0"/>
        <v>PowerShares QQQ</v>
      </c>
      <c r="C5" s="6" t="str">
        <f t="shared" si="1"/>
        <v>QQQ</v>
      </c>
      <c r="D5" s="6" t="str">
        <f t="shared" si="2"/>
        <v>600.83</v>
      </c>
      <c r="H5" s="6" t="str">
        <f t="shared" si="3"/>
        <v>QQQ</v>
      </c>
      <c r="I5" s="6">
        <f t="shared" si="4"/>
        <v>600.83000000000004</v>
      </c>
    </row>
    <row r="6" spans="1:9" x14ac:dyDescent="0.25">
      <c r="A6" s="5" t="s">
        <v>5</v>
      </c>
      <c r="B6" s="6" t="str">
        <f t="shared" si="0"/>
        <v>Market Vectors Gold Miners</v>
      </c>
      <c r="C6" s="6" t="str">
        <f t="shared" si="1"/>
        <v>GDX</v>
      </c>
      <c r="D6" s="6" t="str">
        <f t="shared" si="2"/>
        <v>559.23</v>
      </c>
      <c r="H6" s="6" t="str">
        <f t="shared" si="3"/>
        <v>GDX</v>
      </c>
      <c r="I6" s="6">
        <f t="shared" si="4"/>
        <v>559.23</v>
      </c>
    </row>
    <row r="7" spans="1:9" x14ac:dyDescent="0.25">
      <c r="A7" s="5" t="s">
        <v>6</v>
      </c>
      <c r="B7" s="6" t="str">
        <f t="shared" si="0"/>
        <v>Industrial Select SPDR</v>
      </c>
      <c r="C7" s="6" t="str">
        <f t="shared" si="1"/>
        <v>XLI</v>
      </c>
      <c r="D7" s="6" t="str">
        <f t="shared" si="2"/>
        <v>521.68</v>
      </c>
      <c r="H7" s="6" t="str">
        <f t="shared" si="3"/>
        <v>XLI</v>
      </c>
      <c r="I7" s="6">
        <f t="shared" si="4"/>
        <v>521.67999999999995</v>
      </c>
    </row>
    <row r="8" spans="1:9" x14ac:dyDescent="0.25">
      <c r="A8" s="5" t="s">
        <v>7</v>
      </c>
      <c r="B8" s="6" t="str">
        <f t="shared" si="0"/>
        <v>iShares MSCI Brazil Capped</v>
      </c>
      <c r="C8" s="6" t="str">
        <f t="shared" si="1"/>
        <v>EWZ</v>
      </c>
      <c r="D8" s="6" t="str">
        <f t="shared" si="2"/>
        <v>484.01</v>
      </c>
      <c r="H8" s="6" t="str">
        <f t="shared" si="3"/>
        <v>EWZ</v>
      </c>
      <c r="I8" s="6">
        <f t="shared" si="4"/>
        <v>484.01</v>
      </c>
    </row>
    <row r="9" spans="1:9" x14ac:dyDescent="0.25">
      <c r="G9" t="s">
        <v>25</v>
      </c>
    </row>
    <row r="10" spans="1:9" x14ac:dyDescent="0.25">
      <c r="G10">
        <f>MAX(G12:G18)</f>
        <v>5</v>
      </c>
    </row>
    <row r="11" spans="1:9" x14ac:dyDescent="0.25">
      <c r="A11" s="4" t="s">
        <v>0</v>
      </c>
      <c r="B11" s="4" t="s">
        <v>26</v>
      </c>
      <c r="C11" s="4" t="s">
        <v>23</v>
      </c>
      <c r="D11" s="4" t="s">
        <v>27</v>
      </c>
    </row>
    <row r="12" spans="1:9" x14ac:dyDescent="0.25">
      <c r="A12" s="5" t="s">
        <v>1</v>
      </c>
      <c r="B12" s="8" t="s">
        <v>9</v>
      </c>
      <c r="C12" s="8" t="s">
        <v>8</v>
      </c>
      <c r="D12" s="7">
        <v>4764.58</v>
      </c>
      <c r="G12">
        <f>LEN(A12)-LEN(SUBSTITUTE(A12," ",""))</f>
        <v>4</v>
      </c>
    </row>
    <row r="13" spans="1:9" x14ac:dyDescent="0.25">
      <c r="A13" s="5" t="s">
        <v>2</v>
      </c>
      <c r="B13" s="8" t="s">
        <v>11</v>
      </c>
      <c r="C13" s="8" t="s">
        <v>10</v>
      </c>
      <c r="D13" s="7">
        <v>2673.52</v>
      </c>
      <c r="G13">
        <f t="shared" ref="G13:G18" si="5">LEN(A13)-LEN(SUBSTITUTE(A13," ",""))</f>
        <v>5</v>
      </c>
    </row>
    <row r="14" spans="1:9" x14ac:dyDescent="0.25">
      <c r="A14" s="5" t="s">
        <v>3</v>
      </c>
      <c r="B14" s="8" t="s">
        <v>13</v>
      </c>
      <c r="C14" s="8" t="s">
        <v>12</v>
      </c>
      <c r="D14" s="7">
        <v>910.17</v>
      </c>
      <c r="G14">
        <f t="shared" si="5"/>
        <v>4</v>
      </c>
    </row>
    <row r="15" spans="1:9" x14ac:dyDescent="0.25">
      <c r="A15" s="5" t="s">
        <v>4</v>
      </c>
      <c r="B15" s="8" t="s">
        <v>15</v>
      </c>
      <c r="C15" s="8" t="s">
        <v>14</v>
      </c>
      <c r="D15" s="7">
        <v>600.83000000000004</v>
      </c>
      <c r="G15">
        <f t="shared" si="5"/>
        <v>3</v>
      </c>
    </row>
    <row r="16" spans="1:9" x14ac:dyDescent="0.25">
      <c r="A16" s="5" t="s">
        <v>5</v>
      </c>
      <c r="B16" s="8" t="s">
        <v>17</v>
      </c>
      <c r="C16" s="8" t="s">
        <v>16</v>
      </c>
      <c r="D16" s="7">
        <v>559.23</v>
      </c>
      <c r="G16">
        <f t="shared" si="5"/>
        <v>5</v>
      </c>
    </row>
    <row r="17" spans="1:7" x14ac:dyDescent="0.25">
      <c r="A17" s="5" t="s">
        <v>6</v>
      </c>
      <c r="B17" s="8" t="s">
        <v>19</v>
      </c>
      <c r="C17" s="8" t="s">
        <v>18</v>
      </c>
      <c r="D17" s="7">
        <v>521.67999999999995</v>
      </c>
      <c r="G17">
        <f t="shared" si="5"/>
        <v>4</v>
      </c>
    </row>
    <row r="18" spans="1:7" x14ac:dyDescent="0.25">
      <c r="A18" s="5" t="s">
        <v>7</v>
      </c>
      <c r="B18" s="8" t="s">
        <v>21</v>
      </c>
      <c r="C18" s="8" t="s">
        <v>20</v>
      </c>
      <c r="D18" s="8">
        <v>484.01</v>
      </c>
      <c r="G18">
        <f t="shared" si="5"/>
        <v>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8"/>
  <sheetViews>
    <sheetView zoomScale="160" zoomScaleNormal="160" workbookViewId="0">
      <selection activeCell="B2" sqref="B2"/>
    </sheetView>
  </sheetViews>
  <sheetFormatPr defaultRowHeight="15" x14ac:dyDescent="0.25"/>
  <cols>
    <col min="1" max="1" width="41.5703125" bestFit="1" customWidth="1"/>
    <col min="2" max="2" width="28.85546875" customWidth="1"/>
    <col min="3" max="3" width="34" bestFit="1" customWidth="1"/>
  </cols>
  <sheetData>
    <row r="1" spans="1:6" x14ac:dyDescent="0.25">
      <c r="A1" s="4" t="s">
        <v>0</v>
      </c>
      <c r="B1" s="4" t="s">
        <v>26</v>
      </c>
      <c r="C1" s="4" t="s">
        <v>23</v>
      </c>
      <c r="D1" s="4" t="s">
        <v>27</v>
      </c>
    </row>
    <row r="2" spans="1:6" x14ac:dyDescent="0.25">
      <c r="A2" s="5" t="s">
        <v>1</v>
      </c>
      <c r="B2" s="6" t="str">
        <f>LEFT(A2,SEARCH(C2&amp;" "&amp;D2,A2)-2)</f>
        <v>SPDR S&amp;P 500</v>
      </c>
      <c r="C2" s="6" t="str">
        <f>RIGHT(TRIM(SUBSTITUTE(A2,D2,"")),3)</f>
        <v>SPY</v>
      </c>
      <c r="D2" s="6" t="str">
        <f>REPLACE(A2,1,SEARCH("#",SUBSTITUTE(A2," ","#",LEN(A2)-LEN(SUBSTITUTE(A2," ","")))),"")</f>
        <v>4,764.58</v>
      </c>
    </row>
    <row r="3" spans="1:6" x14ac:dyDescent="0.25">
      <c r="A3" s="5" t="s">
        <v>2</v>
      </c>
      <c r="B3" s="6" t="str">
        <f t="shared" ref="B3:B8" si="0">LEFT(A3,SEARCH(C3&amp;" "&amp;D3,A3)-2)</f>
        <v>iShares MSCI Emerging Markets</v>
      </c>
      <c r="C3" s="6" t="str">
        <f t="shared" ref="C3:C8" si="1">RIGHT(TRIM(SUBSTITUTE(A3,D3,"")),3)</f>
        <v>EEM</v>
      </c>
      <c r="D3" s="6" t="str">
        <f t="shared" ref="D3:D8" si="2">REPLACE(A3,1,SEARCH("#",SUBSTITUTE(A3," ","#",LEN(A3)-LEN(SUBSTITUTE(A3," ","")))),"")</f>
        <v>2,673.52</v>
      </c>
    </row>
    <row r="4" spans="1:6" x14ac:dyDescent="0.25">
      <c r="A4" s="5" t="s">
        <v>3</v>
      </c>
      <c r="B4" s="6" t="str">
        <f t="shared" si="0"/>
        <v>iShares Russell 2000</v>
      </c>
      <c r="C4" s="6" t="str">
        <f t="shared" si="1"/>
        <v>IWM</v>
      </c>
      <c r="D4" s="6" t="str">
        <f t="shared" si="2"/>
        <v>910.17</v>
      </c>
    </row>
    <row r="5" spans="1:6" x14ac:dyDescent="0.25">
      <c r="A5" s="5" t="s">
        <v>4</v>
      </c>
      <c r="B5" s="6" t="str">
        <f t="shared" si="0"/>
        <v>PowerShares QQQ</v>
      </c>
      <c r="C5" s="6" t="str">
        <f t="shared" si="1"/>
        <v>QQQ</v>
      </c>
      <c r="D5" s="6" t="str">
        <f t="shared" si="2"/>
        <v>600.83</v>
      </c>
    </row>
    <row r="6" spans="1:6" x14ac:dyDescent="0.25">
      <c r="A6" s="5" t="s">
        <v>5</v>
      </c>
      <c r="B6" s="6" t="str">
        <f t="shared" si="0"/>
        <v>Market Vectors Gold Miners</v>
      </c>
      <c r="C6" s="6" t="str">
        <f t="shared" si="1"/>
        <v>GDX</v>
      </c>
      <c r="D6" s="6" t="str">
        <f t="shared" si="2"/>
        <v>559.23</v>
      </c>
    </row>
    <row r="7" spans="1:6" x14ac:dyDescent="0.25">
      <c r="A7" s="5" t="s">
        <v>6</v>
      </c>
      <c r="B7" s="6" t="str">
        <f t="shared" si="0"/>
        <v>Industrial Select SPDR</v>
      </c>
      <c r="C7" s="6" t="str">
        <f t="shared" si="1"/>
        <v>XLI</v>
      </c>
      <c r="D7" s="6" t="str">
        <f t="shared" si="2"/>
        <v>521.68</v>
      </c>
    </row>
    <row r="8" spans="1:6" x14ac:dyDescent="0.25">
      <c r="A8" s="5" t="s">
        <v>7</v>
      </c>
      <c r="B8" s="6" t="str">
        <f t="shared" si="0"/>
        <v>iShares MSCI Brazil Capped</v>
      </c>
      <c r="C8" s="6" t="str">
        <f t="shared" si="1"/>
        <v>EWZ</v>
      </c>
      <c r="D8" s="6" t="str">
        <f t="shared" si="2"/>
        <v>484.01</v>
      </c>
    </row>
    <row r="9" spans="1:6" x14ac:dyDescent="0.25">
      <c r="F9" t="s">
        <v>25</v>
      </c>
    </row>
    <row r="10" spans="1:6" x14ac:dyDescent="0.25">
      <c r="F10">
        <f>MAX(F12:F18)</f>
        <v>5</v>
      </c>
    </row>
    <row r="11" spans="1:6" x14ac:dyDescent="0.25">
      <c r="A11" s="4" t="s">
        <v>0</v>
      </c>
      <c r="B11" s="4" t="s">
        <v>26</v>
      </c>
      <c r="C11" s="4" t="s">
        <v>23</v>
      </c>
      <c r="D11" s="4" t="s">
        <v>27</v>
      </c>
    </row>
    <row r="12" spans="1:6" x14ac:dyDescent="0.25">
      <c r="A12" s="5" t="s">
        <v>1</v>
      </c>
      <c r="B12" s="8" t="s">
        <v>9</v>
      </c>
      <c r="C12" s="8" t="s">
        <v>8</v>
      </c>
      <c r="D12" s="7">
        <v>4764.58</v>
      </c>
      <c r="F12">
        <f>LEN(A12)-LEN(SUBSTITUTE(A12," ",""))</f>
        <v>4</v>
      </c>
    </row>
    <row r="13" spans="1:6" x14ac:dyDescent="0.25">
      <c r="A13" s="5" t="s">
        <v>2</v>
      </c>
      <c r="B13" s="8" t="s">
        <v>11</v>
      </c>
      <c r="C13" s="8" t="s">
        <v>10</v>
      </c>
      <c r="D13" s="7">
        <v>2673.52</v>
      </c>
      <c r="F13">
        <f t="shared" ref="F13:F18" si="3">LEN(A13)-LEN(SUBSTITUTE(A13," ",""))</f>
        <v>5</v>
      </c>
    </row>
    <row r="14" spans="1:6" x14ac:dyDescent="0.25">
      <c r="A14" s="5" t="s">
        <v>3</v>
      </c>
      <c r="B14" s="8" t="s">
        <v>13</v>
      </c>
      <c r="C14" s="8" t="s">
        <v>12</v>
      </c>
      <c r="D14" s="7">
        <v>910.17</v>
      </c>
      <c r="F14">
        <f t="shared" si="3"/>
        <v>4</v>
      </c>
    </row>
    <row r="15" spans="1:6" x14ac:dyDescent="0.25">
      <c r="A15" s="5" t="s">
        <v>4</v>
      </c>
      <c r="B15" s="8" t="s">
        <v>15</v>
      </c>
      <c r="C15" s="8" t="s">
        <v>14</v>
      </c>
      <c r="D15" s="7">
        <v>600.83000000000004</v>
      </c>
      <c r="F15">
        <f t="shared" si="3"/>
        <v>3</v>
      </c>
    </row>
    <row r="16" spans="1:6" x14ac:dyDescent="0.25">
      <c r="A16" s="5" t="s">
        <v>5</v>
      </c>
      <c r="B16" s="8" t="s">
        <v>17</v>
      </c>
      <c r="C16" s="8" t="s">
        <v>16</v>
      </c>
      <c r="D16" s="7">
        <v>559.23</v>
      </c>
      <c r="F16">
        <f t="shared" si="3"/>
        <v>5</v>
      </c>
    </row>
    <row r="17" spans="1:6" x14ac:dyDescent="0.25">
      <c r="A17" s="5" t="s">
        <v>6</v>
      </c>
      <c r="B17" s="8" t="s">
        <v>19</v>
      </c>
      <c r="C17" s="8" t="s">
        <v>18</v>
      </c>
      <c r="D17" s="7">
        <v>521.67999999999995</v>
      </c>
      <c r="F17">
        <f t="shared" si="3"/>
        <v>4</v>
      </c>
    </row>
    <row r="18" spans="1:6" x14ac:dyDescent="0.25">
      <c r="A18" s="5" t="s">
        <v>7</v>
      </c>
      <c r="B18" s="8" t="s">
        <v>21</v>
      </c>
      <c r="C18" s="8" t="s">
        <v>20</v>
      </c>
      <c r="D18" s="8">
        <v>484.01</v>
      </c>
      <c r="F18">
        <f t="shared" si="3"/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Try</vt:lpstr>
      <vt:lpstr>FlashFill</vt:lpstr>
      <vt:lpstr>Bill</vt:lpstr>
      <vt:lpstr>Mike</vt:lpstr>
      <vt:lpstr>Sheet3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Girvin, Michael</cp:lastModifiedBy>
  <dcterms:created xsi:type="dcterms:W3CDTF">2013-09-16T18:04:12Z</dcterms:created>
  <dcterms:modified xsi:type="dcterms:W3CDTF">2013-09-18T01:33:40Z</dcterms:modified>
</cp:coreProperties>
</file>