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3350"/>
  </bookViews>
  <sheets>
    <sheet name="944.5" sheetId="11" r:id="rId1"/>
    <sheet name="944.5 (an)" sheetId="3" r:id="rId2"/>
  </sheets>
  <definedNames>
    <definedName name="AnnualRateAN">'944.5 (an)'!$B$5</definedName>
    <definedName name="LoanPVAN">'944.5 (an)'!$B$4</definedName>
    <definedName name="PaymentPeriodsPerYearAN">'944.5 (an)'!$B$8</definedName>
    <definedName name="Period_Principal_RepaymentAN">'944.5 (an)'!$B$10</definedName>
    <definedName name="PeriodicRateAN">'944.5 (an)'!$B$6</definedName>
    <definedName name="TotalPeriodsAN">'944.5 (an)'!$B$9</definedName>
    <definedName name="YearsAN">'944.5 (an)'!$B$7</definedName>
  </definedNames>
  <calcPr calcId="145621"/>
</workbook>
</file>

<file path=xl/calcChain.xml><?xml version="1.0" encoding="utf-8"?>
<calcChain xmlns="http://schemas.openxmlformats.org/spreadsheetml/2006/main">
  <c r="E8" i="3" l="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E13" i="11"/>
  <c r="C14" i="11" s="1"/>
  <c r="B10" i="11"/>
  <c r="G9" i="11" s="1"/>
  <c r="B9" i="11"/>
  <c r="D6" i="11"/>
  <c r="B6" i="11"/>
  <c r="G10" i="11"/>
  <c r="D14" i="11" l="1"/>
  <c r="E14" i="11" s="1"/>
  <c r="G15" i="11"/>
  <c r="D16" i="11"/>
  <c r="G17" i="11"/>
  <c r="D18" i="11"/>
  <c r="G19" i="11"/>
  <c r="D20" i="11"/>
  <c r="G21" i="11"/>
  <c r="D22" i="11"/>
  <c r="G23" i="11"/>
  <c r="D24" i="11"/>
  <c r="G25" i="11"/>
  <c r="D26" i="11"/>
  <c r="G27" i="11"/>
  <c r="D28" i="11"/>
  <c r="G29" i="11"/>
  <c r="D30" i="11"/>
  <c r="G31" i="11"/>
  <c r="D32" i="11"/>
  <c r="G33" i="11"/>
  <c r="D34" i="11"/>
  <c r="G35" i="11"/>
  <c r="D36" i="11"/>
  <c r="G37" i="11"/>
  <c r="D38" i="11"/>
  <c r="G39" i="11"/>
  <c r="D40" i="11"/>
  <c r="G41" i="11"/>
  <c r="D42" i="11"/>
  <c r="G43" i="11"/>
  <c r="D44" i="11"/>
  <c r="G45" i="11"/>
  <c r="D46" i="11"/>
  <c r="G47" i="11"/>
  <c r="D48" i="11"/>
  <c r="G49" i="11"/>
  <c r="D50" i="11"/>
  <c r="G51" i="11"/>
  <c r="D52" i="11"/>
  <c r="G14" i="11"/>
  <c r="D17" i="11"/>
  <c r="G18" i="11"/>
  <c r="D19" i="11"/>
  <c r="G20" i="11"/>
  <c r="D21" i="11"/>
  <c r="G22" i="11"/>
  <c r="D25" i="11"/>
  <c r="G26" i="11"/>
  <c r="G28" i="11"/>
  <c r="D29" i="11"/>
  <c r="G30" i="11"/>
  <c r="D31" i="11"/>
  <c r="G32" i="11"/>
  <c r="D33" i="11"/>
  <c r="G34" i="11"/>
  <c r="D35" i="11"/>
  <c r="G36" i="11"/>
  <c r="D37" i="11"/>
  <c r="G38" i="11"/>
  <c r="D39" i="11"/>
  <c r="G40" i="11"/>
  <c r="D41" i="11"/>
  <c r="G42" i="11"/>
  <c r="D43" i="11"/>
  <c r="G44" i="11"/>
  <c r="D45" i="11"/>
  <c r="G46" i="11"/>
  <c r="D47" i="11"/>
  <c r="G48" i="11"/>
  <c r="D49" i="11"/>
  <c r="G50" i="11"/>
  <c r="D51" i="11"/>
  <c r="G52" i="11"/>
  <c r="D53" i="11"/>
  <c r="G13" i="11"/>
  <c r="D15" i="11"/>
  <c r="G16" i="11"/>
  <c r="D23" i="11"/>
  <c r="G24" i="11"/>
  <c r="D27" i="11"/>
  <c r="D8" i="11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E13" i="3"/>
  <c r="B9" i="3"/>
  <c r="D6" i="3"/>
  <c r="B6" i="3"/>
  <c r="C14" i="3" s="1"/>
  <c r="D10" i="11"/>
  <c r="D9" i="11"/>
  <c r="G10" i="3"/>
  <c r="B14" i="11" l="1"/>
  <c r="E15" i="11"/>
  <c r="C15" i="11"/>
  <c r="B10" i="3"/>
  <c r="D8" i="3" s="1"/>
  <c r="D19" i="3"/>
  <c r="D15" i="3"/>
  <c r="D53" i="3"/>
  <c r="D52" i="3"/>
  <c r="D51" i="3"/>
  <c r="D50" i="3"/>
  <c r="D48" i="3"/>
  <c r="D47" i="3"/>
  <c r="D46" i="3"/>
  <c r="D45" i="3"/>
  <c r="D44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9" i="3"/>
  <c r="D20" i="3"/>
  <c r="D18" i="3"/>
  <c r="D16" i="3"/>
  <c r="D9" i="3"/>
  <c r="D10" i="3"/>
  <c r="C16" i="11" l="1"/>
  <c r="B16" i="11" s="1"/>
  <c r="E16" i="11"/>
  <c r="B15" i="11"/>
  <c r="D43" i="3"/>
  <c r="D49" i="3"/>
  <c r="D17" i="3"/>
  <c r="D14" i="3"/>
  <c r="E17" i="11" l="1"/>
  <c r="C17" i="11"/>
  <c r="B17" i="11" s="1"/>
  <c r="E14" i="3"/>
  <c r="B14" i="3"/>
  <c r="C18" i="11" l="1"/>
  <c r="E18" i="11"/>
  <c r="E15" i="3"/>
  <c r="C15" i="3"/>
  <c r="B15" i="3" s="1"/>
  <c r="E19" i="11" l="1"/>
  <c r="C19" i="11"/>
  <c r="B19" i="11" s="1"/>
  <c r="B18" i="11"/>
  <c r="E16" i="3"/>
  <c r="C16" i="3"/>
  <c r="B16" i="3" s="1"/>
  <c r="C20" i="11" l="1"/>
  <c r="B20" i="11" s="1"/>
  <c r="E20" i="11"/>
  <c r="E17" i="3"/>
  <c r="C17" i="3"/>
  <c r="B17" i="3" s="1"/>
  <c r="E21" i="11" l="1"/>
  <c r="C21" i="11"/>
  <c r="B21" i="11" s="1"/>
  <c r="C18" i="3"/>
  <c r="B18" i="3" s="1"/>
  <c r="E18" i="3"/>
  <c r="C22" i="11" l="1"/>
  <c r="B22" i="11" s="1"/>
  <c r="E22" i="11"/>
  <c r="C19" i="3"/>
  <c r="B19" i="3" s="1"/>
  <c r="E19" i="3"/>
  <c r="E23" i="11" l="1"/>
  <c r="C23" i="11"/>
  <c r="B23" i="11" s="1"/>
  <c r="E20" i="3"/>
  <c r="C20" i="3"/>
  <c r="B20" i="3" s="1"/>
  <c r="C24" i="11" l="1"/>
  <c r="B24" i="11" s="1"/>
  <c r="E24" i="11"/>
  <c r="E21" i="3"/>
  <c r="C21" i="3"/>
  <c r="B21" i="3" s="1"/>
  <c r="E25" i="11" l="1"/>
  <c r="C25" i="11"/>
  <c r="B25" i="11" s="1"/>
  <c r="E22" i="3"/>
  <c r="C22" i="3"/>
  <c r="B22" i="3" s="1"/>
  <c r="C26" i="11" l="1"/>
  <c r="B26" i="11" s="1"/>
  <c r="E26" i="11"/>
  <c r="E23" i="3"/>
  <c r="C23" i="3"/>
  <c r="B23" i="3" s="1"/>
  <c r="E27" i="11" l="1"/>
  <c r="C27" i="11"/>
  <c r="B27" i="11" s="1"/>
  <c r="C24" i="3"/>
  <c r="B24" i="3" s="1"/>
  <c r="E24" i="3"/>
  <c r="C28" i="11" l="1"/>
  <c r="B28" i="11" s="1"/>
  <c r="E28" i="11"/>
  <c r="C25" i="3"/>
  <c r="B25" i="3" s="1"/>
  <c r="E25" i="3"/>
  <c r="E29" i="11" l="1"/>
  <c r="C29" i="11"/>
  <c r="B29" i="11" s="1"/>
  <c r="E26" i="3"/>
  <c r="C26" i="3"/>
  <c r="B26" i="3" s="1"/>
  <c r="C30" i="11" l="1"/>
  <c r="B30" i="11" s="1"/>
  <c r="E30" i="11"/>
  <c r="E27" i="3"/>
  <c r="C27" i="3"/>
  <c r="B27" i="3" s="1"/>
  <c r="E31" i="11" l="1"/>
  <c r="C31" i="11"/>
  <c r="B31" i="11" s="1"/>
  <c r="C28" i="3"/>
  <c r="B28" i="3" s="1"/>
  <c r="E28" i="3"/>
  <c r="C32" i="11" l="1"/>
  <c r="B32" i="11" s="1"/>
  <c r="E32" i="11"/>
  <c r="E29" i="3"/>
  <c r="C29" i="3"/>
  <c r="B29" i="3" s="1"/>
  <c r="E33" i="11" l="1"/>
  <c r="C33" i="11"/>
  <c r="B33" i="11" s="1"/>
  <c r="C30" i="3"/>
  <c r="B30" i="3" s="1"/>
  <c r="E30" i="3"/>
  <c r="C34" i="11" l="1"/>
  <c r="B34" i="11" s="1"/>
  <c r="E34" i="11"/>
  <c r="E31" i="3"/>
  <c r="C31" i="3"/>
  <c r="B31" i="3" s="1"/>
  <c r="E35" i="11" l="1"/>
  <c r="C35" i="11"/>
  <c r="B35" i="11" s="1"/>
  <c r="C32" i="3"/>
  <c r="B32" i="3" s="1"/>
  <c r="E32" i="3"/>
  <c r="C36" i="11" l="1"/>
  <c r="B36" i="11" s="1"/>
  <c r="E36" i="11"/>
  <c r="C33" i="3"/>
  <c r="B33" i="3" s="1"/>
  <c r="E33" i="3"/>
  <c r="E37" i="11" l="1"/>
  <c r="C37" i="11"/>
  <c r="B37" i="11" s="1"/>
  <c r="C34" i="3"/>
  <c r="B34" i="3" s="1"/>
  <c r="E34" i="3"/>
  <c r="C38" i="11" l="1"/>
  <c r="B38" i="11" s="1"/>
  <c r="E38" i="11"/>
  <c r="E35" i="3"/>
  <c r="C35" i="3"/>
  <c r="B35" i="3" s="1"/>
  <c r="E39" i="11" l="1"/>
  <c r="C39" i="11"/>
  <c r="B39" i="11" s="1"/>
  <c r="E36" i="3"/>
  <c r="C36" i="3"/>
  <c r="B36" i="3" s="1"/>
  <c r="C40" i="11" l="1"/>
  <c r="B40" i="11" s="1"/>
  <c r="E40" i="11"/>
  <c r="E37" i="3"/>
  <c r="C37" i="3"/>
  <c r="B37" i="3" s="1"/>
  <c r="E41" i="11" l="1"/>
  <c r="C41" i="11"/>
  <c r="B41" i="11" s="1"/>
  <c r="E38" i="3"/>
  <c r="C38" i="3"/>
  <c r="B38" i="3" s="1"/>
  <c r="C42" i="11" l="1"/>
  <c r="B42" i="11" s="1"/>
  <c r="E42" i="11"/>
  <c r="C39" i="3"/>
  <c r="B39" i="3" s="1"/>
  <c r="E39" i="3"/>
  <c r="E43" i="11" l="1"/>
  <c r="C43" i="11"/>
  <c r="B43" i="11" s="1"/>
  <c r="E40" i="3"/>
  <c r="C40" i="3"/>
  <c r="B40" i="3" s="1"/>
  <c r="C44" i="11" l="1"/>
  <c r="B44" i="11" s="1"/>
  <c r="E44" i="11"/>
  <c r="C41" i="3"/>
  <c r="B41" i="3" s="1"/>
  <c r="E41" i="3"/>
  <c r="E45" i="11" l="1"/>
  <c r="C45" i="11"/>
  <c r="B45" i="11" s="1"/>
  <c r="C42" i="3"/>
  <c r="B42" i="3" s="1"/>
  <c r="E42" i="3"/>
  <c r="C46" i="11" l="1"/>
  <c r="B46" i="11" s="1"/>
  <c r="E46" i="11"/>
  <c r="E43" i="3"/>
  <c r="C43" i="3"/>
  <c r="B43" i="3" s="1"/>
  <c r="E47" i="11" l="1"/>
  <c r="C47" i="11"/>
  <c r="B47" i="11" s="1"/>
  <c r="E44" i="3"/>
  <c r="C44" i="3"/>
  <c r="B44" i="3" s="1"/>
  <c r="C48" i="11" l="1"/>
  <c r="B48" i="11" s="1"/>
  <c r="E48" i="11"/>
  <c r="E45" i="3"/>
  <c r="C45" i="3"/>
  <c r="B45" i="3" s="1"/>
  <c r="E49" i="11" l="1"/>
  <c r="C49" i="11"/>
  <c r="B49" i="11" s="1"/>
  <c r="E46" i="3"/>
  <c r="C46" i="3"/>
  <c r="B46" i="3" s="1"/>
  <c r="C50" i="11" l="1"/>
  <c r="B50" i="11" s="1"/>
  <c r="E50" i="11"/>
  <c r="E47" i="3"/>
  <c r="C47" i="3"/>
  <c r="B47" i="3" s="1"/>
  <c r="E51" i="11" l="1"/>
  <c r="C51" i="11"/>
  <c r="B51" i="11" s="1"/>
  <c r="E48" i="3"/>
  <c r="C48" i="3"/>
  <c r="B48" i="3" s="1"/>
  <c r="C52" i="11" l="1"/>
  <c r="B52" i="11" s="1"/>
  <c r="E52" i="11"/>
  <c r="E49" i="3"/>
  <c r="C49" i="3"/>
  <c r="B49" i="3" s="1"/>
  <c r="E53" i="11" l="1"/>
  <c r="C53" i="11"/>
  <c r="E50" i="3"/>
  <c r="C50" i="3"/>
  <c r="B50" i="3" s="1"/>
  <c r="B53" i="11" l="1"/>
  <c r="D4" i="11"/>
  <c r="E51" i="3"/>
  <c r="C51" i="3"/>
  <c r="B51" i="3" s="1"/>
  <c r="E52" i="3" l="1"/>
  <c r="C52" i="3"/>
  <c r="B52" i="3" s="1"/>
  <c r="E53" i="3" l="1"/>
  <c r="C53" i="3"/>
  <c r="B53" i="3" l="1"/>
  <c r="D4" i="3"/>
</calcChain>
</file>

<file path=xl/sharedStrings.xml><?xml version="1.0" encoding="utf-8"?>
<sst xmlns="http://schemas.openxmlformats.org/spreadsheetml/2006/main" count="46" uniqueCount="28">
  <si>
    <t>Principal Balance</t>
  </si>
  <si>
    <t>Principal Repayment</t>
  </si>
  <si>
    <t>Periodic Interest Payment</t>
  </si>
  <si>
    <t>Period PMT</t>
  </si>
  <si>
    <t>Periods</t>
  </si>
  <si>
    <t>TotalPeriods</t>
  </si>
  <si>
    <t>PaymentPeriodsPerYear</t>
  </si>
  <si>
    <t>Years</t>
  </si>
  <si>
    <t>PeriodicRate</t>
  </si>
  <si>
    <t>AnnualRate</t>
  </si>
  <si>
    <t>Total Interest</t>
  </si>
  <si>
    <t>LoanPV</t>
  </si>
  <si>
    <t>Single Cell Formula to calculate  Total Interest on</t>
  </si>
  <si>
    <t>Business Amortized Loan</t>
  </si>
  <si>
    <t>Step by step approach to creating your</t>
  </si>
  <si>
    <t>own Array Formulas</t>
  </si>
  <si>
    <t>Period Principal Repayment</t>
  </si>
  <si>
    <t>Bogdan Lukyanenko from YouTube</t>
  </si>
  <si>
    <t>Excel Magic Trick 944: How To Create Your Own Original Array Formula From Scratch</t>
  </si>
  <si>
    <t>LoanPV * PeriodicRate * (TotalPeriod + 1) / 2</t>
  </si>
  <si>
    <t>Total Interest over the life of a Business Amortization Loan</t>
  </si>
  <si>
    <t>LoanPVAN</t>
  </si>
  <si>
    <t>AnnualRateAN</t>
  </si>
  <si>
    <t>PeriodicRateAN</t>
  </si>
  <si>
    <t>YearsAN</t>
  </si>
  <si>
    <t>PaymentPeriodsPerYearAN</t>
  </si>
  <si>
    <t>TotalPeriodsAN</t>
  </si>
  <si>
    <t>Period Principal RepaymentAN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</si>
</sst>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,"/>
    <numFmt numFmtId="165" formatCode="d\-mmm\-yyyy"/>
    <numFmt numFmtId="166" formatCode="#\ ???/???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2"/>
      <name val="Bookman Old Style"/>
      <family val="1"/>
    </font>
    <font>
      <b/>
      <sz val="10"/>
      <name val="Arial"/>
      <family val="2"/>
    </font>
    <font>
      <b/>
      <sz val="16"/>
      <color indexed="53"/>
      <name val="Bell MT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</borders>
  <cellStyleXfs count="18">
    <xf numFmtId="0" fontId="0" fillId="0" borderId="0"/>
    <xf numFmtId="0" fontId="1" fillId="0" borderId="0"/>
    <xf numFmtId="0" fontId="3" fillId="5" borderId="1">
      <alignment wrapText="1"/>
    </xf>
    <xf numFmtId="0" fontId="3" fillId="5" borderId="1">
      <alignment horizontal="centerContinuous" wrapText="1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5" fillId="0" borderId="0"/>
    <xf numFmtId="165" fontId="6" fillId="0" borderId="0" applyFont="0" applyFill="0" applyBorder="0" applyProtection="0">
      <alignment horizontal="center"/>
    </xf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7" fillId="6" borderId="2">
      <alignment horizontal="left" indent="2"/>
    </xf>
    <xf numFmtId="0" fontId="1" fillId="7" borderId="1">
      <alignment horizontal="centerContinuous" wrapText="1"/>
    </xf>
    <xf numFmtId="0" fontId="1" fillId="0" borderId="0">
      <alignment wrapText="1"/>
    </xf>
    <xf numFmtId="0" fontId="1" fillId="8" borderId="0" applyNumberFormat="0" applyFont="0" applyBorder="0" applyAlignment="0" applyProtection="0"/>
    <xf numFmtId="0" fontId="1" fillId="9" borderId="1">
      <alignment horizontal="centerContinuous" wrapText="1"/>
    </xf>
  </cellStyleXfs>
  <cellXfs count="16">
    <xf numFmtId="0" fontId="0" fillId="0" borderId="0" xfId="0"/>
    <xf numFmtId="0" fontId="1" fillId="0" borderId="0" xfId="1"/>
    <xf numFmtId="43" fontId="1" fillId="2" borderId="1" xfId="1" applyNumberFormat="1" applyFill="1" applyBorder="1"/>
    <xf numFmtId="0" fontId="1" fillId="0" borderId="1" xfId="1" applyBorder="1"/>
    <xf numFmtId="43" fontId="1" fillId="0" borderId="1" xfId="1" applyNumberFormat="1" applyBorder="1"/>
    <xf numFmtId="0" fontId="1" fillId="0" borderId="1" xfId="1" applyBorder="1" applyProtection="1"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0" fontId="2" fillId="3" borderId="1" xfId="1" applyFont="1" applyFill="1" applyBorder="1" applyAlignment="1">
      <alignment wrapText="1"/>
    </xf>
    <xf numFmtId="0" fontId="1" fillId="4" borderId="1" xfId="1" applyFill="1" applyBorder="1"/>
    <xf numFmtId="0" fontId="2" fillId="3" borderId="1" xfId="1" applyFont="1" applyFill="1" applyBorder="1"/>
    <xf numFmtId="0" fontId="1" fillId="0" borderId="1" xfId="1" applyFill="1" applyBorder="1" applyProtection="1">
      <protection locked="0"/>
    </xf>
    <xf numFmtId="43" fontId="1" fillId="4" borderId="1" xfId="1" applyNumberFormat="1" applyFill="1" applyBorder="1"/>
    <xf numFmtId="10" fontId="1" fillId="0" borderId="1" xfId="1" applyNumberFormat="1" applyFill="1" applyBorder="1" applyProtection="1">
      <protection locked="0"/>
    </xf>
    <xf numFmtId="4" fontId="1" fillId="0" borderId="1" xfId="1" applyNumberFormat="1" applyFill="1" applyBorder="1" applyProtection="1">
      <protection locked="0"/>
    </xf>
    <xf numFmtId="4" fontId="0" fillId="0" borderId="0" xfId="0" applyNumberFormat="1"/>
    <xf numFmtId="0" fontId="6" fillId="0" borderId="0" xfId="1" applyFont="1"/>
  </cellXfs>
  <cellStyles count="18">
    <cellStyle name="blue" xfId="2"/>
    <cellStyle name="bluecenteraccrossselection" xfId="3"/>
    <cellStyle name="Comma 2" xfId="4"/>
    <cellStyle name="Comma 3" xfId="5"/>
    <cellStyle name="Currency 2" xfId="6"/>
    <cellStyle name="Currency 3" xfId="7"/>
    <cellStyle name="Currency Round to thousands" xfId="8"/>
    <cellStyle name="Four-Digit Year" xfId="9"/>
    <cellStyle name="Normal" xfId="0" builtinId="0"/>
    <cellStyle name="Normal 2" xfId="10"/>
    <cellStyle name="Normal 3" xfId="1"/>
    <cellStyle name="Percent 2" xfId="11"/>
    <cellStyle name="Percent 3" xfId="12"/>
    <cellStyle name="Rad" xfId="13"/>
    <cellStyle name="redcenteraccrossselection" xfId="14"/>
    <cellStyle name="Wrap Text" xfId="15"/>
    <cellStyle name="Yellow" xfId="16"/>
    <cellStyle name="yellowcenteraccrossselection" xfId="17"/>
  </cellStyles>
  <dxfs count="0"/>
  <tableStyles count="0" defaultTableStyle="TableStyleMedium2" defaultPivotStyle="PivotStyleLight16"/>
  <colors>
    <mruColors>
      <color rgb="FF0000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53"/>
  <sheetViews>
    <sheetView tabSelected="1" zoomScale="115" zoomScaleNormal="115" workbookViewId="0">
      <selection activeCell="E8" sqref="E8"/>
    </sheetView>
  </sheetViews>
  <sheetFormatPr defaultRowHeight="15" x14ac:dyDescent="0.25"/>
  <cols>
    <col min="1" max="1" width="24.42578125" style="1" customWidth="1"/>
    <col min="2" max="2" width="12.140625" style="1" bestFit="1" customWidth="1"/>
    <col min="3" max="3" width="10.7109375" style="1" bestFit="1" customWidth="1"/>
    <col min="4" max="4" width="15.28515625" style="1" customWidth="1"/>
    <col min="5" max="5" width="26.140625" style="1" customWidth="1"/>
    <col min="6" max="6" width="23.7109375" style="1" customWidth="1"/>
    <col min="7" max="7" width="18.42578125" style="1" bestFit="1" customWidth="1"/>
    <col min="8" max="8" width="12.140625" bestFit="1" customWidth="1"/>
    <col min="257" max="257" width="12.85546875" bestFit="1" customWidth="1"/>
    <col min="258" max="258" width="13.5703125" bestFit="1" customWidth="1"/>
    <col min="259" max="259" width="12.28515625" bestFit="1" customWidth="1"/>
    <col min="260" max="260" width="13.140625" bestFit="1" customWidth="1"/>
    <col min="261" max="261" width="13.140625" customWidth="1"/>
    <col min="513" max="513" width="12.85546875" bestFit="1" customWidth="1"/>
    <col min="514" max="514" width="13.5703125" bestFit="1" customWidth="1"/>
    <col min="515" max="515" width="12.28515625" bestFit="1" customWidth="1"/>
    <col min="516" max="516" width="13.140625" bestFit="1" customWidth="1"/>
    <col min="517" max="517" width="13.140625" customWidth="1"/>
    <col min="769" max="769" width="12.85546875" bestFit="1" customWidth="1"/>
    <col min="770" max="770" width="13.5703125" bestFit="1" customWidth="1"/>
    <col min="771" max="771" width="12.28515625" bestFit="1" customWidth="1"/>
    <col min="772" max="772" width="13.140625" bestFit="1" customWidth="1"/>
    <col min="773" max="773" width="13.140625" customWidth="1"/>
    <col min="1025" max="1025" width="12.85546875" bestFit="1" customWidth="1"/>
    <col min="1026" max="1026" width="13.5703125" bestFit="1" customWidth="1"/>
    <col min="1027" max="1027" width="12.28515625" bestFit="1" customWidth="1"/>
    <col min="1028" max="1028" width="13.140625" bestFit="1" customWidth="1"/>
    <col min="1029" max="1029" width="13.140625" customWidth="1"/>
    <col min="1281" max="1281" width="12.85546875" bestFit="1" customWidth="1"/>
    <col min="1282" max="1282" width="13.5703125" bestFit="1" customWidth="1"/>
    <col min="1283" max="1283" width="12.28515625" bestFit="1" customWidth="1"/>
    <col min="1284" max="1284" width="13.140625" bestFit="1" customWidth="1"/>
    <col min="1285" max="1285" width="13.140625" customWidth="1"/>
    <col min="1537" max="1537" width="12.85546875" bestFit="1" customWidth="1"/>
    <col min="1538" max="1538" width="13.5703125" bestFit="1" customWidth="1"/>
    <col min="1539" max="1539" width="12.28515625" bestFit="1" customWidth="1"/>
    <col min="1540" max="1540" width="13.140625" bestFit="1" customWidth="1"/>
    <col min="1541" max="1541" width="13.140625" customWidth="1"/>
    <col min="1793" max="1793" width="12.85546875" bestFit="1" customWidth="1"/>
    <col min="1794" max="1794" width="13.5703125" bestFit="1" customWidth="1"/>
    <col min="1795" max="1795" width="12.28515625" bestFit="1" customWidth="1"/>
    <col min="1796" max="1796" width="13.140625" bestFit="1" customWidth="1"/>
    <col min="1797" max="1797" width="13.140625" customWidth="1"/>
    <col min="2049" max="2049" width="12.85546875" bestFit="1" customWidth="1"/>
    <col min="2050" max="2050" width="13.5703125" bestFit="1" customWidth="1"/>
    <col min="2051" max="2051" width="12.28515625" bestFit="1" customWidth="1"/>
    <col min="2052" max="2052" width="13.140625" bestFit="1" customWidth="1"/>
    <col min="2053" max="2053" width="13.140625" customWidth="1"/>
    <col min="2305" max="2305" width="12.85546875" bestFit="1" customWidth="1"/>
    <col min="2306" max="2306" width="13.5703125" bestFit="1" customWidth="1"/>
    <col min="2307" max="2307" width="12.28515625" bestFit="1" customWidth="1"/>
    <col min="2308" max="2308" width="13.140625" bestFit="1" customWidth="1"/>
    <col min="2309" max="2309" width="13.140625" customWidth="1"/>
    <col min="2561" max="2561" width="12.85546875" bestFit="1" customWidth="1"/>
    <col min="2562" max="2562" width="13.5703125" bestFit="1" customWidth="1"/>
    <col min="2563" max="2563" width="12.28515625" bestFit="1" customWidth="1"/>
    <col min="2564" max="2564" width="13.140625" bestFit="1" customWidth="1"/>
    <col min="2565" max="2565" width="13.140625" customWidth="1"/>
    <col min="2817" max="2817" width="12.85546875" bestFit="1" customWidth="1"/>
    <col min="2818" max="2818" width="13.5703125" bestFit="1" customWidth="1"/>
    <col min="2819" max="2819" width="12.28515625" bestFit="1" customWidth="1"/>
    <col min="2820" max="2820" width="13.140625" bestFit="1" customWidth="1"/>
    <col min="2821" max="2821" width="13.140625" customWidth="1"/>
    <col min="3073" max="3073" width="12.85546875" bestFit="1" customWidth="1"/>
    <col min="3074" max="3074" width="13.5703125" bestFit="1" customWidth="1"/>
    <col min="3075" max="3075" width="12.28515625" bestFit="1" customWidth="1"/>
    <col min="3076" max="3076" width="13.140625" bestFit="1" customWidth="1"/>
    <col min="3077" max="3077" width="13.140625" customWidth="1"/>
    <col min="3329" max="3329" width="12.85546875" bestFit="1" customWidth="1"/>
    <col min="3330" max="3330" width="13.5703125" bestFit="1" customWidth="1"/>
    <col min="3331" max="3331" width="12.28515625" bestFit="1" customWidth="1"/>
    <col min="3332" max="3332" width="13.140625" bestFit="1" customWidth="1"/>
    <col min="3333" max="3333" width="13.140625" customWidth="1"/>
    <col min="3585" max="3585" width="12.85546875" bestFit="1" customWidth="1"/>
    <col min="3586" max="3586" width="13.5703125" bestFit="1" customWidth="1"/>
    <col min="3587" max="3587" width="12.28515625" bestFit="1" customWidth="1"/>
    <col min="3588" max="3588" width="13.140625" bestFit="1" customWidth="1"/>
    <col min="3589" max="3589" width="13.140625" customWidth="1"/>
    <col min="3841" max="3841" width="12.85546875" bestFit="1" customWidth="1"/>
    <col min="3842" max="3842" width="13.5703125" bestFit="1" customWidth="1"/>
    <col min="3843" max="3843" width="12.28515625" bestFit="1" customWidth="1"/>
    <col min="3844" max="3844" width="13.140625" bestFit="1" customWidth="1"/>
    <col min="3845" max="3845" width="13.140625" customWidth="1"/>
    <col min="4097" max="4097" width="12.85546875" bestFit="1" customWidth="1"/>
    <col min="4098" max="4098" width="13.5703125" bestFit="1" customWidth="1"/>
    <col min="4099" max="4099" width="12.28515625" bestFit="1" customWidth="1"/>
    <col min="4100" max="4100" width="13.140625" bestFit="1" customWidth="1"/>
    <col min="4101" max="4101" width="13.140625" customWidth="1"/>
    <col min="4353" max="4353" width="12.85546875" bestFit="1" customWidth="1"/>
    <col min="4354" max="4354" width="13.5703125" bestFit="1" customWidth="1"/>
    <col min="4355" max="4355" width="12.28515625" bestFit="1" customWidth="1"/>
    <col min="4356" max="4356" width="13.140625" bestFit="1" customWidth="1"/>
    <col min="4357" max="4357" width="13.140625" customWidth="1"/>
    <col min="4609" max="4609" width="12.85546875" bestFit="1" customWidth="1"/>
    <col min="4610" max="4610" width="13.5703125" bestFit="1" customWidth="1"/>
    <col min="4611" max="4611" width="12.28515625" bestFit="1" customWidth="1"/>
    <col min="4612" max="4612" width="13.140625" bestFit="1" customWidth="1"/>
    <col min="4613" max="4613" width="13.140625" customWidth="1"/>
    <col min="4865" max="4865" width="12.85546875" bestFit="1" customWidth="1"/>
    <col min="4866" max="4866" width="13.5703125" bestFit="1" customWidth="1"/>
    <col min="4867" max="4867" width="12.28515625" bestFit="1" customWidth="1"/>
    <col min="4868" max="4868" width="13.140625" bestFit="1" customWidth="1"/>
    <col min="4869" max="4869" width="13.140625" customWidth="1"/>
    <col min="5121" max="5121" width="12.85546875" bestFit="1" customWidth="1"/>
    <col min="5122" max="5122" width="13.5703125" bestFit="1" customWidth="1"/>
    <col min="5123" max="5123" width="12.28515625" bestFit="1" customWidth="1"/>
    <col min="5124" max="5124" width="13.140625" bestFit="1" customWidth="1"/>
    <col min="5125" max="5125" width="13.140625" customWidth="1"/>
    <col min="5377" max="5377" width="12.85546875" bestFit="1" customWidth="1"/>
    <col min="5378" max="5378" width="13.5703125" bestFit="1" customWidth="1"/>
    <col min="5379" max="5379" width="12.28515625" bestFit="1" customWidth="1"/>
    <col min="5380" max="5380" width="13.140625" bestFit="1" customWidth="1"/>
    <col min="5381" max="5381" width="13.140625" customWidth="1"/>
    <col min="5633" max="5633" width="12.85546875" bestFit="1" customWidth="1"/>
    <col min="5634" max="5634" width="13.5703125" bestFit="1" customWidth="1"/>
    <col min="5635" max="5635" width="12.28515625" bestFit="1" customWidth="1"/>
    <col min="5636" max="5636" width="13.140625" bestFit="1" customWidth="1"/>
    <col min="5637" max="5637" width="13.140625" customWidth="1"/>
    <col min="5889" max="5889" width="12.85546875" bestFit="1" customWidth="1"/>
    <col min="5890" max="5890" width="13.5703125" bestFit="1" customWidth="1"/>
    <col min="5891" max="5891" width="12.28515625" bestFit="1" customWidth="1"/>
    <col min="5892" max="5892" width="13.140625" bestFit="1" customWidth="1"/>
    <col min="5893" max="5893" width="13.140625" customWidth="1"/>
    <col min="6145" max="6145" width="12.85546875" bestFit="1" customWidth="1"/>
    <col min="6146" max="6146" width="13.5703125" bestFit="1" customWidth="1"/>
    <col min="6147" max="6147" width="12.28515625" bestFit="1" customWidth="1"/>
    <col min="6148" max="6148" width="13.140625" bestFit="1" customWidth="1"/>
    <col min="6149" max="6149" width="13.140625" customWidth="1"/>
    <col min="6401" max="6401" width="12.85546875" bestFit="1" customWidth="1"/>
    <col min="6402" max="6402" width="13.5703125" bestFit="1" customWidth="1"/>
    <col min="6403" max="6403" width="12.28515625" bestFit="1" customWidth="1"/>
    <col min="6404" max="6404" width="13.140625" bestFit="1" customWidth="1"/>
    <col min="6405" max="6405" width="13.140625" customWidth="1"/>
    <col min="6657" max="6657" width="12.85546875" bestFit="1" customWidth="1"/>
    <col min="6658" max="6658" width="13.5703125" bestFit="1" customWidth="1"/>
    <col min="6659" max="6659" width="12.28515625" bestFit="1" customWidth="1"/>
    <col min="6660" max="6660" width="13.140625" bestFit="1" customWidth="1"/>
    <col min="6661" max="6661" width="13.140625" customWidth="1"/>
    <col min="6913" max="6913" width="12.85546875" bestFit="1" customWidth="1"/>
    <col min="6914" max="6914" width="13.5703125" bestFit="1" customWidth="1"/>
    <col min="6915" max="6915" width="12.28515625" bestFit="1" customWidth="1"/>
    <col min="6916" max="6916" width="13.140625" bestFit="1" customWidth="1"/>
    <col min="6917" max="6917" width="13.140625" customWidth="1"/>
    <col min="7169" max="7169" width="12.85546875" bestFit="1" customWidth="1"/>
    <col min="7170" max="7170" width="13.5703125" bestFit="1" customWidth="1"/>
    <col min="7171" max="7171" width="12.28515625" bestFit="1" customWidth="1"/>
    <col min="7172" max="7172" width="13.140625" bestFit="1" customWidth="1"/>
    <col min="7173" max="7173" width="13.140625" customWidth="1"/>
    <col min="7425" max="7425" width="12.85546875" bestFit="1" customWidth="1"/>
    <col min="7426" max="7426" width="13.5703125" bestFit="1" customWidth="1"/>
    <col min="7427" max="7427" width="12.28515625" bestFit="1" customWidth="1"/>
    <col min="7428" max="7428" width="13.140625" bestFit="1" customWidth="1"/>
    <col min="7429" max="7429" width="13.140625" customWidth="1"/>
    <col min="7681" max="7681" width="12.85546875" bestFit="1" customWidth="1"/>
    <col min="7682" max="7682" width="13.5703125" bestFit="1" customWidth="1"/>
    <col min="7683" max="7683" width="12.28515625" bestFit="1" customWidth="1"/>
    <col min="7684" max="7684" width="13.140625" bestFit="1" customWidth="1"/>
    <col min="7685" max="7685" width="13.140625" customWidth="1"/>
    <col min="7937" max="7937" width="12.85546875" bestFit="1" customWidth="1"/>
    <col min="7938" max="7938" width="13.5703125" bestFit="1" customWidth="1"/>
    <col min="7939" max="7939" width="12.28515625" bestFit="1" customWidth="1"/>
    <col min="7940" max="7940" width="13.140625" bestFit="1" customWidth="1"/>
    <col min="7941" max="7941" width="13.140625" customWidth="1"/>
    <col min="8193" max="8193" width="12.85546875" bestFit="1" customWidth="1"/>
    <col min="8194" max="8194" width="13.5703125" bestFit="1" customWidth="1"/>
    <col min="8195" max="8195" width="12.28515625" bestFit="1" customWidth="1"/>
    <col min="8196" max="8196" width="13.140625" bestFit="1" customWidth="1"/>
    <col min="8197" max="8197" width="13.140625" customWidth="1"/>
    <col min="8449" max="8449" width="12.85546875" bestFit="1" customWidth="1"/>
    <col min="8450" max="8450" width="13.5703125" bestFit="1" customWidth="1"/>
    <col min="8451" max="8451" width="12.28515625" bestFit="1" customWidth="1"/>
    <col min="8452" max="8452" width="13.140625" bestFit="1" customWidth="1"/>
    <col min="8453" max="8453" width="13.140625" customWidth="1"/>
    <col min="8705" max="8705" width="12.85546875" bestFit="1" customWidth="1"/>
    <col min="8706" max="8706" width="13.5703125" bestFit="1" customWidth="1"/>
    <col min="8707" max="8707" width="12.28515625" bestFit="1" customWidth="1"/>
    <col min="8708" max="8708" width="13.140625" bestFit="1" customWidth="1"/>
    <col min="8709" max="8709" width="13.140625" customWidth="1"/>
    <col min="8961" max="8961" width="12.85546875" bestFit="1" customWidth="1"/>
    <col min="8962" max="8962" width="13.5703125" bestFit="1" customWidth="1"/>
    <col min="8963" max="8963" width="12.28515625" bestFit="1" customWidth="1"/>
    <col min="8964" max="8964" width="13.140625" bestFit="1" customWidth="1"/>
    <col min="8965" max="8965" width="13.140625" customWidth="1"/>
    <col min="9217" max="9217" width="12.85546875" bestFit="1" customWidth="1"/>
    <col min="9218" max="9218" width="13.5703125" bestFit="1" customWidth="1"/>
    <col min="9219" max="9219" width="12.28515625" bestFit="1" customWidth="1"/>
    <col min="9220" max="9220" width="13.140625" bestFit="1" customWidth="1"/>
    <col min="9221" max="9221" width="13.140625" customWidth="1"/>
    <col min="9473" max="9473" width="12.85546875" bestFit="1" customWidth="1"/>
    <col min="9474" max="9474" width="13.5703125" bestFit="1" customWidth="1"/>
    <col min="9475" max="9475" width="12.28515625" bestFit="1" customWidth="1"/>
    <col min="9476" max="9476" width="13.140625" bestFit="1" customWidth="1"/>
    <col min="9477" max="9477" width="13.140625" customWidth="1"/>
    <col min="9729" max="9729" width="12.85546875" bestFit="1" customWidth="1"/>
    <col min="9730" max="9730" width="13.5703125" bestFit="1" customWidth="1"/>
    <col min="9731" max="9731" width="12.28515625" bestFit="1" customWidth="1"/>
    <col min="9732" max="9732" width="13.140625" bestFit="1" customWidth="1"/>
    <col min="9733" max="9733" width="13.140625" customWidth="1"/>
    <col min="9985" max="9985" width="12.85546875" bestFit="1" customWidth="1"/>
    <col min="9986" max="9986" width="13.5703125" bestFit="1" customWidth="1"/>
    <col min="9987" max="9987" width="12.28515625" bestFit="1" customWidth="1"/>
    <col min="9988" max="9988" width="13.140625" bestFit="1" customWidth="1"/>
    <col min="9989" max="9989" width="13.140625" customWidth="1"/>
    <col min="10241" max="10241" width="12.85546875" bestFit="1" customWidth="1"/>
    <col min="10242" max="10242" width="13.5703125" bestFit="1" customWidth="1"/>
    <col min="10243" max="10243" width="12.28515625" bestFit="1" customWidth="1"/>
    <col min="10244" max="10244" width="13.140625" bestFit="1" customWidth="1"/>
    <col min="10245" max="10245" width="13.140625" customWidth="1"/>
    <col min="10497" max="10497" width="12.85546875" bestFit="1" customWidth="1"/>
    <col min="10498" max="10498" width="13.5703125" bestFit="1" customWidth="1"/>
    <col min="10499" max="10499" width="12.28515625" bestFit="1" customWidth="1"/>
    <col min="10500" max="10500" width="13.140625" bestFit="1" customWidth="1"/>
    <col min="10501" max="10501" width="13.140625" customWidth="1"/>
    <col min="10753" max="10753" width="12.85546875" bestFit="1" customWidth="1"/>
    <col min="10754" max="10754" width="13.5703125" bestFit="1" customWidth="1"/>
    <col min="10755" max="10755" width="12.28515625" bestFit="1" customWidth="1"/>
    <col min="10756" max="10756" width="13.140625" bestFit="1" customWidth="1"/>
    <col min="10757" max="10757" width="13.140625" customWidth="1"/>
    <col min="11009" max="11009" width="12.85546875" bestFit="1" customWidth="1"/>
    <col min="11010" max="11010" width="13.5703125" bestFit="1" customWidth="1"/>
    <col min="11011" max="11011" width="12.28515625" bestFit="1" customWidth="1"/>
    <col min="11012" max="11012" width="13.140625" bestFit="1" customWidth="1"/>
    <col min="11013" max="11013" width="13.140625" customWidth="1"/>
    <col min="11265" max="11265" width="12.85546875" bestFit="1" customWidth="1"/>
    <col min="11266" max="11266" width="13.5703125" bestFit="1" customWidth="1"/>
    <col min="11267" max="11267" width="12.28515625" bestFit="1" customWidth="1"/>
    <col min="11268" max="11268" width="13.140625" bestFit="1" customWidth="1"/>
    <col min="11269" max="11269" width="13.140625" customWidth="1"/>
    <col min="11521" max="11521" width="12.85546875" bestFit="1" customWidth="1"/>
    <col min="11522" max="11522" width="13.5703125" bestFit="1" customWidth="1"/>
    <col min="11523" max="11523" width="12.28515625" bestFit="1" customWidth="1"/>
    <col min="11524" max="11524" width="13.140625" bestFit="1" customWidth="1"/>
    <col min="11525" max="11525" width="13.140625" customWidth="1"/>
    <col min="11777" max="11777" width="12.85546875" bestFit="1" customWidth="1"/>
    <col min="11778" max="11778" width="13.5703125" bestFit="1" customWidth="1"/>
    <col min="11779" max="11779" width="12.28515625" bestFit="1" customWidth="1"/>
    <col min="11780" max="11780" width="13.140625" bestFit="1" customWidth="1"/>
    <col min="11781" max="11781" width="13.140625" customWidth="1"/>
    <col min="12033" max="12033" width="12.85546875" bestFit="1" customWidth="1"/>
    <col min="12034" max="12034" width="13.5703125" bestFit="1" customWidth="1"/>
    <col min="12035" max="12035" width="12.28515625" bestFit="1" customWidth="1"/>
    <col min="12036" max="12036" width="13.140625" bestFit="1" customWidth="1"/>
    <col min="12037" max="12037" width="13.140625" customWidth="1"/>
    <col min="12289" max="12289" width="12.85546875" bestFit="1" customWidth="1"/>
    <col min="12290" max="12290" width="13.5703125" bestFit="1" customWidth="1"/>
    <col min="12291" max="12291" width="12.28515625" bestFit="1" customWidth="1"/>
    <col min="12292" max="12292" width="13.140625" bestFit="1" customWidth="1"/>
    <col min="12293" max="12293" width="13.140625" customWidth="1"/>
    <col min="12545" max="12545" width="12.85546875" bestFit="1" customWidth="1"/>
    <col min="12546" max="12546" width="13.5703125" bestFit="1" customWidth="1"/>
    <col min="12547" max="12547" width="12.28515625" bestFit="1" customWidth="1"/>
    <col min="12548" max="12548" width="13.140625" bestFit="1" customWidth="1"/>
    <col min="12549" max="12549" width="13.140625" customWidth="1"/>
    <col min="12801" max="12801" width="12.85546875" bestFit="1" customWidth="1"/>
    <col min="12802" max="12802" width="13.5703125" bestFit="1" customWidth="1"/>
    <col min="12803" max="12803" width="12.28515625" bestFit="1" customWidth="1"/>
    <col min="12804" max="12804" width="13.140625" bestFit="1" customWidth="1"/>
    <col min="12805" max="12805" width="13.140625" customWidth="1"/>
    <col min="13057" max="13057" width="12.85546875" bestFit="1" customWidth="1"/>
    <col min="13058" max="13058" width="13.5703125" bestFit="1" customWidth="1"/>
    <col min="13059" max="13059" width="12.28515625" bestFit="1" customWidth="1"/>
    <col min="13060" max="13060" width="13.140625" bestFit="1" customWidth="1"/>
    <col min="13061" max="13061" width="13.140625" customWidth="1"/>
    <col min="13313" max="13313" width="12.85546875" bestFit="1" customWidth="1"/>
    <col min="13314" max="13314" width="13.5703125" bestFit="1" customWidth="1"/>
    <col min="13315" max="13315" width="12.28515625" bestFit="1" customWidth="1"/>
    <col min="13316" max="13316" width="13.140625" bestFit="1" customWidth="1"/>
    <col min="13317" max="13317" width="13.140625" customWidth="1"/>
    <col min="13569" max="13569" width="12.85546875" bestFit="1" customWidth="1"/>
    <col min="13570" max="13570" width="13.5703125" bestFit="1" customWidth="1"/>
    <col min="13571" max="13571" width="12.28515625" bestFit="1" customWidth="1"/>
    <col min="13572" max="13572" width="13.140625" bestFit="1" customWidth="1"/>
    <col min="13573" max="13573" width="13.140625" customWidth="1"/>
    <col min="13825" max="13825" width="12.85546875" bestFit="1" customWidth="1"/>
    <col min="13826" max="13826" width="13.5703125" bestFit="1" customWidth="1"/>
    <col min="13827" max="13827" width="12.28515625" bestFit="1" customWidth="1"/>
    <col min="13828" max="13828" width="13.140625" bestFit="1" customWidth="1"/>
    <col min="13829" max="13829" width="13.140625" customWidth="1"/>
    <col min="14081" max="14081" width="12.85546875" bestFit="1" customWidth="1"/>
    <col min="14082" max="14082" width="13.5703125" bestFit="1" customWidth="1"/>
    <col min="14083" max="14083" width="12.28515625" bestFit="1" customWidth="1"/>
    <col min="14084" max="14084" width="13.140625" bestFit="1" customWidth="1"/>
    <col min="14085" max="14085" width="13.140625" customWidth="1"/>
    <col min="14337" max="14337" width="12.85546875" bestFit="1" customWidth="1"/>
    <col min="14338" max="14338" width="13.5703125" bestFit="1" customWidth="1"/>
    <col min="14339" max="14339" width="12.28515625" bestFit="1" customWidth="1"/>
    <col min="14340" max="14340" width="13.140625" bestFit="1" customWidth="1"/>
    <col min="14341" max="14341" width="13.140625" customWidth="1"/>
    <col min="14593" max="14593" width="12.85546875" bestFit="1" customWidth="1"/>
    <col min="14594" max="14594" width="13.5703125" bestFit="1" customWidth="1"/>
    <col min="14595" max="14595" width="12.28515625" bestFit="1" customWidth="1"/>
    <col min="14596" max="14596" width="13.140625" bestFit="1" customWidth="1"/>
    <col min="14597" max="14597" width="13.140625" customWidth="1"/>
    <col min="14849" max="14849" width="12.85546875" bestFit="1" customWidth="1"/>
    <col min="14850" max="14850" width="13.5703125" bestFit="1" customWidth="1"/>
    <col min="14851" max="14851" width="12.28515625" bestFit="1" customWidth="1"/>
    <col min="14852" max="14852" width="13.140625" bestFit="1" customWidth="1"/>
    <col min="14853" max="14853" width="13.140625" customWidth="1"/>
    <col min="15105" max="15105" width="12.85546875" bestFit="1" customWidth="1"/>
    <col min="15106" max="15106" width="13.5703125" bestFit="1" customWidth="1"/>
    <col min="15107" max="15107" width="12.28515625" bestFit="1" customWidth="1"/>
    <col min="15108" max="15108" width="13.140625" bestFit="1" customWidth="1"/>
    <col min="15109" max="15109" width="13.140625" customWidth="1"/>
    <col min="15361" max="15361" width="12.85546875" bestFit="1" customWidth="1"/>
    <col min="15362" max="15362" width="13.5703125" bestFit="1" customWidth="1"/>
    <col min="15363" max="15363" width="12.28515625" bestFit="1" customWidth="1"/>
    <col min="15364" max="15364" width="13.140625" bestFit="1" customWidth="1"/>
    <col min="15365" max="15365" width="13.140625" customWidth="1"/>
    <col min="15617" max="15617" width="12.85546875" bestFit="1" customWidth="1"/>
    <col min="15618" max="15618" width="13.5703125" bestFit="1" customWidth="1"/>
    <col min="15619" max="15619" width="12.28515625" bestFit="1" customWidth="1"/>
    <col min="15620" max="15620" width="13.140625" bestFit="1" customWidth="1"/>
    <col min="15621" max="15621" width="13.140625" customWidth="1"/>
    <col min="15873" max="15873" width="12.85546875" bestFit="1" customWidth="1"/>
    <col min="15874" max="15874" width="13.5703125" bestFit="1" customWidth="1"/>
    <col min="15875" max="15875" width="12.28515625" bestFit="1" customWidth="1"/>
    <col min="15876" max="15876" width="13.140625" bestFit="1" customWidth="1"/>
    <col min="15877" max="15877" width="13.140625" customWidth="1"/>
    <col min="16129" max="16129" width="12.85546875" bestFit="1" customWidth="1"/>
    <col min="16130" max="16130" width="13.5703125" bestFit="1" customWidth="1"/>
    <col min="16131" max="16131" width="12.28515625" bestFit="1" customWidth="1"/>
    <col min="16132" max="16132" width="13.140625" bestFit="1" customWidth="1"/>
    <col min="16133" max="16133" width="13.140625" customWidth="1"/>
  </cols>
  <sheetData>
    <row r="1" spans="1:9" x14ac:dyDescent="0.25">
      <c r="A1" t="s">
        <v>18</v>
      </c>
    </row>
    <row r="2" spans="1:9" x14ac:dyDescent="0.25">
      <c r="A2" t="s">
        <v>17</v>
      </c>
    </row>
    <row r="3" spans="1:9" x14ac:dyDescent="0.25">
      <c r="D3" s="6" t="s">
        <v>10</v>
      </c>
    </row>
    <row r="4" spans="1:9" x14ac:dyDescent="0.25">
      <c r="A4" s="9" t="s">
        <v>11</v>
      </c>
      <c r="B4" s="13">
        <v>1000000</v>
      </c>
      <c r="D4" s="11">
        <f>SUM(C14:C53)</f>
        <v>717500</v>
      </c>
    </row>
    <row r="5" spans="1:9" x14ac:dyDescent="0.25">
      <c r="A5" s="9" t="s">
        <v>9</v>
      </c>
      <c r="B5" s="12">
        <v>7.0000000000000007E-2</v>
      </c>
      <c r="D5" s="6" t="s">
        <v>10</v>
      </c>
    </row>
    <row r="6" spans="1:9" x14ac:dyDescent="0.25">
      <c r="A6" s="9" t="s">
        <v>8</v>
      </c>
      <c r="B6" s="8">
        <f>B5/B8</f>
        <v>3.5000000000000003E-2</v>
      </c>
      <c r="D6" s="11">
        <f>SUM({35000;34125;33250;32375;31500;30625;29750;28875;28000;27125;26250;25375;24500;23625;22750;21875;21000;20125;19250;18375;17500;16625;15750;14875;14000;13125;12250;11375;10500;9625;8750;7875;7000;6125;5250;4375;3500;2625;1750;875})</f>
        <v>717500</v>
      </c>
      <c r="E6" s="15" t="s">
        <v>20</v>
      </c>
    </row>
    <row r="7" spans="1:9" ht="26.25" x14ac:dyDescent="0.25">
      <c r="A7" s="9" t="s">
        <v>7</v>
      </c>
      <c r="B7" s="10">
        <v>20</v>
      </c>
      <c r="D7" s="6" t="s">
        <v>10</v>
      </c>
      <c r="E7" s="6" t="s">
        <v>19</v>
      </c>
    </row>
    <row r="8" spans="1:9" x14ac:dyDescent="0.25">
      <c r="A8" s="9" t="s">
        <v>6</v>
      </c>
      <c r="B8" s="10">
        <v>2</v>
      </c>
      <c r="D8" s="11">
        <f>SUM((B4-B10*{0;1;2;3;4;5;6;7;8;9;10;11;12;13;14;15;16;17;18;19;20;21;22;23;24;25;26;27;28;29;30;31;32;33;34;35;36;37;38;39})*B6)</f>
        <v>717500</v>
      </c>
      <c r="E8" s="11"/>
      <c r="G8"/>
    </row>
    <row r="9" spans="1:9" x14ac:dyDescent="0.25">
      <c r="A9" s="9" t="s">
        <v>5</v>
      </c>
      <c r="B9" s="8">
        <f>B7*B8</f>
        <v>40</v>
      </c>
      <c r="D9" s="1">
        <f ca="1">SUMPRODUCT((B4-B10*(ROW(INDIRECT("1:"&amp;B9))-1))*B6)</f>
        <v>717500</v>
      </c>
      <c r="G9" s="1">
        <f>(B4-B10*{0;1;2;3;4;5;6;7;8;9;10;11;12;13;14;15;16;17;18;19;20;21;22;23;24;25;26;27;28;29;30;31;32;33;34;35;36;37;38;39})*B6</f>
        <v>35000</v>
      </c>
      <c r="H9">
        <v>1</v>
      </c>
      <c r="I9" t="s">
        <v>12</v>
      </c>
    </row>
    <row r="10" spans="1:9" x14ac:dyDescent="0.25">
      <c r="A10" s="9" t="s">
        <v>16</v>
      </c>
      <c r="B10" s="8">
        <f>B4/B9</f>
        <v>25000</v>
      </c>
      <c r="D10" s="1">
        <f ca="1">SUMPRODUCT((B4-B10*(ROW(INDIRECT("1:"&amp;B9))-1)))*B6</f>
        <v>717500.00000000012</v>
      </c>
      <c r="G10" s="14">
        <f ca="1">(ROW(INDIRECT("1:"&amp;B9))-1)</f>
        <v>0</v>
      </c>
      <c r="I10" t="s">
        <v>13</v>
      </c>
    </row>
    <row r="11" spans="1:9" x14ac:dyDescent="0.25">
      <c r="H11">
        <v>2</v>
      </c>
      <c r="I11" t="s">
        <v>14</v>
      </c>
    </row>
    <row r="12" spans="1:9" ht="39" x14ac:dyDescent="0.25">
      <c r="A12" s="6" t="s">
        <v>4</v>
      </c>
      <c r="B12" s="7" t="s">
        <v>3</v>
      </c>
      <c r="C12" s="6" t="s">
        <v>2</v>
      </c>
      <c r="D12" s="6" t="s">
        <v>1</v>
      </c>
      <c r="E12" s="6" t="s">
        <v>0</v>
      </c>
      <c r="I12" t="s">
        <v>15</v>
      </c>
    </row>
    <row r="13" spans="1:9" x14ac:dyDescent="0.25">
      <c r="A13" s="5">
        <v>0</v>
      </c>
      <c r="B13" s="4"/>
      <c r="C13" s="4"/>
      <c r="D13" s="4"/>
      <c r="E13" s="4">
        <f>B4</f>
        <v>1000000</v>
      </c>
      <c r="G13" s="11">
        <f>$B$4-$B$10*A13</f>
        <v>1000000</v>
      </c>
      <c r="H13" s="14"/>
    </row>
    <row r="14" spans="1:9" x14ac:dyDescent="0.25">
      <c r="A14" s="3">
        <f t="shared" ref="A14:A53" si="0">A13+1</f>
        <v>1</v>
      </c>
      <c r="B14" s="2">
        <f>SUM(C14:D14)</f>
        <v>60000</v>
      </c>
      <c r="C14" s="2">
        <f>E13*$B$6</f>
        <v>35000</v>
      </c>
      <c r="D14" s="2">
        <f>$B$10</f>
        <v>25000</v>
      </c>
      <c r="E14" s="2">
        <f>E13-D14</f>
        <v>975000</v>
      </c>
      <c r="G14" s="11">
        <f t="shared" ref="G14:G52" si="1">$B$4-$B$10*A14</f>
        <v>975000</v>
      </c>
      <c r="H14" s="14"/>
    </row>
    <row r="15" spans="1:9" x14ac:dyDescent="0.25">
      <c r="A15" s="3">
        <f t="shared" si="0"/>
        <v>2</v>
      </c>
      <c r="B15" s="2">
        <f t="shared" ref="B15:B53" si="2">SUM(C15:D15)</f>
        <v>59125</v>
      </c>
      <c r="C15" s="2">
        <f t="shared" ref="C15:C53" si="3">E14*$B$6</f>
        <v>34125</v>
      </c>
      <c r="D15" s="2">
        <f t="shared" ref="D15:D53" si="4">$B$10</f>
        <v>25000</v>
      </c>
      <c r="E15" s="2">
        <f t="shared" ref="E15:E53" si="5">E14-D15</f>
        <v>950000</v>
      </c>
      <c r="G15" s="11">
        <f t="shared" si="1"/>
        <v>950000</v>
      </c>
      <c r="H15" s="14"/>
    </row>
    <row r="16" spans="1:9" x14ac:dyDescent="0.25">
      <c r="A16" s="3">
        <f t="shared" si="0"/>
        <v>3</v>
      </c>
      <c r="B16" s="2">
        <f t="shared" si="2"/>
        <v>58250</v>
      </c>
      <c r="C16" s="2">
        <f t="shared" si="3"/>
        <v>33250</v>
      </c>
      <c r="D16" s="2">
        <f t="shared" si="4"/>
        <v>25000</v>
      </c>
      <c r="E16" s="2">
        <f t="shared" si="5"/>
        <v>925000</v>
      </c>
      <c r="G16" s="11">
        <f t="shared" si="1"/>
        <v>925000</v>
      </c>
      <c r="H16" s="14"/>
    </row>
    <row r="17" spans="1:8" x14ac:dyDescent="0.25">
      <c r="A17" s="3">
        <f t="shared" si="0"/>
        <v>4</v>
      </c>
      <c r="B17" s="2">
        <f t="shared" si="2"/>
        <v>57375</v>
      </c>
      <c r="C17" s="2">
        <f t="shared" si="3"/>
        <v>32375.000000000004</v>
      </c>
      <c r="D17" s="2">
        <f t="shared" si="4"/>
        <v>25000</v>
      </c>
      <c r="E17" s="2">
        <f t="shared" si="5"/>
        <v>900000</v>
      </c>
      <c r="G17" s="11">
        <f t="shared" si="1"/>
        <v>900000</v>
      </c>
      <c r="H17" s="14"/>
    </row>
    <row r="18" spans="1:8" x14ac:dyDescent="0.25">
      <c r="A18" s="3">
        <f t="shared" si="0"/>
        <v>5</v>
      </c>
      <c r="B18" s="2">
        <f t="shared" si="2"/>
        <v>56500</v>
      </c>
      <c r="C18" s="2">
        <f t="shared" si="3"/>
        <v>31500.000000000004</v>
      </c>
      <c r="D18" s="2">
        <f t="shared" si="4"/>
        <v>25000</v>
      </c>
      <c r="E18" s="2">
        <f t="shared" si="5"/>
        <v>875000</v>
      </c>
      <c r="G18" s="11">
        <f t="shared" si="1"/>
        <v>875000</v>
      </c>
      <c r="H18" s="14"/>
    </row>
    <row r="19" spans="1:8" x14ac:dyDescent="0.25">
      <c r="A19" s="3">
        <f t="shared" si="0"/>
        <v>6</v>
      </c>
      <c r="B19" s="2">
        <f t="shared" si="2"/>
        <v>55625</v>
      </c>
      <c r="C19" s="2">
        <f t="shared" si="3"/>
        <v>30625.000000000004</v>
      </c>
      <c r="D19" s="2">
        <f t="shared" si="4"/>
        <v>25000</v>
      </c>
      <c r="E19" s="2">
        <f t="shared" si="5"/>
        <v>850000</v>
      </c>
      <c r="G19" s="11">
        <f t="shared" si="1"/>
        <v>850000</v>
      </c>
      <c r="H19" s="14"/>
    </row>
    <row r="20" spans="1:8" x14ac:dyDescent="0.25">
      <c r="A20" s="3">
        <f t="shared" si="0"/>
        <v>7</v>
      </c>
      <c r="B20" s="2">
        <f t="shared" si="2"/>
        <v>54750</v>
      </c>
      <c r="C20" s="2">
        <f t="shared" si="3"/>
        <v>29750.000000000004</v>
      </c>
      <c r="D20" s="2">
        <f t="shared" si="4"/>
        <v>25000</v>
      </c>
      <c r="E20" s="2">
        <f t="shared" si="5"/>
        <v>825000</v>
      </c>
      <c r="G20" s="11">
        <f t="shared" si="1"/>
        <v>825000</v>
      </c>
      <c r="H20" s="14"/>
    </row>
    <row r="21" spans="1:8" x14ac:dyDescent="0.25">
      <c r="A21" s="3">
        <f t="shared" si="0"/>
        <v>8</v>
      </c>
      <c r="B21" s="2">
        <f t="shared" si="2"/>
        <v>53875</v>
      </c>
      <c r="C21" s="2">
        <f t="shared" si="3"/>
        <v>28875.000000000004</v>
      </c>
      <c r="D21" s="2">
        <f t="shared" si="4"/>
        <v>25000</v>
      </c>
      <c r="E21" s="2">
        <f t="shared" si="5"/>
        <v>800000</v>
      </c>
      <c r="G21" s="11">
        <f t="shared" si="1"/>
        <v>800000</v>
      </c>
      <c r="H21" s="14"/>
    </row>
    <row r="22" spans="1:8" x14ac:dyDescent="0.25">
      <c r="A22" s="3">
        <f t="shared" si="0"/>
        <v>9</v>
      </c>
      <c r="B22" s="2">
        <f t="shared" si="2"/>
        <v>53000</v>
      </c>
      <c r="C22" s="2">
        <f t="shared" si="3"/>
        <v>28000.000000000004</v>
      </c>
      <c r="D22" s="2">
        <f t="shared" si="4"/>
        <v>25000</v>
      </c>
      <c r="E22" s="2">
        <f t="shared" si="5"/>
        <v>775000</v>
      </c>
      <c r="G22" s="11">
        <f t="shared" si="1"/>
        <v>775000</v>
      </c>
      <c r="H22" s="14"/>
    </row>
    <row r="23" spans="1:8" x14ac:dyDescent="0.25">
      <c r="A23" s="3">
        <f t="shared" si="0"/>
        <v>10</v>
      </c>
      <c r="B23" s="2">
        <f t="shared" si="2"/>
        <v>52125</v>
      </c>
      <c r="C23" s="2">
        <f t="shared" si="3"/>
        <v>27125.000000000004</v>
      </c>
      <c r="D23" s="2">
        <f t="shared" si="4"/>
        <v>25000</v>
      </c>
      <c r="E23" s="2">
        <f t="shared" si="5"/>
        <v>750000</v>
      </c>
      <c r="G23" s="11">
        <f t="shared" si="1"/>
        <v>750000</v>
      </c>
      <c r="H23" s="14"/>
    </row>
    <row r="24" spans="1:8" x14ac:dyDescent="0.25">
      <c r="A24" s="3">
        <f t="shared" si="0"/>
        <v>11</v>
      </c>
      <c r="B24" s="2">
        <f t="shared" si="2"/>
        <v>51250</v>
      </c>
      <c r="C24" s="2">
        <f t="shared" si="3"/>
        <v>26250.000000000004</v>
      </c>
      <c r="D24" s="2">
        <f t="shared" si="4"/>
        <v>25000</v>
      </c>
      <c r="E24" s="2">
        <f t="shared" si="5"/>
        <v>725000</v>
      </c>
      <c r="G24" s="11">
        <f t="shared" si="1"/>
        <v>725000</v>
      </c>
      <c r="H24" s="14"/>
    </row>
    <row r="25" spans="1:8" x14ac:dyDescent="0.25">
      <c r="A25" s="3">
        <f t="shared" si="0"/>
        <v>12</v>
      </c>
      <c r="B25" s="2">
        <f t="shared" si="2"/>
        <v>50375</v>
      </c>
      <c r="C25" s="2">
        <f t="shared" si="3"/>
        <v>25375.000000000004</v>
      </c>
      <c r="D25" s="2">
        <f t="shared" si="4"/>
        <v>25000</v>
      </c>
      <c r="E25" s="2">
        <f t="shared" si="5"/>
        <v>700000</v>
      </c>
      <c r="G25" s="11">
        <f t="shared" si="1"/>
        <v>700000</v>
      </c>
      <c r="H25" s="14"/>
    </row>
    <row r="26" spans="1:8" x14ac:dyDescent="0.25">
      <c r="A26" s="3">
        <f t="shared" si="0"/>
        <v>13</v>
      </c>
      <c r="B26" s="2">
        <f t="shared" si="2"/>
        <v>49500</v>
      </c>
      <c r="C26" s="2">
        <f t="shared" si="3"/>
        <v>24500.000000000004</v>
      </c>
      <c r="D26" s="2">
        <f t="shared" si="4"/>
        <v>25000</v>
      </c>
      <c r="E26" s="2">
        <f t="shared" si="5"/>
        <v>675000</v>
      </c>
      <c r="G26" s="11">
        <f t="shared" si="1"/>
        <v>675000</v>
      </c>
      <c r="H26" s="14"/>
    </row>
    <row r="27" spans="1:8" x14ac:dyDescent="0.25">
      <c r="A27" s="3">
        <f t="shared" si="0"/>
        <v>14</v>
      </c>
      <c r="B27" s="2">
        <f t="shared" si="2"/>
        <v>48625</v>
      </c>
      <c r="C27" s="2">
        <f t="shared" si="3"/>
        <v>23625.000000000004</v>
      </c>
      <c r="D27" s="2">
        <f t="shared" si="4"/>
        <v>25000</v>
      </c>
      <c r="E27" s="2">
        <f t="shared" si="5"/>
        <v>650000</v>
      </c>
      <c r="G27" s="11">
        <f t="shared" si="1"/>
        <v>650000</v>
      </c>
      <c r="H27" s="14"/>
    </row>
    <row r="28" spans="1:8" x14ac:dyDescent="0.25">
      <c r="A28" s="3">
        <f t="shared" si="0"/>
        <v>15</v>
      </c>
      <c r="B28" s="2">
        <f t="shared" si="2"/>
        <v>47750</v>
      </c>
      <c r="C28" s="2">
        <f t="shared" si="3"/>
        <v>22750.000000000004</v>
      </c>
      <c r="D28" s="2">
        <f t="shared" si="4"/>
        <v>25000</v>
      </c>
      <c r="E28" s="2">
        <f t="shared" si="5"/>
        <v>625000</v>
      </c>
      <c r="G28" s="11">
        <f t="shared" si="1"/>
        <v>625000</v>
      </c>
      <c r="H28" s="14"/>
    </row>
    <row r="29" spans="1:8" x14ac:dyDescent="0.25">
      <c r="A29" s="3">
        <f t="shared" si="0"/>
        <v>16</v>
      </c>
      <c r="B29" s="2">
        <f t="shared" si="2"/>
        <v>46875</v>
      </c>
      <c r="C29" s="2">
        <f t="shared" si="3"/>
        <v>21875.000000000004</v>
      </c>
      <c r="D29" s="2">
        <f t="shared" si="4"/>
        <v>25000</v>
      </c>
      <c r="E29" s="2">
        <f t="shared" si="5"/>
        <v>600000</v>
      </c>
      <c r="G29" s="11">
        <f t="shared" si="1"/>
        <v>600000</v>
      </c>
      <c r="H29" s="14"/>
    </row>
    <row r="30" spans="1:8" x14ac:dyDescent="0.25">
      <c r="A30" s="3">
        <f t="shared" si="0"/>
        <v>17</v>
      </c>
      <c r="B30" s="2">
        <f t="shared" si="2"/>
        <v>46000</v>
      </c>
      <c r="C30" s="2">
        <f t="shared" si="3"/>
        <v>21000.000000000004</v>
      </c>
      <c r="D30" s="2">
        <f t="shared" si="4"/>
        <v>25000</v>
      </c>
      <c r="E30" s="2">
        <f t="shared" si="5"/>
        <v>575000</v>
      </c>
      <c r="G30" s="11">
        <f t="shared" si="1"/>
        <v>575000</v>
      </c>
      <c r="H30" s="14"/>
    </row>
    <row r="31" spans="1:8" x14ac:dyDescent="0.25">
      <c r="A31" s="3">
        <f t="shared" si="0"/>
        <v>18</v>
      </c>
      <c r="B31" s="2">
        <f t="shared" si="2"/>
        <v>45125</v>
      </c>
      <c r="C31" s="2">
        <f t="shared" si="3"/>
        <v>20125.000000000004</v>
      </c>
      <c r="D31" s="2">
        <f t="shared" si="4"/>
        <v>25000</v>
      </c>
      <c r="E31" s="2">
        <f t="shared" si="5"/>
        <v>550000</v>
      </c>
      <c r="G31" s="11">
        <f t="shared" si="1"/>
        <v>550000</v>
      </c>
      <c r="H31" s="14"/>
    </row>
    <row r="32" spans="1:8" x14ac:dyDescent="0.25">
      <c r="A32" s="3">
        <f t="shared" si="0"/>
        <v>19</v>
      </c>
      <c r="B32" s="2">
        <f t="shared" si="2"/>
        <v>44250</v>
      </c>
      <c r="C32" s="2">
        <f t="shared" si="3"/>
        <v>19250.000000000004</v>
      </c>
      <c r="D32" s="2">
        <f t="shared" si="4"/>
        <v>25000</v>
      </c>
      <c r="E32" s="2">
        <f t="shared" si="5"/>
        <v>525000</v>
      </c>
      <c r="G32" s="11">
        <f t="shared" si="1"/>
        <v>525000</v>
      </c>
      <c r="H32" s="14"/>
    </row>
    <row r="33" spans="1:8" x14ac:dyDescent="0.25">
      <c r="A33" s="3">
        <f t="shared" si="0"/>
        <v>20</v>
      </c>
      <c r="B33" s="2">
        <f t="shared" si="2"/>
        <v>43375</v>
      </c>
      <c r="C33" s="2">
        <f t="shared" si="3"/>
        <v>18375</v>
      </c>
      <c r="D33" s="2">
        <f t="shared" si="4"/>
        <v>25000</v>
      </c>
      <c r="E33" s="2">
        <f t="shared" si="5"/>
        <v>500000</v>
      </c>
      <c r="G33" s="11">
        <f t="shared" si="1"/>
        <v>500000</v>
      </c>
      <c r="H33" s="14"/>
    </row>
    <row r="34" spans="1:8" x14ac:dyDescent="0.25">
      <c r="A34" s="3">
        <f t="shared" si="0"/>
        <v>21</v>
      </c>
      <c r="B34" s="2">
        <f t="shared" si="2"/>
        <v>42500</v>
      </c>
      <c r="C34" s="2">
        <f t="shared" si="3"/>
        <v>17500</v>
      </c>
      <c r="D34" s="2">
        <f t="shared" si="4"/>
        <v>25000</v>
      </c>
      <c r="E34" s="2">
        <f t="shared" si="5"/>
        <v>475000</v>
      </c>
      <c r="G34" s="11">
        <f t="shared" si="1"/>
        <v>475000</v>
      </c>
      <c r="H34" s="14"/>
    </row>
    <row r="35" spans="1:8" x14ac:dyDescent="0.25">
      <c r="A35" s="3">
        <f t="shared" si="0"/>
        <v>22</v>
      </c>
      <c r="B35" s="2">
        <f t="shared" si="2"/>
        <v>41625</v>
      </c>
      <c r="C35" s="2">
        <f t="shared" si="3"/>
        <v>16625</v>
      </c>
      <c r="D35" s="2">
        <f t="shared" si="4"/>
        <v>25000</v>
      </c>
      <c r="E35" s="2">
        <f t="shared" si="5"/>
        <v>450000</v>
      </c>
      <c r="G35" s="11">
        <f t="shared" si="1"/>
        <v>450000</v>
      </c>
      <c r="H35" s="14"/>
    </row>
    <row r="36" spans="1:8" x14ac:dyDescent="0.25">
      <c r="A36" s="3">
        <f t="shared" si="0"/>
        <v>23</v>
      </c>
      <c r="B36" s="2">
        <f t="shared" si="2"/>
        <v>40750</v>
      </c>
      <c r="C36" s="2">
        <f t="shared" si="3"/>
        <v>15750.000000000002</v>
      </c>
      <c r="D36" s="2">
        <f t="shared" si="4"/>
        <v>25000</v>
      </c>
      <c r="E36" s="2">
        <f t="shared" si="5"/>
        <v>425000</v>
      </c>
      <c r="G36" s="11">
        <f t="shared" si="1"/>
        <v>425000</v>
      </c>
      <c r="H36" s="14"/>
    </row>
    <row r="37" spans="1:8" x14ac:dyDescent="0.25">
      <c r="A37" s="3">
        <f t="shared" si="0"/>
        <v>24</v>
      </c>
      <c r="B37" s="2">
        <f t="shared" si="2"/>
        <v>39875</v>
      </c>
      <c r="C37" s="2">
        <f t="shared" si="3"/>
        <v>14875.000000000002</v>
      </c>
      <c r="D37" s="2">
        <f t="shared" si="4"/>
        <v>25000</v>
      </c>
      <c r="E37" s="2">
        <f t="shared" si="5"/>
        <v>400000</v>
      </c>
      <c r="G37" s="11">
        <f t="shared" si="1"/>
        <v>400000</v>
      </c>
      <c r="H37" s="14"/>
    </row>
    <row r="38" spans="1:8" x14ac:dyDescent="0.25">
      <c r="A38" s="3">
        <f t="shared" si="0"/>
        <v>25</v>
      </c>
      <c r="B38" s="2">
        <f t="shared" si="2"/>
        <v>39000</v>
      </c>
      <c r="C38" s="2">
        <f t="shared" si="3"/>
        <v>14000.000000000002</v>
      </c>
      <c r="D38" s="2">
        <f t="shared" si="4"/>
        <v>25000</v>
      </c>
      <c r="E38" s="2">
        <f t="shared" si="5"/>
        <v>375000</v>
      </c>
      <c r="G38" s="11">
        <f t="shared" si="1"/>
        <v>375000</v>
      </c>
      <c r="H38" s="14"/>
    </row>
    <row r="39" spans="1:8" x14ac:dyDescent="0.25">
      <c r="A39" s="3">
        <f t="shared" si="0"/>
        <v>26</v>
      </c>
      <c r="B39" s="2">
        <f t="shared" si="2"/>
        <v>38125</v>
      </c>
      <c r="C39" s="2">
        <f t="shared" si="3"/>
        <v>13125.000000000002</v>
      </c>
      <c r="D39" s="2">
        <f t="shared" si="4"/>
        <v>25000</v>
      </c>
      <c r="E39" s="2">
        <f t="shared" si="5"/>
        <v>350000</v>
      </c>
      <c r="G39" s="11">
        <f t="shared" si="1"/>
        <v>350000</v>
      </c>
      <c r="H39" s="14"/>
    </row>
    <row r="40" spans="1:8" x14ac:dyDescent="0.25">
      <c r="A40" s="3">
        <f t="shared" si="0"/>
        <v>27</v>
      </c>
      <c r="B40" s="2">
        <f t="shared" si="2"/>
        <v>37250</v>
      </c>
      <c r="C40" s="2">
        <f t="shared" si="3"/>
        <v>12250.000000000002</v>
      </c>
      <c r="D40" s="2">
        <f t="shared" si="4"/>
        <v>25000</v>
      </c>
      <c r="E40" s="2">
        <f t="shared" si="5"/>
        <v>325000</v>
      </c>
      <c r="G40" s="11">
        <f t="shared" si="1"/>
        <v>325000</v>
      </c>
      <c r="H40" s="14"/>
    </row>
    <row r="41" spans="1:8" x14ac:dyDescent="0.25">
      <c r="A41" s="3">
        <f t="shared" si="0"/>
        <v>28</v>
      </c>
      <c r="B41" s="2">
        <f t="shared" si="2"/>
        <v>36375</v>
      </c>
      <c r="C41" s="2">
        <f t="shared" si="3"/>
        <v>11375.000000000002</v>
      </c>
      <c r="D41" s="2">
        <f t="shared" si="4"/>
        <v>25000</v>
      </c>
      <c r="E41" s="2">
        <f t="shared" si="5"/>
        <v>300000</v>
      </c>
      <c r="G41" s="11">
        <f t="shared" si="1"/>
        <v>300000</v>
      </c>
      <c r="H41" s="14"/>
    </row>
    <row r="42" spans="1:8" x14ac:dyDescent="0.25">
      <c r="A42" s="3">
        <f t="shared" si="0"/>
        <v>29</v>
      </c>
      <c r="B42" s="2">
        <f t="shared" si="2"/>
        <v>35500</v>
      </c>
      <c r="C42" s="2">
        <f t="shared" si="3"/>
        <v>10500.000000000002</v>
      </c>
      <c r="D42" s="2">
        <f t="shared" si="4"/>
        <v>25000</v>
      </c>
      <c r="E42" s="2">
        <f t="shared" si="5"/>
        <v>275000</v>
      </c>
      <c r="G42" s="11">
        <f t="shared" si="1"/>
        <v>275000</v>
      </c>
      <c r="H42" s="14"/>
    </row>
    <row r="43" spans="1:8" x14ac:dyDescent="0.25">
      <c r="A43" s="3">
        <f t="shared" si="0"/>
        <v>30</v>
      </c>
      <c r="B43" s="2">
        <f t="shared" si="2"/>
        <v>34625</v>
      </c>
      <c r="C43" s="2">
        <f t="shared" si="3"/>
        <v>9625.0000000000018</v>
      </c>
      <c r="D43" s="2">
        <f t="shared" si="4"/>
        <v>25000</v>
      </c>
      <c r="E43" s="2">
        <f t="shared" si="5"/>
        <v>250000</v>
      </c>
      <c r="G43" s="11">
        <f t="shared" si="1"/>
        <v>250000</v>
      </c>
      <c r="H43" s="14"/>
    </row>
    <row r="44" spans="1:8" x14ac:dyDescent="0.25">
      <c r="A44" s="3">
        <f t="shared" si="0"/>
        <v>31</v>
      </c>
      <c r="B44" s="2">
        <f t="shared" si="2"/>
        <v>33750</v>
      </c>
      <c r="C44" s="2">
        <f t="shared" si="3"/>
        <v>8750</v>
      </c>
      <c r="D44" s="2">
        <f t="shared" si="4"/>
        <v>25000</v>
      </c>
      <c r="E44" s="2">
        <f t="shared" si="5"/>
        <v>225000</v>
      </c>
      <c r="G44" s="11">
        <f t="shared" si="1"/>
        <v>225000</v>
      </c>
      <c r="H44" s="14"/>
    </row>
    <row r="45" spans="1:8" x14ac:dyDescent="0.25">
      <c r="A45" s="3">
        <f t="shared" si="0"/>
        <v>32</v>
      </c>
      <c r="B45" s="2">
        <f t="shared" si="2"/>
        <v>32875</v>
      </c>
      <c r="C45" s="2">
        <f t="shared" si="3"/>
        <v>7875.0000000000009</v>
      </c>
      <c r="D45" s="2">
        <f t="shared" si="4"/>
        <v>25000</v>
      </c>
      <c r="E45" s="2">
        <f t="shared" si="5"/>
        <v>200000</v>
      </c>
      <c r="G45" s="11">
        <f t="shared" si="1"/>
        <v>200000</v>
      </c>
      <c r="H45" s="14"/>
    </row>
    <row r="46" spans="1:8" x14ac:dyDescent="0.25">
      <c r="A46" s="3">
        <f t="shared" si="0"/>
        <v>33</v>
      </c>
      <c r="B46" s="2">
        <f t="shared" si="2"/>
        <v>32000</v>
      </c>
      <c r="C46" s="2">
        <f t="shared" si="3"/>
        <v>7000.0000000000009</v>
      </c>
      <c r="D46" s="2">
        <f t="shared" si="4"/>
        <v>25000</v>
      </c>
      <c r="E46" s="2">
        <f t="shared" si="5"/>
        <v>175000</v>
      </c>
      <c r="G46" s="11">
        <f t="shared" si="1"/>
        <v>175000</v>
      </c>
      <c r="H46" s="14"/>
    </row>
    <row r="47" spans="1:8" x14ac:dyDescent="0.25">
      <c r="A47" s="3">
        <f t="shared" si="0"/>
        <v>34</v>
      </c>
      <c r="B47" s="2">
        <f t="shared" si="2"/>
        <v>31125</v>
      </c>
      <c r="C47" s="2">
        <f t="shared" si="3"/>
        <v>6125.0000000000009</v>
      </c>
      <c r="D47" s="2">
        <f t="shared" si="4"/>
        <v>25000</v>
      </c>
      <c r="E47" s="2">
        <f t="shared" si="5"/>
        <v>150000</v>
      </c>
      <c r="G47" s="11">
        <f t="shared" si="1"/>
        <v>150000</v>
      </c>
      <c r="H47" s="14"/>
    </row>
    <row r="48" spans="1:8" x14ac:dyDescent="0.25">
      <c r="A48" s="3">
        <f t="shared" si="0"/>
        <v>35</v>
      </c>
      <c r="B48" s="2">
        <f t="shared" si="2"/>
        <v>30250</v>
      </c>
      <c r="C48" s="2">
        <f t="shared" si="3"/>
        <v>5250.0000000000009</v>
      </c>
      <c r="D48" s="2">
        <f t="shared" si="4"/>
        <v>25000</v>
      </c>
      <c r="E48" s="2">
        <f t="shared" si="5"/>
        <v>125000</v>
      </c>
      <c r="G48" s="11">
        <f t="shared" si="1"/>
        <v>125000</v>
      </c>
      <c r="H48" s="14"/>
    </row>
    <row r="49" spans="1:8" x14ac:dyDescent="0.25">
      <c r="A49" s="3">
        <f t="shared" si="0"/>
        <v>36</v>
      </c>
      <c r="B49" s="2">
        <f t="shared" si="2"/>
        <v>29375</v>
      </c>
      <c r="C49" s="2">
        <f t="shared" si="3"/>
        <v>4375</v>
      </c>
      <c r="D49" s="2">
        <f t="shared" si="4"/>
        <v>25000</v>
      </c>
      <c r="E49" s="2">
        <f t="shared" si="5"/>
        <v>100000</v>
      </c>
      <c r="G49" s="11">
        <f t="shared" si="1"/>
        <v>100000</v>
      </c>
      <c r="H49" s="14"/>
    </row>
    <row r="50" spans="1:8" x14ac:dyDescent="0.25">
      <c r="A50" s="3">
        <f t="shared" si="0"/>
        <v>37</v>
      </c>
      <c r="B50" s="2">
        <f t="shared" si="2"/>
        <v>28500</v>
      </c>
      <c r="C50" s="2">
        <f t="shared" si="3"/>
        <v>3500.0000000000005</v>
      </c>
      <c r="D50" s="2">
        <f t="shared" si="4"/>
        <v>25000</v>
      </c>
      <c r="E50" s="2">
        <f t="shared" si="5"/>
        <v>75000</v>
      </c>
      <c r="G50" s="11">
        <f t="shared" si="1"/>
        <v>75000</v>
      </c>
      <c r="H50" s="14"/>
    </row>
    <row r="51" spans="1:8" x14ac:dyDescent="0.25">
      <c r="A51" s="3">
        <f t="shared" si="0"/>
        <v>38</v>
      </c>
      <c r="B51" s="2">
        <f t="shared" si="2"/>
        <v>27625</v>
      </c>
      <c r="C51" s="2">
        <f t="shared" si="3"/>
        <v>2625.0000000000005</v>
      </c>
      <c r="D51" s="2">
        <f t="shared" si="4"/>
        <v>25000</v>
      </c>
      <c r="E51" s="2">
        <f t="shared" si="5"/>
        <v>50000</v>
      </c>
      <c r="G51" s="11">
        <f t="shared" si="1"/>
        <v>50000</v>
      </c>
      <c r="H51" s="14"/>
    </row>
    <row r="52" spans="1:8" x14ac:dyDescent="0.25">
      <c r="A52" s="3">
        <f t="shared" si="0"/>
        <v>39</v>
      </c>
      <c r="B52" s="2">
        <f t="shared" si="2"/>
        <v>26750</v>
      </c>
      <c r="C52" s="2">
        <f t="shared" si="3"/>
        <v>1750.0000000000002</v>
      </c>
      <c r="D52" s="2">
        <f t="shared" si="4"/>
        <v>25000</v>
      </c>
      <c r="E52" s="2">
        <f t="shared" si="5"/>
        <v>25000</v>
      </c>
      <c r="G52" s="11">
        <f t="shared" si="1"/>
        <v>25000</v>
      </c>
      <c r="H52" s="14"/>
    </row>
    <row r="53" spans="1:8" x14ac:dyDescent="0.25">
      <c r="A53" s="3">
        <f t="shared" si="0"/>
        <v>40</v>
      </c>
      <c r="B53" s="2">
        <f t="shared" si="2"/>
        <v>25875</v>
      </c>
      <c r="C53" s="2">
        <f t="shared" si="3"/>
        <v>875.00000000000011</v>
      </c>
      <c r="D53" s="2">
        <f t="shared" si="4"/>
        <v>25000</v>
      </c>
      <c r="E53" s="2">
        <f t="shared" si="5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"/>
  <sheetViews>
    <sheetView zoomScale="115" zoomScaleNormal="115" workbookViewId="0">
      <selection activeCell="E8" sqref="E8"/>
    </sheetView>
  </sheetViews>
  <sheetFormatPr defaultRowHeight="15" x14ac:dyDescent="0.25"/>
  <cols>
    <col min="1" max="1" width="24.42578125" style="1" customWidth="1"/>
    <col min="2" max="2" width="14.140625" style="1" customWidth="1"/>
    <col min="3" max="3" width="10.7109375" style="1" bestFit="1" customWidth="1"/>
    <col min="4" max="4" width="15.28515625" style="1" customWidth="1"/>
    <col min="5" max="5" width="26.140625" style="1" customWidth="1"/>
    <col min="6" max="6" width="23.7109375" style="1" customWidth="1"/>
    <col min="7" max="7" width="18.42578125" style="1" bestFit="1" customWidth="1"/>
    <col min="8" max="8" width="12.140625" bestFit="1" customWidth="1"/>
    <col min="257" max="257" width="12.85546875" bestFit="1" customWidth="1"/>
    <col min="258" max="258" width="13.5703125" bestFit="1" customWidth="1"/>
    <col min="259" max="259" width="12.28515625" bestFit="1" customWidth="1"/>
    <col min="260" max="260" width="13.140625" bestFit="1" customWidth="1"/>
    <col min="261" max="261" width="13.140625" customWidth="1"/>
    <col min="513" max="513" width="12.85546875" bestFit="1" customWidth="1"/>
    <col min="514" max="514" width="13.5703125" bestFit="1" customWidth="1"/>
    <col min="515" max="515" width="12.28515625" bestFit="1" customWidth="1"/>
    <col min="516" max="516" width="13.140625" bestFit="1" customWidth="1"/>
    <col min="517" max="517" width="13.140625" customWidth="1"/>
    <col min="769" max="769" width="12.85546875" bestFit="1" customWidth="1"/>
    <col min="770" max="770" width="13.5703125" bestFit="1" customWidth="1"/>
    <col min="771" max="771" width="12.28515625" bestFit="1" customWidth="1"/>
    <col min="772" max="772" width="13.140625" bestFit="1" customWidth="1"/>
    <col min="773" max="773" width="13.140625" customWidth="1"/>
    <col min="1025" max="1025" width="12.85546875" bestFit="1" customWidth="1"/>
    <col min="1026" max="1026" width="13.5703125" bestFit="1" customWidth="1"/>
    <col min="1027" max="1027" width="12.28515625" bestFit="1" customWidth="1"/>
    <col min="1028" max="1028" width="13.140625" bestFit="1" customWidth="1"/>
    <col min="1029" max="1029" width="13.140625" customWidth="1"/>
    <col min="1281" max="1281" width="12.85546875" bestFit="1" customWidth="1"/>
    <col min="1282" max="1282" width="13.5703125" bestFit="1" customWidth="1"/>
    <col min="1283" max="1283" width="12.28515625" bestFit="1" customWidth="1"/>
    <col min="1284" max="1284" width="13.140625" bestFit="1" customWidth="1"/>
    <col min="1285" max="1285" width="13.140625" customWidth="1"/>
    <col min="1537" max="1537" width="12.85546875" bestFit="1" customWidth="1"/>
    <col min="1538" max="1538" width="13.5703125" bestFit="1" customWidth="1"/>
    <col min="1539" max="1539" width="12.28515625" bestFit="1" customWidth="1"/>
    <col min="1540" max="1540" width="13.140625" bestFit="1" customWidth="1"/>
    <col min="1541" max="1541" width="13.140625" customWidth="1"/>
    <col min="1793" max="1793" width="12.85546875" bestFit="1" customWidth="1"/>
    <col min="1794" max="1794" width="13.5703125" bestFit="1" customWidth="1"/>
    <col min="1795" max="1795" width="12.28515625" bestFit="1" customWidth="1"/>
    <col min="1796" max="1796" width="13.140625" bestFit="1" customWidth="1"/>
    <col min="1797" max="1797" width="13.140625" customWidth="1"/>
    <col min="2049" max="2049" width="12.85546875" bestFit="1" customWidth="1"/>
    <col min="2050" max="2050" width="13.5703125" bestFit="1" customWidth="1"/>
    <col min="2051" max="2051" width="12.28515625" bestFit="1" customWidth="1"/>
    <col min="2052" max="2052" width="13.140625" bestFit="1" customWidth="1"/>
    <col min="2053" max="2053" width="13.140625" customWidth="1"/>
    <col min="2305" max="2305" width="12.85546875" bestFit="1" customWidth="1"/>
    <col min="2306" max="2306" width="13.5703125" bestFit="1" customWidth="1"/>
    <col min="2307" max="2307" width="12.28515625" bestFit="1" customWidth="1"/>
    <col min="2308" max="2308" width="13.140625" bestFit="1" customWidth="1"/>
    <col min="2309" max="2309" width="13.140625" customWidth="1"/>
    <col min="2561" max="2561" width="12.85546875" bestFit="1" customWidth="1"/>
    <col min="2562" max="2562" width="13.5703125" bestFit="1" customWidth="1"/>
    <col min="2563" max="2563" width="12.28515625" bestFit="1" customWidth="1"/>
    <col min="2564" max="2564" width="13.140625" bestFit="1" customWidth="1"/>
    <col min="2565" max="2565" width="13.140625" customWidth="1"/>
    <col min="2817" max="2817" width="12.85546875" bestFit="1" customWidth="1"/>
    <col min="2818" max="2818" width="13.5703125" bestFit="1" customWidth="1"/>
    <col min="2819" max="2819" width="12.28515625" bestFit="1" customWidth="1"/>
    <col min="2820" max="2820" width="13.140625" bestFit="1" customWidth="1"/>
    <col min="2821" max="2821" width="13.140625" customWidth="1"/>
    <col min="3073" max="3073" width="12.85546875" bestFit="1" customWidth="1"/>
    <col min="3074" max="3074" width="13.5703125" bestFit="1" customWidth="1"/>
    <col min="3075" max="3075" width="12.28515625" bestFit="1" customWidth="1"/>
    <col min="3076" max="3076" width="13.140625" bestFit="1" customWidth="1"/>
    <col min="3077" max="3077" width="13.140625" customWidth="1"/>
    <col min="3329" max="3329" width="12.85546875" bestFit="1" customWidth="1"/>
    <col min="3330" max="3330" width="13.5703125" bestFit="1" customWidth="1"/>
    <col min="3331" max="3331" width="12.28515625" bestFit="1" customWidth="1"/>
    <col min="3332" max="3332" width="13.140625" bestFit="1" customWidth="1"/>
    <col min="3333" max="3333" width="13.140625" customWidth="1"/>
    <col min="3585" max="3585" width="12.85546875" bestFit="1" customWidth="1"/>
    <col min="3586" max="3586" width="13.5703125" bestFit="1" customWidth="1"/>
    <col min="3587" max="3587" width="12.28515625" bestFit="1" customWidth="1"/>
    <col min="3588" max="3588" width="13.140625" bestFit="1" customWidth="1"/>
    <col min="3589" max="3589" width="13.140625" customWidth="1"/>
    <col min="3841" max="3841" width="12.85546875" bestFit="1" customWidth="1"/>
    <col min="3842" max="3842" width="13.5703125" bestFit="1" customWidth="1"/>
    <col min="3843" max="3843" width="12.28515625" bestFit="1" customWidth="1"/>
    <col min="3844" max="3844" width="13.140625" bestFit="1" customWidth="1"/>
    <col min="3845" max="3845" width="13.140625" customWidth="1"/>
    <col min="4097" max="4097" width="12.85546875" bestFit="1" customWidth="1"/>
    <col min="4098" max="4098" width="13.5703125" bestFit="1" customWidth="1"/>
    <col min="4099" max="4099" width="12.28515625" bestFit="1" customWidth="1"/>
    <col min="4100" max="4100" width="13.140625" bestFit="1" customWidth="1"/>
    <col min="4101" max="4101" width="13.140625" customWidth="1"/>
    <col min="4353" max="4353" width="12.85546875" bestFit="1" customWidth="1"/>
    <col min="4354" max="4354" width="13.5703125" bestFit="1" customWidth="1"/>
    <col min="4355" max="4355" width="12.28515625" bestFit="1" customWidth="1"/>
    <col min="4356" max="4356" width="13.140625" bestFit="1" customWidth="1"/>
    <col min="4357" max="4357" width="13.140625" customWidth="1"/>
    <col min="4609" max="4609" width="12.85546875" bestFit="1" customWidth="1"/>
    <col min="4610" max="4610" width="13.5703125" bestFit="1" customWidth="1"/>
    <col min="4611" max="4611" width="12.28515625" bestFit="1" customWidth="1"/>
    <col min="4612" max="4612" width="13.140625" bestFit="1" customWidth="1"/>
    <col min="4613" max="4613" width="13.140625" customWidth="1"/>
    <col min="4865" max="4865" width="12.85546875" bestFit="1" customWidth="1"/>
    <col min="4866" max="4866" width="13.5703125" bestFit="1" customWidth="1"/>
    <col min="4867" max="4867" width="12.28515625" bestFit="1" customWidth="1"/>
    <col min="4868" max="4868" width="13.140625" bestFit="1" customWidth="1"/>
    <col min="4869" max="4869" width="13.140625" customWidth="1"/>
    <col min="5121" max="5121" width="12.85546875" bestFit="1" customWidth="1"/>
    <col min="5122" max="5122" width="13.5703125" bestFit="1" customWidth="1"/>
    <col min="5123" max="5123" width="12.28515625" bestFit="1" customWidth="1"/>
    <col min="5124" max="5124" width="13.140625" bestFit="1" customWidth="1"/>
    <col min="5125" max="5125" width="13.140625" customWidth="1"/>
    <col min="5377" max="5377" width="12.85546875" bestFit="1" customWidth="1"/>
    <col min="5378" max="5378" width="13.5703125" bestFit="1" customWidth="1"/>
    <col min="5379" max="5379" width="12.28515625" bestFit="1" customWidth="1"/>
    <col min="5380" max="5380" width="13.140625" bestFit="1" customWidth="1"/>
    <col min="5381" max="5381" width="13.140625" customWidth="1"/>
    <col min="5633" max="5633" width="12.85546875" bestFit="1" customWidth="1"/>
    <col min="5634" max="5634" width="13.5703125" bestFit="1" customWidth="1"/>
    <col min="5635" max="5635" width="12.28515625" bestFit="1" customWidth="1"/>
    <col min="5636" max="5636" width="13.140625" bestFit="1" customWidth="1"/>
    <col min="5637" max="5637" width="13.140625" customWidth="1"/>
    <col min="5889" max="5889" width="12.85546875" bestFit="1" customWidth="1"/>
    <col min="5890" max="5890" width="13.5703125" bestFit="1" customWidth="1"/>
    <col min="5891" max="5891" width="12.28515625" bestFit="1" customWidth="1"/>
    <col min="5892" max="5892" width="13.140625" bestFit="1" customWidth="1"/>
    <col min="5893" max="5893" width="13.140625" customWidth="1"/>
    <col min="6145" max="6145" width="12.85546875" bestFit="1" customWidth="1"/>
    <col min="6146" max="6146" width="13.5703125" bestFit="1" customWidth="1"/>
    <col min="6147" max="6147" width="12.28515625" bestFit="1" customWidth="1"/>
    <col min="6148" max="6148" width="13.140625" bestFit="1" customWidth="1"/>
    <col min="6149" max="6149" width="13.140625" customWidth="1"/>
    <col min="6401" max="6401" width="12.85546875" bestFit="1" customWidth="1"/>
    <col min="6402" max="6402" width="13.5703125" bestFit="1" customWidth="1"/>
    <col min="6403" max="6403" width="12.28515625" bestFit="1" customWidth="1"/>
    <col min="6404" max="6404" width="13.140625" bestFit="1" customWidth="1"/>
    <col min="6405" max="6405" width="13.140625" customWidth="1"/>
    <col min="6657" max="6657" width="12.85546875" bestFit="1" customWidth="1"/>
    <col min="6658" max="6658" width="13.5703125" bestFit="1" customWidth="1"/>
    <col min="6659" max="6659" width="12.28515625" bestFit="1" customWidth="1"/>
    <col min="6660" max="6660" width="13.140625" bestFit="1" customWidth="1"/>
    <col min="6661" max="6661" width="13.140625" customWidth="1"/>
    <col min="6913" max="6913" width="12.85546875" bestFit="1" customWidth="1"/>
    <col min="6914" max="6914" width="13.5703125" bestFit="1" customWidth="1"/>
    <col min="6915" max="6915" width="12.28515625" bestFit="1" customWidth="1"/>
    <col min="6916" max="6916" width="13.140625" bestFit="1" customWidth="1"/>
    <col min="6917" max="6917" width="13.140625" customWidth="1"/>
    <col min="7169" max="7169" width="12.85546875" bestFit="1" customWidth="1"/>
    <col min="7170" max="7170" width="13.5703125" bestFit="1" customWidth="1"/>
    <col min="7171" max="7171" width="12.28515625" bestFit="1" customWidth="1"/>
    <col min="7172" max="7172" width="13.140625" bestFit="1" customWidth="1"/>
    <col min="7173" max="7173" width="13.140625" customWidth="1"/>
    <col min="7425" max="7425" width="12.85546875" bestFit="1" customWidth="1"/>
    <col min="7426" max="7426" width="13.5703125" bestFit="1" customWidth="1"/>
    <col min="7427" max="7427" width="12.28515625" bestFit="1" customWidth="1"/>
    <col min="7428" max="7428" width="13.140625" bestFit="1" customWidth="1"/>
    <col min="7429" max="7429" width="13.140625" customWidth="1"/>
    <col min="7681" max="7681" width="12.85546875" bestFit="1" customWidth="1"/>
    <col min="7682" max="7682" width="13.5703125" bestFit="1" customWidth="1"/>
    <col min="7683" max="7683" width="12.28515625" bestFit="1" customWidth="1"/>
    <col min="7684" max="7684" width="13.140625" bestFit="1" customWidth="1"/>
    <col min="7685" max="7685" width="13.140625" customWidth="1"/>
    <col min="7937" max="7937" width="12.85546875" bestFit="1" customWidth="1"/>
    <col min="7938" max="7938" width="13.5703125" bestFit="1" customWidth="1"/>
    <col min="7939" max="7939" width="12.28515625" bestFit="1" customWidth="1"/>
    <col min="7940" max="7940" width="13.140625" bestFit="1" customWidth="1"/>
    <col min="7941" max="7941" width="13.140625" customWidth="1"/>
    <col min="8193" max="8193" width="12.85546875" bestFit="1" customWidth="1"/>
    <col min="8194" max="8194" width="13.5703125" bestFit="1" customWidth="1"/>
    <col min="8195" max="8195" width="12.28515625" bestFit="1" customWidth="1"/>
    <col min="8196" max="8196" width="13.140625" bestFit="1" customWidth="1"/>
    <col min="8197" max="8197" width="13.140625" customWidth="1"/>
    <col min="8449" max="8449" width="12.85546875" bestFit="1" customWidth="1"/>
    <col min="8450" max="8450" width="13.5703125" bestFit="1" customWidth="1"/>
    <col min="8451" max="8451" width="12.28515625" bestFit="1" customWidth="1"/>
    <col min="8452" max="8452" width="13.140625" bestFit="1" customWidth="1"/>
    <col min="8453" max="8453" width="13.140625" customWidth="1"/>
    <col min="8705" max="8705" width="12.85546875" bestFit="1" customWidth="1"/>
    <col min="8706" max="8706" width="13.5703125" bestFit="1" customWidth="1"/>
    <col min="8707" max="8707" width="12.28515625" bestFit="1" customWidth="1"/>
    <col min="8708" max="8708" width="13.140625" bestFit="1" customWidth="1"/>
    <col min="8709" max="8709" width="13.140625" customWidth="1"/>
    <col min="8961" max="8961" width="12.85546875" bestFit="1" customWidth="1"/>
    <col min="8962" max="8962" width="13.5703125" bestFit="1" customWidth="1"/>
    <col min="8963" max="8963" width="12.28515625" bestFit="1" customWidth="1"/>
    <col min="8964" max="8964" width="13.140625" bestFit="1" customWidth="1"/>
    <col min="8965" max="8965" width="13.140625" customWidth="1"/>
    <col min="9217" max="9217" width="12.85546875" bestFit="1" customWidth="1"/>
    <col min="9218" max="9218" width="13.5703125" bestFit="1" customWidth="1"/>
    <col min="9219" max="9219" width="12.28515625" bestFit="1" customWidth="1"/>
    <col min="9220" max="9220" width="13.140625" bestFit="1" customWidth="1"/>
    <col min="9221" max="9221" width="13.140625" customWidth="1"/>
    <col min="9473" max="9473" width="12.85546875" bestFit="1" customWidth="1"/>
    <col min="9474" max="9474" width="13.5703125" bestFit="1" customWidth="1"/>
    <col min="9475" max="9475" width="12.28515625" bestFit="1" customWidth="1"/>
    <col min="9476" max="9476" width="13.140625" bestFit="1" customWidth="1"/>
    <col min="9477" max="9477" width="13.140625" customWidth="1"/>
    <col min="9729" max="9729" width="12.85546875" bestFit="1" customWidth="1"/>
    <col min="9730" max="9730" width="13.5703125" bestFit="1" customWidth="1"/>
    <col min="9731" max="9731" width="12.28515625" bestFit="1" customWidth="1"/>
    <col min="9732" max="9732" width="13.140625" bestFit="1" customWidth="1"/>
    <col min="9733" max="9733" width="13.140625" customWidth="1"/>
    <col min="9985" max="9985" width="12.85546875" bestFit="1" customWidth="1"/>
    <col min="9986" max="9986" width="13.5703125" bestFit="1" customWidth="1"/>
    <col min="9987" max="9987" width="12.28515625" bestFit="1" customWidth="1"/>
    <col min="9988" max="9988" width="13.140625" bestFit="1" customWidth="1"/>
    <col min="9989" max="9989" width="13.140625" customWidth="1"/>
    <col min="10241" max="10241" width="12.85546875" bestFit="1" customWidth="1"/>
    <col min="10242" max="10242" width="13.5703125" bestFit="1" customWidth="1"/>
    <col min="10243" max="10243" width="12.28515625" bestFit="1" customWidth="1"/>
    <col min="10244" max="10244" width="13.140625" bestFit="1" customWidth="1"/>
    <col min="10245" max="10245" width="13.140625" customWidth="1"/>
    <col min="10497" max="10497" width="12.85546875" bestFit="1" customWidth="1"/>
    <col min="10498" max="10498" width="13.5703125" bestFit="1" customWidth="1"/>
    <col min="10499" max="10499" width="12.28515625" bestFit="1" customWidth="1"/>
    <col min="10500" max="10500" width="13.140625" bestFit="1" customWidth="1"/>
    <col min="10501" max="10501" width="13.140625" customWidth="1"/>
    <col min="10753" max="10753" width="12.85546875" bestFit="1" customWidth="1"/>
    <col min="10754" max="10754" width="13.5703125" bestFit="1" customWidth="1"/>
    <col min="10755" max="10755" width="12.28515625" bestFit="1" customWidth="1"/>
    <col min="10756" max="10756" width="13.140625" bestFit="1" customWidth="1"/>
    <col min="10757" max="10757" width="13.140625" customWidth="1"/>
    <col min="11009" max="11009" width="12.85546875" bestFit="1" customWidth="1"/>
    <col min="11010" max="11010" width="13.5703125" bestFit="1" customWidth="1"/>
    <col min="11011" max="11011" width="12.28515625" bestFit="1" customWidth="1"/>
    <col min="11012" max="11012" width="13.140625" bestFit="1" customWidth="1"/>
    <col min="11013" max="11013" width="13.140625" customWidth="1"/>
    <col min="11265" max="11265" width="12.85546875" bestFit="1" customWidth="1"/>
    <col min="11266" max="11266" width="13.5703125" bestFit="1" customWidth="1"/>
    <col min="11267" max="11267" width="12.28515625" bestFit="1" customWidth="1"/>
    <col min="11268" max="11268" width="13.140625" bestFit="1" customWidth="1"/>
    <col min="11269" max="11269" width="13.140625" customWidth="1"/>
    <col min="11521" max="11521" width="12.85546875" bestFit="1" customWidth="1"/>
    <col min="11522" max="11522" width="13.5703125" bestFit="1" customWidth="1"/>
    <col min="11523" max="11523" width="12.28515625" bestFit="1" customWidth="1"/>
    <col min="11524" max="11524" width="13.140625" bestFit="1" customWidth="1"/>
    <col min="11525" max="11525" width="13.140625" customWidth="1"/>
    <col min="11777" max="11777" width="12.85546875" bestFit="1" customWidth="1"/>
    <col min="11778" max="11778" width="13.5703125" bestFit="1" customWidth="1"/>
    <col min="11779" max="11779" width="12.28515625" bestFit="1" customWidth="1"/>
    <col min="11780" max="11780" width="13.140625" bestFit="1" customWidth="1"/>
    <col min="11781" max="11781" width="13.140625" customWidth="1"/>
    <col min="12033" max="12033" width="12.85546875" bestFit="1" customWidth="1"/>
    <col min="12034" max="12034" width="13.5703125" bestFit="1" customWidth="1"/>
    <col min="12035" max="12035" width="12.28515625" bestFit="1" customWidth="1"/>
    <col min="12036" max="12036" width="13.140625" bestFit="1" customWidth="1"/>
    <col min="12037" max="12037" width="13.140625" customWidth="1"/>
    <col min="12289" max="12289" width="12.85546875" bestFit="1" customWidth="1"/>
    <col min="12290" max="12290" width="13.5703125" bestFit="1" customWidth="1"/>
    <col min="12291" max="12291" width="12.28515625" bestFit="1" customWidth="1"/>
    <col min="12292" max="12292" width="13.140625" bestFit="1" customWidth="1"/>
    <col min="12293" max="12293" width="13.140625" customWidth="1"/>
    <col min="12545" max="12545" width="12.85546875" bestFit="1" customWidth="1"/>
    <col min="12546" max="12546" width="13.5703125" bestFit="1" customWidth="1"/>
    <col min="12547" max="12547" width="12.28515625" bestFit="1" customWidth="1"/>
    <col min="12548" max="12548" width="13.140625" bestFit="1" customWidth="1"/>
    <col min="12549" max="12549" width="13.140625" customWidth="1"/>
    <col min="12801" max="12801" width="12.85546875" bestFit="1" customWidth="1"/>
    <col min="12802" max="12802" width="13.5703125" bestFit="1" customWidth="1"/>
    <col min="12803" max="12803" width="12.28515625" bestFit="1" customWidth="1"/>
    <col min="12804" max="12804" width="13.140625" bestFit="1" customWidth="1"/>
    <col min="12805" max="12805" width="13.140625" customWidth="1"/>
    <col min="13057" max="13057" width="12.85546875" bestFit="1" customWidth="1"/>
    <col min="13058" max="13058" width="13.5703125" bestFit="1" customWidth="1"/>
    <col min="13059" max="13059" width="12.28515625" bestFit="1" customWidth="1"/>
    <col min="13060" max="13060" width="13.140625" bestFit="1" customWidth="1"/>
    <col min="13061" max="13061" width="13.140625" customWidth="1"/>
    <col min="13313" max="13313" width="12.85546875" bestFit="1" customWidth="1"/>
    <col min="13314" max="13314" width="13.5703125" bestFit="1" customWidth="1"/>
    <col min="13315" max="13315" width="12.28515625" bestFit="1" customWidth="1"/>
    <col min="13316" max="13316" width="13.140625" bestFit="1" customWidth="1"/>
    <col min="13317" max="13317" width="13.140625" customWidth="1"/>
    <col min="13569" max="13569" width="12.85546875" bestFit="1" customWidth="1"/>
    <col min="13570" max="13570" width="13.5703125" bestFit="1" customWidth="1"/>
    <col min="13571" max="13571" width="12.28515625" bestFit="1" customWidth="1"/>
    <col min="13572" max="13572" width="13.140625" bestFit="1" customWidth="1"/>
    <col min="13573" max="13573" width="13.140625" customWidth="1"/>
    <col min="13825" max="13825" width="12.85546875" bestFit="1" customWidth="1"/>
    <col min="13826" max="13826" width="13.5703125" bestFit="1" customWidth="1"/>
    <col min="13827" max="13827" width="12.28515625" bestFit="1" customWidth="1"/>
    <col min="13828" max="13828" width="13.140625" bestFit="1" customWidth="1"/>
    <col min="13829" max="13829" width="13.140625" customWidth="1"/>
    <col min="14081" max="14081" width="12.85546875" bestFit="1" customWidth="1"/>
    <col min="14082" max="14082" width="13.5703125" bestFit="1" customWidth="1"/>
    <col min="14083" max="14083" width="12.28515625" bestFit="1" customWidth="1"/>
    <col min="14084" max="14084" width="13.140625" bestFit="1" customWidth="1"/>
    <col min="14085" max="14085" width="13.140625" customWidth="1"/>
    <col min="14337" max="14337" width="12.85546875" bestFit="1" customWidth="1"/>
    <col min="14338" max="14338" width="13.5703125" bestFit="1" customWidth="1"/>
    <col min="14339" max="14339" width="12.28515625" bestFit="1" customWidth="1"/>
    <col min="14340" max="14340" width="13.140625" bestFit="1" customWidth="1"/>
    <col min="14341" max="14341" width="13.140625" customWidth="1"/>
    <col min="14593" max="14593" width="12.85546875" bestFit="1" customWidth="1"/>
    <col min="14594" max="14594" width="13.5703125" bestFit="1" customWidth="1"/>
    <col min="14595" max="14595" width="12.28515625" bestFit="1" customWidth="1"/>
    <col min="14596" max="14596" width="13.140625" bestFit="1" customWidth="1"/>
    <col min="14597" max="14597" width="13.140625" customWidth="1"/>
    <col min="14849" max="14849" width="12.85546875" bestFit="1" customWidth="1"/>
    <col min="14850" max="14850" width="13.5703125" bestFit="1" customWidth="1"/>
    <col min="14851" max="14851" width="12.28515625" bestFit="1" customWidth="1"/>
    <col min="14852" max="14852" width="13.140625" bestFit="1" customWidth="1"/>
    <col min="14853" max="14853" width="13.140625" customWidth="1"/>
    <col min="15105" max="15105" width="12.85546875" bestFit="1" customWidth="1"/>
    <col min="15106" max="15106" width="13.5703125" bestFit="1" customWidth="1"/>
    <col min="15107" max="15107" width="12.28515625" bestFit="1" customWidth="1"/>
    <col min="15108" max="15108" width="13.140625" bestFit="1" customWidth="1"/>
    <col min="15109" max="15109" width="13.140625" customWidth="1"/>
    <col min="15361" max="15361" width="12.85546875" bestFit="1" customWidth="1"/>
    <col min="15362" max="15362" width="13.5703125" bestFit="1" customWidth="1"/>
    <col min="15363" max="15363" width="12.28515625" bestFit="1" customWidth="1"/>
    <col min="15364" max="15364" width="13.140625" bestFit="1" customWidth="1"/>
    <col min="15365" max="15365" width="13.140625" customWidth="1"/>
    <col min="15617" max="15617" width="12.85546875" bestFit="1" customWidth="1"/>
    <col min="15618" max="15618" width="13.5703125" bestFit="1" customWidth="1"/>
    <col min="15619" max="15619" width="12.28515625" bestFit="1" customWidth="1"/>
    <col min="15620" max="15620" width="13.140625" bestFit="1" customWidth="1"/>
    <col min="15621" max="15621" width="13.140625" customWidth="1"/>
    <col min="15873" max="15873" width="12.85546875" bestFit="1" customWidth="1"/>
    <col min="15874" max="15874" width="13.5703125" bestFit="1" customWidth="1"/>
    <col min="15875" max="15875" width="12.28515625" bestFit="1" customWidth="1"/>
    <col min="15876" max="15876" width="13.140625" bestFit="1" customWidth="1"/>
    <col min="15877" max="15877" width="13.140625" customWidth="1"/>
    <col min="16129" max="16129" width="12.85546875" bestFit="1" customWidth="1"/>
    <col min="16130" max="16130" width="13.5703125" bestFit="1" customWidth="1"/>
    <col min="16131" max="16131" width="12.28515625" bestFit="1" customWidth="1"/>
    <col min="16132" max="16132" width="13.140625" bestFit="1" customWidth="1"/>
    <col min="16133" max="16133" width="13.140625" customWidth="1"/>
  </cols>
  <sheetData>
    <row r="1" spans="1:9" x14ac:dyDescent="0.25">
      <c r="A1" t="s">
        <v>18</v>
      </c>
    </row>
    <row r="2" spans="1:9" x14ac:dyDescent="0.25">
      <c r="A2" t="s">
        <v>17</v>
      </c>
    </row>
    <row r="3" spans="1:9" x14ac:dyDescent="0.25">
      <c r="D3" s="6" t="s">
        <v>10</v>
      </c>
    </row>
    <row r="4" spans="1:9" x14ac:dyDescent="0.25">
      <c r="A4" s="9" t="s">
        <v>21</v>
      </c>
      <c r="B4" s="13">
        <v>1000000</v>
      </c>
      <c r="D4" s="11">
        <f>SUM(C14:C53)</f>
        <v>717500</v>
      </c>
    </row>
    <row r="5" spans="1:9" x14ac:dyDescent="0.25">
      <c r="A5" s="9" t="s">
        <v>22</v>
      </c>
      <c r="B5" s="12">
        <v>7.0000000000000007E-2</v>
      </c>
      <c r="D5" s="6" t="s">
        <v>10</v>
      </c>
    </row>
    <row r="6" spans="1:9" x14ac:dyDescent="0.25">
      <c r="A6" s="9" t="s">
        <v>23</v>
      </c>
      <c r="B6" s="8">
        <f>B5/B8</f>
        <v>3.5000000000000003E-2</v>
      </c>
      <c r="D6" s="11">
        <f>SUM({35000;34125;33250;32375;31500;30625;29750;28875;28000;27125;26250;25375;24500;23625;22750;21875;21000;20125;19250;18375;17500;16625;15750;14875;14000;13125;12250;11375;10500;9625;8750;7875;7000;6125;5250;4375;3500;2625;1750;875})</f>
        <v>717500</v>
      </c>
      <c r="E6" s="15" t="s">
        <v>20</v>
      </c>
    </row>
    <row r="7" spans="1:9" ht="26.25" x14ac:dyDescent="0.25">
      <c r="A7" s="9" t="s">
        <v>24</v>
      </c>
      <c r="B7" s="10">
        <v>20</v>
      </c>
      <c r="D7" s="6" t="s">
        <v>10</v>
      </c>
      <c r="E7" s="6" t="s">
        <v>19</v>
      </c>
    </row>
    <row r="8" spans="1:9" x14ac:dyDescent="0.25">
      <c r="A8" s="9" t="s">
        <v>25</v>
      </c>
      <c r="B8" s="10">
        <v>2</v>
      </c>
      <c r="D8" s="11">
        <f>SUM((B4-B10*{0;1;2;3;4;5;6;7;8;9;10;11;12;13;14;15;16;17;18;19;20;21;22;23;24;25;26;27;28;29;30;31;32;33;34;35;36;37;38;39})*B6)</f>
        <v>717500</v>
      </c>
      <c r="E8" s="11">
        <f>LoanPVAN*PeriodicRateAN*(TotalPeriodsAN+1)/2</f>
        <v>717500</v>
      </c>
      <c r="G8"/>
    </row>
    <row r="9" spans="1:9" x14ac:dyDescent="0.25">
      <c r="A9" s="9" t="s">
        <v>26</v>
      </c>
      <c r="B9" s="8">
        <f>B7*B8</f>
        <v>40</v>
      </c>
      <c r="D9" s="1">
        <f ca="1">SUMPRODUCT((B4-B10*(ROW(INDIRECT("1:"&amp;B9))-1))*B6)</f>
        <v>717500</v>
      </c>
      <c r="G9" s="1">
        <f>(B4-B10*{0;1;2;3;4;5;6;7;8;9;10;11;12;13;14;15;16;17;18;19;20;21;22;23;24;25;26;27;28;29;30;31;32;33;34;35;36;37;38;39})*B6</f>
        <v>35000</v>
      </c>
      <c r="H9">
        <v>1</v>
      </c>
      <c r="I9" t="s">
        <v>12</v>
      </c>
    </row>
    <row r="10" spans="1:9" x14ac:dyDescent="0.25">
      <c r="A10" s="9" t="s">
        <v>27</v>
      </c>
      <c r="B10" s="8">
        <f>B4/B9</f>
        <v>25000</v>
      </c>
      <c r="D10" s="1">
        <f ca="1">SUMPRODUCT((B4-B10*(ROW(INDIRECT("1:"&amp;B9))-1)))*B6</f>
        <v>717500.00000000012</v>
      </c>
      <c r="G10" s="14">
        <f ca="1">(ROW(INDIRECT("1:"&amp;B9))-1)</f>
        <v>0</v>
      </c>
      <c r="I10" t="s">
        <v>13</v>
      </c>
    </row>
    <row r="11" spans="1:9" x14ac:dyDescent="0.25">
      <c r="H11">
        <v>2</v>
      </c>
      <c r="I11" t="s">
        <v>14</v>
      </c>
    </row>
    <row r="12" spans="1:9" ht="39" x14ac:dyDescent="0.25">
      <c r="A12" s="6" t="s">
        <v>4</v>
      </c>
      <c r="B12" s="7" t="s">
        <v>3</v>
      </c>
      <c r="C12" s="6" t="s">
        <v>2</v>
      </c>
      <c r="D12" s="6" t="s">
        <v>1</v>
      </c>
      <c r="E12" s="6" t="s">
        <v>0</v>
      </c>
      <c r="I12" t="s">
        <v>15</v>
      </c>
    </row>
    <row r="13" spans="1:9" x14ac:dyDescent="0.25">
      <c r="A13" s="5">
        <v>0</v>
      </c>
      <c r="B13" s="4"/>
      <c r="C13" s="4"/>
      <c r="D13" s="4"/>
      <c r="E13" s="4">
        <f>B4</f>
        <v>1000000</v>
      </c>
      <c r="G13" s="11">
        <f>$B$4-$B$10*A13</f>
        <v>1000000</v>
      </c>
      <c r="H13" s="14"/>
    </row>
    <row r="14" spans="1:9" x14ac:dyDescent="0.25">
      <c r="A14" s="3">
        <f t="shared" ref="A14:A53" si="0">A13+1</f>
        <v>1</v>
      </c>
      <c r="B14" s="2">
        <f>SUM(C14:D14)</f>
        <v>60000</v>
      </c>
      <c r="C14" s="2">
        <f>E13*$B$6</f>
        <v>35000</v>
      </c>
      <c r="D14" s="2">
        <f>$B$10</f>
        <v>25000</v>
      </c>
      <c r="E14" s="2">
        <f>E13-D14</f>
        <v>975000</v>
      </c>
      <c r="G14" s="11">
        <f t="shared" ref="G14:G52" si="1">$B$4-$B$10*A14</f>
        <v>975000</v>
      </c>
      <c r="H14" s="14"/>
    </row>
    <row r="15" spans="1:9" x14ac:dyDescent="0.25">
      <c r="A15" s="3">
        <f t="shared" si="0"/>
        <v>2</v>
      </c>
      <c r="B15" s="2">
        <f t="shared" ref="B15:B53" si="2">SUM(C15:D15)</f>
        <v>59125</v>
      </c>
      <c r="C15" s="2">
        <f t="shared" ref="C15:C53" si="3">E14*$B$6</f>
        <v>34125</v>
      </c>
      <c r="D15" s="2">
        <f t="shared" ref="D15:D53" si="4">$B$10</f>
        <v>25000</v>
      </c>
      <c r="E15" s="2">
        <f t="shared" ref="E15:E53" si="5">E14-D15</f>
        <v>950000</v>
      </c>
      <c r="G15" s="11">
        <f t="shared" si="1"/>
        <v>950000</v>
      </c>
      <c r="H15" s="14"/>
    </row>
    <row r="16" spans="1:9" x14ac:dyDescent="0.25">
      <c r="A16" s="3">
        <f t="shared" si="0"/>
        <v>3</v>
      </c>
      <c r="B16" s="2">
        <f t="shared" si="2"/>
        <v>58250</v>
      </c>
      <c r="C16" s="2">
        <f t="shared" si="3"/>
        <v>33250</v>
      </c>
      <c r="D16" s="2">
        <f t="shared" si="4"/>
        <v>25000</v>
      </c>
      <c r="E16" s="2">
        <f t="shared" si="5"/>
        <v>925000</v>
      </c>
      <c r="G16" s="11">
        <f t="shared" si="1"/>
        <v>925000</v>
      </c>
      <c r="H16" s="14"/>
    </row>
    <row r="17" spans="1:8" x14ac:dyDescent="0.25">
      <c r="A17" s="3">
        <f t="shared" si="0"/>
        <v>4</v>
      </c>
      <c r="B17" s="2">
        <f t="shared" si="2"/>
        <v>57375</v>
      </c>
      <c r="C17" s="2">
        <f t="shared" si="3"/>
        <v>32375.000000000004</v>
      </c>
      <c r="D17" s="2">
        <f t="shared" si="4"/>
        <v>25000</v>
      </c>
      <c r="E17" s="2">
        <f t="shared" si="5"/>
        <v>900000</v>
      </c>
      <c r="G17" s="11">
        <f t="shared" si="1"/>
        <v>900000</v>
      </c>
      <c r="H17" s="14"/>
    </row>
    <row r="18" spans="1:8" x14ac:dyDescent="0.25">
      <c r="A18" s="3">
        <f t="shared" si="0"/>
        <v>5</v>
      </c>
      <c r="B18" s="2">
        <f t="shared" si="2"/>
        <v>56500</v>
      </c>
      <c r="C18" s="2">
        <f t="shared" si="3"/>
        <v>31500.000000000004</v>
      </c>
      <c r="D18" s="2">
        <f t="shared" si="4"/>
        <v>25000</v>
      </c>
      <c r="E18" s="2">
        <f t="shared" si="5"/>
        <v>875000</v>
      </c>
      <c r="G18" s="11">
        <f t="shared" si="1"/>
        <v>875000</v>
      </c>
      <c r="H18" s="14"/>
    </row>
    <row r="19" spans="1:8" x14ac:dyDescent="0.25">
      <c r="A19" s="3">
        <f t="shared" si="0"/>
        <v>6</v>
      </c>
      <c r="B19" s="2">
        <f t="shared" si="2"/>
        <v>55625</v>
      </c>
      <c r="C19" s="2">
        <f t="shared" si="3"/>
        <v>30625.000000000004</v>
      </c>
      <c r="D19" s="2">
        <f t="shared" si="4"/>
        <v>25000</v>
      </c>
      <c r="E19" s="2">
        <f t="shared" si="5"/>
        <v>850000</v>
      </c>
      <c r="G19" s="11">
        <f t="shared" si="1"/>
        <v>850000</v>
      </c>
      <c r="H19" s="14"/>
    </row>
    <row r="20" spans="1:8" x14ac:dyDescent="0.25">
      <c r="A20" s="3">
        <f t="shared" si="0"/>
        <v>7</v>
      </c>
      <c r="B20" s="2">
        <f t="shared" si="2"/>
        <v>54750</v>
      </c>
      <c r="C20" s="2">
        <f t="shared" si="3"/>
        <v>29750.000000000004</v>
      </c>
      <c r="D20" s="2">
        <f t="shared" si="4"/>
        <v>25000</v>
      </c>
      <c r="E20" s="2">
        <f t="shared" si="5"/>
        <v>825000</v>
      </c>
      <c r="G20" s="11">
        <f t="shared" si="1"/>
        <v>825000</v>
      </c>
      <c r="H20" s="14"/>
    </row>
    <row r="21" spans="1:8" x14ac:dyDescent="0.25">
      <c r="A21" s="3">
        <f t="shared" si="0"/>
        <v>8</v>
      </c>
      <c r="B21" s="2">
        <f t="shared" si="2"/>
        <v>53875</v>
      </c>
      <c r="C21" s="2">
        <f t="shared" si="3"/>
        <v>28875.000000000004</v>
      </c>
      <c r="D21" s="2">
        <f t="shared" si="4"/>
        <v>25000</v>
      </c>
      <c r="E21" s="2">
        <f t="shared" si="5"/>
        <v>800000</v>
      </c>
      <c r="G21" s="11">
        <f t="shared" si="1"/>
        <v>800000</v>
      </c>
      <c r="H21" s="14"/>
    </row>
    <row r="22" spans="1:8" x14ac:dyDescent="0.25">
      <c r="A22" s="3">
        <f t="shared" si="0"/>
        <v>9</v>
      </c>
      <c r="B22" s="2">
        <f t="shared" si="2"/>
        <v>53000</v>
      </c>
      <c r="C22" s="2">
        <f t="shared" si="3"/>
        <v>28000.000000000004</v>
      </c>
      <c r="D22" s="2">
        <f t="shared" si="4"/>
        <v>25000</v>
      </c>
      <c r="E22" s="2">
        <f t="shared" si="5"/>
        <v>775000</v>
      </c>
      <c r="G22" s="11">
        <f t="shared" si="1"/>
        <v>775000</v>
      </c>
      <c r="H22" s="14"/>
    </row>
    <row r="23" spans="1:8" x14ac:dyDescent="0.25">
      <c r="A23" s="3">
        <f t="shared" si="0"/>
        <v>10</v>
      </c>
      <c r="B23" s="2">
        <f t="shared" si="2"/>
        <v>52125</v>
      </c>
      <c r="C23" s="2">
        <f t="shared" si="3"/>
        <v>27125.000000000004</v>
      </c>
      <c r="D23" s="2">
        <f t="shared" si="4"/>
        <v>25000</v>
      </c>
      <c r="E23" s="2">
        <f t="shared" si="5"/>
        <v>750000</v>
      </c>
      <c r="G23" s="11">
        <f t="shared" si="1"/>
        <v>750000</v>
      </c>
      <c r="H23" s="14"/>
    </row>
    <row r="24" spans="1:8" x14ac:dyDescent="0.25">
      <c r="A24" s="3">
        <f t="shared" si="0"/>
        <v>11</v>
      </c>
      <c r="B24" s="2">
        <f t="shared" si="2"/>
        <v>51250</v>
      </c>
      <c r="C24" s="2">
        <f t="shared" si="3"/>
        <v>26250.000000000004</v>
      </c>
      <c r="D24" s="2">
        <f t="shared" si="4"/>
        <v>25000</v>
      </c>
      <c r="E24" s="2">
        <f t="shared" si="5"/>
        <v>725000</v>
      </c>
      <c r="G24" s="11">
        <f t="shared" si="1"/>
        <v>725000</v>
      </c>
      <c r="H24" s="14"/>
    </row>
    <row r="25" spans="1:8" x14ac:dyDescent="0.25">
      <c r="A25" s="3">
        <f t="shared" si="0"/>
        <v>12</v>
      </c>
      <c r="B25" s="2">
        <f t="shared" si="2"/>
        <v>50375</v>
      </c>
      <c r="C25" s="2">
        <f t="shared" si="3"/>
        <v>25375.000000000004</v>
      </c>
      <c r="D25" s="2">
        <f t="shared" si="4"/>
        <v>25000</v>
      </c>
      <c r="E25" s="2">
        <f t="shared" si="5"/>
        <v>700000</v>
      </c>
      <c r="G25" s="11">
        <f t="shared" si="1"/>
        <v>700000</v>
      </c>
      <c r="H25" s="14"/>
    </row>
    <row r="26" spans="1:8" x14ac:dyDescent="0.25">
      <c r="A26" s="3">
        <f t="shared" si="0"/>
        <v>13</v>
      </c>
      <c r="B26" s="2">
        <f t="shared" si="2"/>
        <v>49500</v>
      </c>
      <c r="C26" s="2">
        <f t="shared" si="3"/>
        <v>24500.000000000004</v>
      </c>
      <c r="D26" s="2">
        <f t="shared" si="4"/>
        <v>25000</v>
      </c>
      <c r="E26" s="2">
        <f t="shared" si="5"/>
        <v>675000</v>
      </c>
      <c r="G26" s="11">
        <f t="shared" si="1"/>
        <v>675000</v>
      </c>
      <c r="H26" s="14"/>
    </row>
    <row r="27" spans="1:8" x14ac:dyDescent="0.25">
      <c r="A27" s="3">
        <f t="shared" si="0"/>
        <v>14</v>
      </c>
      <c r="B27" s="2">
        <f t="shared" si="2"/>
        <v>48625</v>
      </c>
      <c r="C27" s="2">
        <f t="shared" si="3"/>
        <v>23625.000000000004</v>
      </c>
      <c r="D27" s="2">
        <f t="shared" si="4"/>
        <v>25000</v>
      </c>
      <c r="E27" s="2">
        <f t="shared" si="5"/>
        <v>650000</v>
      </c>
      <c r="G27" s="11">
        <f t="shared" si="1"/>
        <v>650000</v>
      </c>
      <c r="H27" s="14"/>
    </row>
    <row r="28" spans="1:8" x14ac:dyDescent="0.25">
      <c r="A28" s="3">
        <f t="shared" si="0"/>
        <v>15</v>
      </c>
      <c r="B28" s="2">
        <f t="shared" si="2"/>
        <v>47750</v>
      </c>
      <c r="C28" s="2">
        <f t="shared" si="3"/>
        <v>22750.000000000004</v>
      </c>
      <c r="D28" s="2">
        <f t="shared" si="4"/>
        <v>25000</v>
      </c>
      <c r="E28" s="2">
        <f t="shared" si="5"/>
        <v>625000</v>
      </c>
      <c r="G28" s="11">
        <f t="shared" si="1"/>
        <v>625000</v>
      </c>
      <c r="H28" s="14"/>
    </row>
    <row r="29" spans="1:8" x14ac:dyDescent="0.25">
      <c r="A29" s="3">
        <f t="shared" si="0"/>
        <v>16</v>
      </c>
      <c r="B29" s="2">
        <f t="shared" si="2"/>
        <v>46875</v>
      </c>
      <c r="C29" s="2">
        <f t="shared" si="3"/>
        <v>21875.000000000004</v>
      </c>
      <c r="D29" s="2">
        <f t="shared" si="4"/>
        <v>25000</v>
      </c>
      <c r="E29" s="2">
        <f t="shared" si="5"/>
        <v>600000</v>
      </c>
      <c r="G29" s="11">
        <f t="shared" si="1"/>
        <v>600000</v>
      </c>
      <c r="H29" s="14"/>
    </row>
    <row r="30" spans="1:8" x14ac:dyDescent="0.25">
      <c r="A30" s="3">
        <f t="shared" si="0"/>
        <v>17</v>
      </c>
      <c r="B30" s="2">
        <f t="shared" si="2"/>
        <v>46000</v>
      </c>
      <c r="C30" s="2">
        <f t="shared" si="3"/>
        <v>21000.000000000004</v>
      </c>
      <c r="D30" s="2">
        <f t="shared" si="4"/>
        <v>25000</v>
      </c>
      <c r="E30" s="2">
        <f t="shared" si="5"/>
        <v>575000</v>
      </c>
      <c r="G30" s="11">
        <f t="shared" si="1"/>
        <v>575000</v>
      </c>
      <c r="H30" s="14"/>
    </row>
    <row r="31" spans="1:8" x14ac:dyDescent="0.25">
      <c r="A31" s="3">
        <f t="shared" si="0"/>
        <v>18</v>
      </c>
      <c r="B31" s="2">
        <f t="shared" si="2"/>
        <v>45125</v>
      </c>
      <c r="C31" s="2">
        <f t="shared" si="3"/>
        <v>20125.000000000004</v>
      </c>
      <c r="D31" s="2">
        <f t="shared" si="4"/>
        <v>25000</v>
      </c>
      <c r="E31" s="2">
        <f t="shared" si="5"/>
        <v>550000</v>
      </c>
      <c r="G31" s="11">
        <f t="shared" si="1"/>
        <v>550000</v>
      </c>
      <c r="H31" s="14"/>
    </row>
    <row r="32" spans="1:8" x14ac:dyDescent="0.25">
      <c r="A32" s="3">
        <f t="shared" si="0"/>
        <v>19</v>
      </c>
      <c r="B32" s="2">
        <f t="shared" si="2"/>
        <v>44250</v>
      </c>
      <c r="C32" s="2">
        <f t="shared" si="3"/>
        <v>19250.000000000004</v>
      </c>
      <c r="D32" s="2">
        <f t="shared" si="4"/>
        <v>25000</v>
      </c>
      <c r="E32" s="2">
        <f t="shared" si="5"/>
        <v>525000</v>
      </c>
      <c r="G32" s="11">
        <f t="shared" si="1"/>
        <v>525000</v>
      </c>
      <c r="H32" s="14"/>
    </row>
    <row r="33" spans="1:8" x14ac:dyDescent="0.25">
      <c r="A33" s="3">
        <f t="shared" si="0"/>
        <v>20</v>
      </c>
      <c r="B33" s="2">
        <f t="shared" si="2"/>
        <v>43375</v>
      </c>
      <c r="C33" s="2">
        <f t="shared" si="3"/>
        <v>18375</v>
      </c>
      <c r="D33" s="2">
        <f t="shared" si="4"/>
        <v>25000</v>
      </c>
      <c r="E33" s="2">
        <f t="shared" si="5"/>
        <v>500000</v>
      </c>
      <c r="G33" s="11">
        <f t="shared" si="1"/>
        <v>500000</v>
      </c>
      <c r="H33" s="14"/>
    </row>
    <row r="34" spans="1:8" x14ac:dyDescent="0.25">
      <c r="A34" s="3">
        <f t="shared" si="0"/>
        <v>21</v>
      </c>
      <c r="B34" s="2">
        <f t="shared" si="2"/>
        <v>42500</v>
      </c>
      <c r="C34" s="2">
        <f t="shared" si="3"/>
        <v>17500</v>
      </c>
      <c r="D34" s="2">
        <f t="shared" si="4"/>
        <v>25000</v>
      </c>
      <c r="E34" s="2">
        <f t="shared" si="5"/>
        <v>475000</v>
      </c>
      <c r="G34" s="11">
        <f t="shared" si="1"/>
        <v>475000</v>
      </c>
      <c r="H34" s="14"/>
    </row>
    <row r="35" spans="1:8" x14ac:dyDescent="0.25">
      <c r="A35" s="3">
        <f t="shared" si="0"/>
        <v>22</v>
      </c>
      <c r="B35" s="2">
        <f t="shared" si="2"/>
        <v>41625</v>
      </c>
      <c r="C35" s="2">
        <f t="shared" si="3"/>
        <v>16625</v>
      </c>
      <c r="D35" s="2">
        <f t="shared" si="4"/>
        <v>25000</v>
      </c>
      <c r="E35" s="2">
        <f t="shared" si="5"/>
        <v>450000</v>
      </c>
      <c r="G35" s="11">
        <f t="shared" si="1"/>
        <v>450000</v>
      </c>
      <c r="H35" s="14"/>
    </row>
    <row r="36" spans="1:8" x14ac:dyDescent="0.25">
      <c r="A36" s="3">
        <f t="shared" si="0"/>
        <v>23</v>
      </c>
      <c r="B36" s="2">
        <f t="shared" si="2"/>
        <v>40750</v>
      </c>
      <c r="C36" s="2">
        <f t="shared" si="3"/>
        <v>15750.000000000002</v>
      </c>
      <c r="D36" s="2">
        <f t="shared" si="4"/>
        <v>25000</v>
      </c>
      <c r="E36" s="2">
        <f t="shared" si="5"/>
        <v>425000</v>
      </c>
      <c r="G36" s="11">
        <f t="shared" si="1"/>
        <v>425000</v>
      </c>
      <c r="H36" s="14"/>
    </row>
    <row r="37" spans="1:8" x14ac:dyDescent="0.25">
      <c r="A37" s="3">
        <f t="shared" si="0"/>
        <v>24</v>
      </c>
      <c r="B37" s="2">
        <f t="shared" si="2"/>
        <v>39875</v>
      </c>
      <c r="C37" s="2">
        <f t="shared" si="3"/>
        <v>14875.000000000002</v>
      </c>
      <c r="D37" s="2">
        <f t="shared" si="4"/>
        <v>25000</v>
      </c>
      <c r="E37" s="2">
        <f t="shared" si="5"/>
        <v>400000</v>
      </c>
      <c r="G37" s="11">
        <f t="shared" si="1"/>
        <v>400000</v>
      </c>
      <c r="H37" s="14"/>
    </row>
    <row r="38" spans="1:8" x14ac:dyDescent="0.25">
      <c r="A38" s="3">
        <f t="shared" si="0"/>
        <v>25</v>
      </c>
      <c r="B38" s="2">
        <f t="shared" si="2"/>
        <v>39000</v>
      </c>
      <c r="C38" s="2">
        <f t="shared" si="3"/>
        <v>14000.000000000002</v>
      </c>
      <c r="D38" s="2">
        <f t="shared" si="4"/>
        <v>25000</v>
      </c>
      <c r="E38" s="2">
        <f t="shared" si="5"/>
        <v>375000</v>
      </c>
      <c r="G38" s="11">
        <f t="shared" si="1"/>
        <v>375000</v>
      </c>
      <c r="H38" s="14"/>
    </row>
    <row r="39" spans="1:8" x14ac:dyDescent="0.25">
      <c r="A39" s="3">
        <f t="shared" si="0"/>
        <v>26</v>
      </c>
      <c r="B39" s="2">
        <f t="shared" si="2"/>
        <v>38125</v>
      </c>
      <c r="C39" s="2">
        <f t="shared" si="3"/>
        <v>13125.000000000002</v>
      </c>
      <c r="D39" s="2">
        <f t="shared" si="4"/>
        <v>25000</v>
      </c>
      <c r="E39" s="2">
        <f t="shared" si="5"/>
        <v>350000</v>
      </c>
      <c r="G39" s="11">
        <f t="shared" si="1"/>
        <v>350000</v>
      </c>
      <c r="H39" s="14"/>
    </row>
    <row r="40" spans="1:8" x14ac:dyDescent="0.25">
      <c r="A40" s="3">
        <f t="shared" si="0"/>
        <v>27</v>
      </c>
      <c r="B40" s="2">
        <f t="shared" si="2"/>
        <v>37250</v>
      </c>
      <c r="C40" s="2">
        <f t="shared" si="3"/>
        <v>12250.000000000002</v>
      </c>
      <c r="D40" s="2">
        <f t="shared" si="4"/>
        <v>25000</v>
      </c>
      <c r="E40" s="2">
        <f t="shared" si="5"/>
        <v>325000</v>
      </c>
      <c r="G40" s="11">
        <f t="shared" si="1"/>
        <v>325000</v>
      </c>
      <c r="H40" s="14"/>
    </row>
    <row r="41" spans="1:8" x14ac:dyDescent="0.25">
      <c r="A41" s="3">
        <f t="shared" si="0"/>
        <v>28</v>
      </c>
      <c r="B41" s="2">
        <f t="shared" si="2"/>
        <v>36375</v>
      </c>
      <c r="C41" s="2">
        <f t="shared" si="3"/>
        <v>11375.000000000002</v>
      </c>
      <c r="D41" s="2">
        <f t="shared" si="4"/>
        <v>25000</v>
      </c>
      <c r="E41" s="2">
        <f t="shared" si="5"/>
        <v>300000</v>
      </c>
      <c r="G41" s="11">
        <f t="shared" si="1"/>
        <v>300000</v>
      </c>
      <c r="H41" s="14"/>
    </row>
    <row r="42" spans="1:8" x14ac:dyDescent="0.25">
      <c r="A42" s="3">
        <f t="shared" si="0"/>
        <v>29</v>
      </c>
      <c r="B42" s="2">
        <f t="shared" si="2"/>
        <v>35500</v>
      </c>
      <c r="C42" s="2">
        <f t="shared" si="3"/>
        <v>10500.000000000002</v>
      </c>
      <c r="D42" s="2">
        <f t="shared" si="4"/>
        <v>25000</v>
      </c>
      <c r="E42" s="2">
        <f t="shared" si="5"/>
        <v>275000</v>
      </c>
      <c r="G42" s="11">
        <f t="shared" si="1"/>
        <v>275000</v>
      </c>
      <c r="H42" s="14"/>
    </row>
    <row r="43" spans="1:8" x14ac:dyDescent="0.25">
      <c r="A43" s="3">
        <f t="shared" si="0"/>
        <v>30</v>
      </c>
      <c r="B43" s="2">
        <f t="shared" si="2"/>
        <v>34625</v>
      </c>
      <c r="C43" s="2">
        <f t="shared" si="3"/>
        <v>9625.0000000000018</v>
      </c>
      <c r="D43" s="2">
        <f t="shared" si="4"/>
        <v>25000</v>
      </c>
      <c r="E43" s="2">
        <f t="shared" si="5"/>
        <v>250000</v>
      </c>
      <c r="G43" s="11">
        <f t="shared" si="1"/>
        <v>250000</v>
      </c>
      <c r="H43" s="14"/>
    </row>
    <row r="44" spans="1:8" x14ac:dyDescent="0.25">
      <c r="A44" s="3">
        <f t="shared" si="0"/>
        <v>31</v>
      </c>
      <c r="B44" s="2">
        <f t="shared" si="2"/>
        <v>33750</v>
      </c>
      <c r="C44" s="2">
        <f t="shared" si="3"/>
        <v>8750</v>
      </c>
      <c r="D44" s="2">
        <f t="shared" si="4"/>
        <v>25000</v>
      </c>
      <c r="E44" s="2">
        <f t="shared" si="5"/>
        <v>225000</v>
      </c>
      <c r="G44" s="11">
        <f t="shared" si="1"/>
        <v>225000</v>
      </c>
      <c r="H44" s="14"/>
    </row>
    <row r="45" spans="1:8" x14ac:dyDescent="0.25">
      <c r="A45" s="3">
        <f t="shared" si="0"/>
        <v>32</v>
      </c>
      <c r="B45" s="2">
        <f t="shared" si="2"/>
        <v>32875</v>
      </c>
      <c r="C45" s="2">
        <f t="shared" si="3"/>
        <v>7875.0000000000009</v>
      </c>
      <c r="D45" s="2">
        <f t="shared" si="4"/>
        <v>25000</v>
      </c>
      <c r="E45" s="2">
        <f t="shared" si="5"/>
        <v>200000</v>
      </c>
      <c r="G45" s="11">
        <f t="shared" si="1"/>
        <v>200000</v>
      </c>
      <c r="H45" s="14"/>
    </row>
    <row r="46" spans="1:8" x14ac:dyDescent="0.25">
      <c r="A46" s="3">
        <f t="shared" si="0"/>
        <v>33</v>
      </c>
      <c r="B46" s="2">
        <f t="shared" si="2"/>
        <v>32000</v>
      </c>
      <c r="C46" s="2">
        <f t="shared" si="3"/>
        <v>7000.0000000000009</v>
      </c>
      <c r="D46" s="2">
        <f t="shared" si="4"/>
        <v>25000</v>
      </c>
      <c r="E46" s="2">
        <f t="shared" si="5"/>
        <v>175000</v>
      </c>
      <c r="G46" s="11">
        <f t="shared" si="1"/>
        <v>175000</v>
      </c>
      <c r="H46" s="14"/>
    </row>
    <row r="47" spans="1:8" x14ac:dyDescent="0.25">
      <c r="A47" s="3">
        <f t="shared" si="0"/>
        <v>34</v>
      </c>
      <c r="B47" s="2">
        <f t="shared" si="2"/>
        <v>31125</v>
      </c>
      <c r="C47" s="2">
        <f t="shared" si="3"/>
        <v>6125.0000000000009</v>
      </c>
      <c r="D47" s="2">
        <f t="shared" si="4"/>
        <v>25000</v>
      </c>
      <c r="E47" s="2">
        <f t="shared" si="5"/>
        <v>150000</v>
      </c>
      <c r="G47" s="11">
        <f t="shared" si="1"/>
        <v>150000</v>
      </c>
      <c r="H47" s="14"/>
    </row>
    <row r="48" spans="1:8" x14ac:dyDescent="0.25">
      <c r="A48" s="3">
        <f t="shared" si="0"/>
        <v>35</v>
      </c>
      <c r="B48" s="2">
        <f t="shared" si="2"/>
        <v>30250</v>
      </c>
      <c r="C48" s="2">
        <f t="shared" si="3"/>
        <v>5250.0000000000009</v>
      </c>
      <c r="D48" s="2">
        <f t="shared" si="4"/>
        <v>25000</v>
      </c>
      <c r="E48" s="2">
        <f t="shared" si="5"/>
        <v>125000</v>
      </c>
      <c r="G48" s="11">
        <f t="shared" si="1"/>
        <v>125000</v>
      </c>
      <c r="H48" s="14"/>
    </row>
    <row r="49" spans="1:8" x14ac:dyDescent="0.25">
      <c r="A49" s="3">
        <f t="shared" si="0"/>
        <v>36</v>
      </c>
      <c r="B49" s="2">
        <f t="shared" si="2"/>
        <v>29375</v>
      </c>
      <c r="C49" s="2">
        <f t="shared" si="3"/>
        <v>4375</v>
      </c>
      <c r="D49" s="2">
        <f t="shared" si="4"/>
        <v>25000</v>
      </c>
      <c r="E49" s="2">
        <f t="shared" si="5"/>
        <v>100000</v>
      </c>
      <c r="G49" s="11">
        <f t="shared" si="1"/>
        <v>100000</v>
      </c>
      <c r="H49" s="14"/>
    </row>
    <row r="50" spans="1:8" x14ac:dyDescent="0.25">
      <c r="A50" s="3">
        <f t="shared" si="0"/>
        <v>37</v>
      </c>
      <c r="B50" s="2">
        <f t="shared" si="2"/>
        <v>28500</v>
      </c>
      <c r="C50" s="2">
        <f t="shared" si="3"/>
        <v>3500.0000000000005</v>
      </c>
      <c r="D50" s="2">
        <f t="shared" si="4"/>
        <v>25000</v>
      </c>
      <c r="E50" s="2">
        <f t="shared" si="5"/>
        <v>75000</v>
      </c>
      <c r="G50" s="11">
        <f t="shared" si="1"/>
        <v>75000</v>
      </c>
      <c r="H50" s="14"/>
    </row>
    <row r="51" spans="1:8" x14ac:dyDescent="0.25">
      <c r="A51" s="3">
        <f t="shared" si="0"/>
        <v>38</v>
      </c>
      <c r="B51" s="2">
        <f t="shared" si="2"/>
        <v>27625</v>
      </c>
      <c r="C51" s="2">
        <f t="shared" si="3"/>
        <v>2625.0000000000005</v>
      </c>
      <c r="D51" s="2">
        <f t="shared" si="4"/>
        <v>25000</v>
      </c>
      <c r="E51" s="2">
        <f t="shared" si="5"/>
        <v>50000</v>
      </c>
      <c r="G51" s="11">
        <f t="shared" si="1"/>
        <v>50000</v>
      </c>
      <c r="H51" s="14"/>
    </row>
    <row r="52" spans="1:8" x14ac:dyDescent="0.25">
      <c r="A52" s="3">
        <f t="shared" si="0"/>
        <v>39</v>
      </c>
      <c r="B52" s="2">
        <f t="shared" si="2"/>
        <v>26750</v>
      </c>
      <c r="C52" s="2">
        <f t="shared" si="3"/>
        <v>1750.0000000000002</v>
      </c>
      <c r="D52" s="2">
        <f t="shared" si="4"/>
        <v>25000</v>
      </c>
      <c r="E52" s="2">
        <f t="shared" si="5"/>
        <v>25000</v>
      </c>
      <c r="G52" s="11">
        <f t="shared" si="1"/>
        <v>25000</v>
      </c>
      <c r="H52" s="14"/>
    </row>
    <row r="53" spans="1:8" x14ac:dyDescent="0.25">
      <c r="A53" s="3">
        <f t="shared" si="0"/>
        <v>40</v>
      </c>
      <c r="B53" s="2">
        <f t="shared" si="2"/>
        <v>25875</v>
      </c>
      <c r="C53" s="2">
        <f t="shared" si="3"/>
        <v>875.00000000000011</v>
      </c>
      <c r="D53" s="2">
        <f t="shared" si="4"/>
        <v>25000</v>
      </c>
      <c r="E53" s="2">
        <f t="shared" si="5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944.5</vt:lpstr>
      <vt:lpstr>944.5 (an)</vt:lpstr>
      <vt:lpstr>AnnualRateAN</vt:lpstr>
      <vt:lpstr>LoanPVAN</vt:lpstr>
      <vt:lpstr>PaymentPeriodsPerYearAN</vt:lpstr>
      <vt:lpstr>Period_Principal_RepaymentAN</vt:lpstr>
      <vt:lpstr>PeriodicRateAN</vt:lpstr>
      <vt:lpstr>TotalPeriodsAN</vt:lpstr>
      <vt:lpstr>YearsAN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 Workstation</dc:creator>
  <cp:lastModifiedBy>Girvin, Michael</cp:lastModifiedBy>
  <dcterms:created xsi:type="dcterms:W3CDTF">2012-07-12T19:20:16Z</dcterms:created>
  <dcterms:modified xsi:type="dcterms:W3CDTF">2012-07-16T18:09:24Z</dcterms:modified>
</cp:coreProperties>
</file>