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40" windowWidth="14976" windowHeight="9432" tabRatio="578"/>
  </bookViews>
  <sheets>
    <sheet name="(757.5)" sheetId="2" r:id="rId1"/>
    <sheet name="(757.5)an" sheetId="6" r:id="rId2"/>
    <sheet name="(757.5.5)" sheetId="5" r:id="rId3"/>
    <sheet name="(757.5.5)an" sheetId="7" r:id="rId4"/>
    <sheet name="(758.5)" sheetId="1" r:id="rId5"/>
    <sheet name="(758.5)an" sheetId="8" r:id="rId6"/>
    <sheet name="(758.5.5)" sheetId="4" r:id="rId7"/>
    <sheet name="(758.5.5)an" sheetId="9" r:id="rId8"/>
  </sheets>
  <calcPr calcId="144525"/>
</workbook>
</file>

<file path=xl/calcChain.xml><?xml version="1.0" encoding="utf-8"?>
<calcChain xmlns="http://schemas.openxmlformats.org/spreadsheetml/2006/main">
  <c r="L4" i="8" l="1"/>
  <c r="A14" i="8" s="1"/>
  <c r="A4" i="8"/>
  <c r="A3" i="8"/>
  <c r="L4" i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J10" i="6"/>
  <c r="I10" i="6"/>
  <c r="G10" i="6"/>
  <c r="F10" i="6"/>
  <c r="J9" i="6"/>
  <c r="I9" i="6"/>
  <c r="G9" i="6"/>
  <c r="F9" i="6"/>
  <c r="J8" i="6"/>
  <c r="I8" i="6"/>
  <c r="G8" i="6"/>
  <c r="F8" i="6"/>
  <c r="J7" i="6"/>
  <c r="I7" i="6"/>
  <c r="G7" i="6"/>
  <c r="F7" i="6"/>
  <c r="J6" i="6"/>
  <c r="I6" i="6"/>
  <c r="G6" i="6"/>
  <c r="F6" i="6"/>
  <c r="J5" i="6"/>
  <c r="I5" i="6"/>
  <c r="G5" i="6"/>
  <c r="F5" i="6"/>
  <c r="J4" i="6"/>
  <c r="I4" i="6"/>
  <c r="G4" i="6"/>
  <c r="F4" i="6"/>
  <c r="K4" i="9"/>
  <c r="F28" i="9" s="1"/>
  <c r="W3" i="9"/>
  <c r="V3" i="9"/>
  <c r="U3" i="9"/>
  <c r="T3" i="9"/>
  <c r="S3" i="9"/>
  <c r="F3" i="9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I1" i="7"/>
  <c r="A8" i="8" l="1"/>
  <c r="A9" i="8"/>
  <c r="A10" i="8"/>
  <c r="A11" i="8"/>
  <c r="A13" i="8"/>
  <c r="C3" i="8"/>
  <c r="A5" i="8"/>
  <c r="A6" i="8"/>
  <c r="A7" i="8"/>
  <c r="A12" i="8"/>
  <c r="F17" i="9"/>
  <c r="F18" i="9"/>
  <c r="F19" i="9"/>
  <c r="F20" i="9"/>
  <c r="F21" i="9"/>
  <c r="F23" i="9"/>
  <c r="F25" i="9"/>
  <c r="F27" i="9"/>
  <c r="F4" i="9"/>
  <c r="F5" i="9"/>
  <c r="F6" i="9" s="1"/>
  <c r="F7" i="9" s="1"/>
  <c r="F8" i="9" s="1"/>
  <c r="F9" i="9" s="1"/>
  <c r="F10" i="9" s="1"/>
  <c r="F11" i="9" s="1"/>
  <c r="F12" i="9" s="1"/>
  <c r="F13" i="9" s="1"/>
  <c r="F14" i="9" s="1"/>
  <c r="F22" i="9"/>
  <c r="F24" i="9"/>
  <c r="F26" i="9"/>
  <c r="C4" i="8" l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J7" i="9"/>
  <c r="K7" i="8" l="1"/>
  <c r="M20" i="9"/>
  <c r="K20" i="9"/>
  <c r="I20" i="9"/>
  <c r="M19" i="9"/>
  <c r="K19" i="9"/>
  <c r="I19" i="9"/>
  <c r="M18" i="9"/>
  <c r="K18" i="9"/>
  <c r="I18" i="9"/>
  <c r="M17" i="9"/>
  <c r="K17" i="9"/>
  <c r="I17" i="9"/>
  <c r="M16" i="9"/>
  <c r="K16" i="9"/>
  <c r="I16" i="9"/>
  <c r="L15" i="9"/>
  <c r="J15" i="9"/>
  <c r="M14" i="9"/>
  <c r="K14" i="9"/>
  <c r="I14" i="9"/>
  <c r="M13" i="9"/>
  <c r="K13" i="9"/>
  <c r="I13" i="9"/>
  <c r="M12" i="9"/>
  <c r="K12" i="9"/>
  <c r="I12" i="9"/>
  <c r="M11" i="9"/>
  <c r="K11" i="9"/>
  <c r="I11" i="9"/>
  <c r="L20" i="9"/>
  <c r="J20" i="9"/>
  <c r="L19" i="9"/>
  <c r="J19" i="9"/>
  <c r="L18" i="9"/>
  <c r="J18" i="9"/>
  <c r="L17" i="9"/>
  <c r="J17" i="9"/>
  <c r="L16" i="9"/>
  <c r="J16" i="9"/>
  <c r="M15" i="9"/>
  <c r="K15" i="9"/>
  <c r="I15" i="9"/>
  <c r="L14" i="9"/>
  <c r="J14" i="9"/>
  <c r="L13" i="9"/>
  <c r="J13" i="9"/>
  <c r="L12" i="9"/>
  <c r="J12" i="9"/>
  <c r="L11" i="9"/>
  <c r="J11" i="9"/>
  <c r="O20" i="8" l="1"/>
  <c r="M20" i="8"/>
  <c r="K20" i="8"/>
  <c r="N19" i="8"/>
  <c r="L19" i="8"/>
  <c r="O18" i="8"/>
  <c r="M18" i="8"/>
  <c r="K18" i="8"/>
  <c r="N17" i="8"/>
  <c r="L17" i="8"/>
  <c r="O16" i="8"/>
  <c r="M16" i="8"/>
  <c r="K16" i="8"/>
  <c r="N15" i="8"/>
  <c r="L15" i="8"/>
  <c r="O14" i="8"/>
  <c r="M14" i="8"/>
  <c r="K14" i="8"/>
  <c r="N13" i="8"/>
  <c r="L13" i="8"/>
  <c r="O12" i="8"/>
  <c r="M12" i="8"/>
  <c r="K12" i="8"/>
  <c r="N11" i="8"/>
  <c r="L11" i="8"/>
  <c r="N20" i="8"/>
  <c r="L20" i="8"/>
  <c r="O19" i="8"/>
  <c r="M19" i="8"/>
  <c r="K19" i="8"/>
  <c r="N18" i="8"/>
  <c r="L18" i="8"/>
  <c r="O17" i="8"/>
  <c r="M17" i="8"/>
  <c r="K17" i="8"/>
  <c r="N16" i="8"/>
  <c r="L16" i="8"/>
  <c r="O15" i="8"/>
  <c r="M15" i="8"/>
  <c r="K15" i="8"/>
  <c r="N14" i="8"/>
  <c r="L14" i="8"/>
  <c r="O13" i="8"/>
  <c r="M13" i="8"/>
  <c r="K13" i="8"/>
  <c r="N12" i="8"/>
  <c r="L12" i="8"/>
  <c r="O11" i="8"/>
  <c r="M11" i="8"/>
  <c r="K11" i="8"/>
  <c r="F12" i="5"/>
  <c r="G12" i="5"/>
  <c r="F13" i="5"/>
  <c r="G13" i="5"/>
  <c r="F14" i="5"/>
  <c r="G14" i="5"/>
  <c r="F15" i="5"/>
  <c r="G15" i="5"/>
  <c r="F16" i="5"/>
  <c r="G16" i="5"/>
  <c r="F17" i="5"/>
  <c r="G17" i="5"/>
  <c r="G11" i="5"/>
  <c r="F11" i="5"/>
  <c r="K1" i="5"/>
  <c r="G18" i="2" l="1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K4" i="4" l="1"/>
  <c r="F28" i="4" s="1"/>
  <c r="W3" i="4"/>
  <c r="V3" i="4"/>
  <c r="U3" i="4"/>
  <c r="T3" i="4"/>
  <c r="S3" i="4"/>
  <c r="F3" i="4"/>
  <c r="A4" i="1" l="1"/>
  <c r="F17" i="4"/>
  <c r="F18" i="4"/>
  <c r="F19" i="4"/>
  <c r="F20" i="4"/>
  <c r="F21" i="4"/>
  <c r="F23" i="4"/>
  <c r="F25" i="4"/>
  <c r="F27" i="4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22" i="4"/>
  <c r="F24" i="4"/>
  <c r="F26" i="4"/>
  <c r="A3" i="1"/>
  <c r="A13" i="1"/>
  <c r="A11" i="1"/>
  <c r="A9" i="1"/>
  <c r="A7" i="1"/>
  <c r="A5" i="1"/>
  <c r="A14" i="1"/>
  <c r="A12" i="1"/>
  <c r="A10" i="1"/>
  <c r="A8" i="1"/>
  <c r="A6" i="1"/>
  <c r="J7" i="4" l="1"/>
</calcChain>
</file>

<file path=xl/sharedStrings.xml><?xml version="1.0" encoding="utf-8"?>
<sst xmlns="http://schemas.openxmlformats.org/spreadsheetml/2006/main" count="426" uniqueCount="45">
  <si>
    <t>Type</t>
  </si>
  <si>
    <t>SR</t>
  </si>
  <si>
    <t>Customer</t>
  </si>
  <si>
    <t>Date</t>
  </si>
  <si>
    <t>Sales</t>
  </si>
  <si>
    <t>Lookup</t>
  </si>
  <si>
    <t>Criteria</t>
  </si>
  <si>
    <t>Type 2</t>
  </si>
  <si>
    <t>SR 1</t>
  </si>
  <si>
    <t>Cus 2</t>
  </si>
  <si>
    <t>Type 1</t>
  </si>
  <si>
    <t>SR 3</t>
  </si>
  <si>
    <t>Cus 3</t>
  </si>
  <si>
    <t>SR 2</t>
  </si>
  <si>
    <t>Count</t>
  </si>
  <si>
    <t>Extract</t>
  </si>
  <si>
    <t>No</t>
  </si>
  <si>
    <t>Cus 1</t>
  </si>
  <si>
    <t>Type 3</t>
  </si>
  <si>
    <t>Qty</t>
  </si>
  <si>
    <t>Code</t>
  </si>
  <si>
    <t>L/R?</t>
  </si>
  <si>
    <t>L</t>
  </si>
  <si>
    <t>R</t>
  </si>
  <si>
    <t>2A35-2A36</t>
  </si>
  <si>
    <t>2A45-2A46</t>
  </si>
  <si>
    <t>2A46-2A47</t>
  </si>
  <si>
    <t>2A48-2A49</t>
  </si>
  <si>
    <t>2A44-2A45</t>
  </si>
  <si>
    <t>2A38-2A39</t>
  </si>
  <si>
    <t>2A39-2A40</t>
  </si>
  <si>
    <t>Excel Magic Trick 757: Two Lookup Values &amp; 2 Lookup Columns? Great Formula INDEX &amp; MATCH</t>
  </si>
  <si>
    <t>Region</t>
  </si>
  <si>
    <t>N</t>
  </si>
  <si>
    <t>S</t>
  </si>
  <si>
    <t>Sales Rep</t>
  </si>
  <si>
    <t>Mo</t>
  </si>
  <si>
    <t>Nip</t>
  </si>
  <si>
    <t>Ho</t>
  </si>
  <si>
    <t>Jo</t>
  </si>
  <si>
    <t>Isa</t>
  </si>
  <si>
    <t>Chin</t>
  </si>
  <si>
    <t>Fred</t>
  </si>
  <si>
    <t xml:space="preserve">Excel Magic Trick 758: Extract Data With Two Criteria - 5 Formula Methods </t>
  </si>
  <si>
    <t>Formula To Create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</si>
</sst>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 applyAlignment="1">
      <alignment horizontal="centerContinuous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4" borderId="1" xfId="0" applyFill="1" applyBorder="1"/>
    <xf numFmtId="0" fontId="3" fillId="5" borderId="1" xfId="0" applyFont="1" applyFill="1" applyBorder="1" applyAlignment="1">
      <alignment horizontal="centerContinuous" wrapText="1"/>
    </xf>
    <xf numFmtId="14" fontId="0" fillId="4" borderId="1" xfId="0" applyNumberFormat="1" applyFill="1" applyBorder="1"/>
    <xf numFmtId="8" fontId="0" fillId="4" borderId="1" xfId="0" applyNumberFormat="1" applyFill="1" applyBorder="1"/>
    <xf numFmtId="14" fontId="0" fillId="0" borderId="0" xfId="0" applyNumberFormat="1"/>
    <xf numFmtId="0" fontId="4" fillId="6" borderId="2" xfId="0" applyFont="1" applyFill="1" applyBorder="1" applyAlignment="1">
      <alignment horizontal="centerContinuous" wrapText="1"/>
    </xf>
    <xf numFmtId="0" fontId="2" fillId="6" borderId="3" xfId="0" applyFont="1" applyFill="1" applyBorder="1" applyAlignment="1">
      <alignment horizontal="centerContinuous" wrapText="1"/>
    </xf>
    <xf numFmtId="0" fontId="5" fillId="0" borderId="0" xfId="2"/>
    <xf numFmtId="0" fontId="2" fillId="2" borderId="1" xfId="0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UNqnQf6LYE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UNqnQf6LYE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outube.com/watch?v=NqO3iekP1V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NqO3iekP1V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NqO3iekP1V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youtube.com/watch?v=NqO3iekP1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8"/>
  <sheetViews>
    <sheetView tabSelected="1" workbookViewId="0">
      <selection activeCell="F4" sqref="F4"/>
    </sheetView>
  </sheetViews>
  <sheetFormatPr defaultRowHeight="14.4" x14ac:dyDescent="0.3"/>
  <cols>
    <col min="1" max="1" width="9.88671875" bestFit="1" customWidth="1"/>
    <col min="4" max="4" width="1.44140625" customWidth="1"/>
    <col min="5" max="5" width="9.88671875" bestFit="1" customWidth="1"/>
    <col min="8" max="8" width="1.109375" customWidth="1"/>
  </cols>
  <sheetData>
    <row r="1" spans="1:10" x14ac:dyDescent="0.3">
      <c r="A1" s="13" t="s">
        <v>31</v>
      </c>
    </row>
    <row r="2" spans="1:10" x14ac:dyDescent="0.3">
      <c r="F2" s="11" t="s">
        <v>19</v>
      </c>
      <c r="G2" s="12"/>
    </row>
    <row r="3" spans="1:10" x14ac:dyDescent="0.3">
      <c r="A3" s="1" t="s">
        <v>20</v>
      </c>
      <c r="B3" s="1" t="s">
        <v>21</v>
      </c>
      <c r="C3" s="1" t="s">
        <v>19</v>
      </c>
      <c r="E3" s="1" t="s">
        <v>20</v>
      </c>
      <c r="F3" s="1" t="s">
        <v>22</v>
      </c>
      <c r="G3" s="1" t="s">
        <v>23</v>
      </c>
    </row>
    <row r="4" spans="1:10" x14ac:dyDescent="0.3">
      <c r="A4" s="3" t="s">
        <v>24</v>
      </c>
      <c r="B4" s="3" t="s">
        <v>23</v>
      </c>
      <c r="C4" s="3">
        <v>35</v>
      </c>
      <c r="E4" s="3" t="s">
        <v>24</v>
      </c>
      <c r="F4" s="6"/>
      <c r="G4" s="6"/>
      <c r="I4" s="6"/>
      <c r="J4" s="6"/>
    </row>
    <row r="5" spans="1:10" x14ac:dyDescent="0.3">
      <c r="A5" s="3" t="s">
        <v>24</v>
      </c>
      <c r="B5" s="3" t="s">
        <v>22</v>
      </c>
      <c r="C5" s="3">
        <v>30</v>
      </c>
      <c r="E5" s="3" t="s">
        <v>25</v>
      </c>
      <c r="F5" s="6"/>
      <c r="G5" s="6"/>
      <c r="I5" s="6"/>
      <c r="J5" s="6"/>
    </row>
    <row r="6" spans="1:10" x14ac:dyDescent="0.3">
      <c r="A6" s="3" t="s">
        <v>25</v>
      </c>
      <c r="B6" s="3" t="s">
        <v>22</v>
      </c>
      <c r="C6" s="3">
        <v>24</v>
      </c>
      <c r="E6" s="3" t="s">
        <v>26</v>
      </c>
      <c r="F6" s="6"/>
      <c r="G6" s="6"/>
      <c r="I6" s="6"/>
      <c r="J6" s="6"/>
    </row>
    <row r="7" spans="1:10" x14ac:dyDescent="0.3">
      <c r="A7" s="3" t="s">
        <v>25</v>
      </c>
      <c r="B7" s="3" t="s">
        <v>23</v>
      </c>
      <c r="C7" s="3">
        <v>18</v>
      </c>
      <c r="E7" s="3" t="s">
        <v>27</v>
      </c>
      <c r="F7" s="6"/>
      <c r="G7" s="6"/>
      <c r="I7" s="6"/>
      <c r="J7" s="6"/>
    </row>
    <row r="8" spans="1:10" x14ac:dyDescent="0.3">
      <c r="A8" s="3" t="s">
        <v>26</v>
      </c>
      <c r="B8" s="3" t="s">
        <v>23</v>
      </c>
      <c r="C8" s="3">
        <v>36</v>
      </c>
      <c r="E8" s="3" t="s">
        <v>28</v>
      </c>
      <c r="F8" s="6"/>
      <c r="G8" s="6"/>
      <c r="I8" s="6"/>
      <c r="J8" s="6"/>
    </row>
    <row r="9" spans="1:10" x14ac:dyDescent="0.3">
      <c r="A9" s="3" t="s">
        <v>26</v>
      </c>
      <c r="B9" s="3" t="s">
        <v>22</v>
      </c>
      <c r="C9" s="3">
        <v>30</v>
      </c>
      <c r="E9" s="3" t="s">
        <v>29</v>
      </c>
      <c r="F9" s="6"/>
      <c r="G9" s="6"/>
      <c r="I9" s="6"/>
      <c r="J9" s="6"/>
    </row>
    <row r="10" spans="1:10" x14ac:dyDescent="0.3">
      <c r="A10" s="3" t="s">
        <v>27</v>
      </c>
      <c r="B10" s="3" t="s">
        <v>23</v>
      </c>
      <c r="C10" s="3">
        <v>24</v>
      </c>
      <c r="E10" s="3" t="s">
        <v>30</v>
      </c>
      <c r="F10" s="6"/>
      <c r="G10" s="6"/>
      <c r="I10" s="6"/>
      <c r="J10" s="6"/>
    </row>
    <row r="11" spans="1:10" x14ac:dyDescent="0.3">
      <c r="A11" s="3" t="s">
        <v>28</v>
      </c>
      <c r="B11" s="3" t="s">
        <v>23</v>
      </c>
      <c r="C11" s="3">
        <v>28</v>
      </c>
    </row>
    <row r="12" spans="1:10" x14ac:dyDescent="0.3">
      <c r="A12" s="3" t="s">
        <v>27</v>
      </c>
      <c r="B12" s="3" t="s">
        <v>22</v>
      </c>
      <c r="C12" s="3">
        <v>20</v>
      </c>
      <c r="F12" s="6">
        <f>INDEX($C$4:$C$17,MATCH($E4&amp;F$3,INDEX($A$4:$A$17&amp;$B$4:$B$17,),0))</f>
        <v>30</v>
      </c>
      <c r="G12" s="6">
        <f>INDEX($C$4:$C$17,MATCH($E4&amp;G$3,INDEX($A$4:$A$17&amp;$B$4:$B$17,),0))</f>
        <v>35</v>
      </c>
    </row>
    <row r="13" spans="1:10" x14ac:dyDescent="0.3">
      <c r="A13" s="3" t="s">
        <v>28</v>
      </c>
      <c r="B13" s="3" t="s">
        <v>22</v>
      </c>
      <c r="C13" s="3">
        <v>18</v>
      </c>
      <c r="F13" s="6">
        <f>INDEX($C$4:$C$17,MATCH($E5&amp;F$3,INDEX($A$4:$A$17&amp;$B$4:$B$17,),0))</f>
        <v>24</v>
      </c>
      <c r="G13" s="6">
        <f>INDEX($C$4:$C$17,MATCH($E5&amp;G$3,INDEX($A$4:$A$17&amp;$B$4:$B$17,),0))</f>
        <v>18</v>
      </c>
    </row>
    <row r="14" spans="1:10" x14ac:dyDescent="0.3">
      <c r="A14" s="3" t="s">
        <v>29</v>
      </c>
      <c r="B14" s="3" t="s">
        <v>22</v>
      </c>
      <c r="C14" s="3">
        <v>30</v>
      </c>
      <c r="F14" s="6">
        <f>INDEX($C$4:$C$17,MATCH($E6&amp;F$3,INDEX($A$4:$A$17&amp;$B$4:$B$17,),0))</f>
        <v>30</v>
      </c>
      <c r="G14" s="6">
        <f>INDEX($C$4:$C$17,MATCH($E6&amp;G$3,INDEX($A$4:$A$17&amp;$B$4:$B$17,),0))</f>
        <v>36</v>
      </c>
    </row>
    <row r="15" spans="1:10" x14ac:dyDescent="0.3">
      <c r="A15" s="3" t="s">
        <v>30</v>
      </c>
      <c r="B15" s="3" t="s">
        <v>22</v>
      </c>
      <c r="C15" s="3">
        <v>36</v>
      </c>
      <c r="F15" s="6">
        <f>INDEX($C$4:$C$17,MATCH($E7&amp;F$3,INDEX($A$4:$A$17&amp;$B$4:$B$17,),0))</f>
        <v>20</v>
      </c>
      <c r="G15" s="6">
        <f>INDEX($C$4:$C$17,MATCH($E7&amp;G$3,INDEX($A$4:$A$17&amp;$B$4:$B$17,),0))</f>
        <v>24</v>
      </c>
    </row>
    <row r="16" spans="1:10" x14ac:dyDescent="0.3">
      <c r="A16" s="3" t="s">
        <v>30</v>
      </c>
      <c r="B16" s="3" t="s">
        <v>23</v>
      </c>
      <c r="C16" s="3">
        <v>35</v>
      </c>
      <c r="F16" s="6">
        <f>INDEX($C$4:$C$17,MATCH($E8&amp;F$3,INDEX($A$4:$A$17&amp;$B$4:$B$17,),0))</f>
        <v>18</v>
      </c>
      <c r="G16" s="6">
        <f>INDEX($C$4:$C$17,MATCH($E8&amp;G$3,INDEX($A$4:$A$17&amp;$B$4:$B$17,),0))</f>
        <v>28</v>
      </c>
    </row>
    <row r="17" spans="1:7" x14ac:dyDescent="0.3">
      <c r="A17" s="3" t="s">
        <v>29</v>
      </c>
      <c r="B17" s="3" t="s">
        <v>23</v>
      </c>
      <c r="C17" s="3">
        <v>36</v>
      </c>
      <c r="F17" s="6">
        <f>INDEX($C$4:$C$17,MATCH($E9&amp;F$3,INDEX($A$4:$A$17&amp;$B$4:$B$17,),0))</f>
        <v>30</v>
      </c>
      <c r="G17" s="6">
        <f>INDEX($C$4:$C$17,MATCH($E9&amp;G$3,INDEX($A$4:$A$17&amp;$B$4:$B$17,),0))</f>
        <v>36</v>
      </c>
    </row>
    <row r="18" spans="1:7" x14ac:dyDescent="0.3">
      <c r="F18" s="6">
        <f>INDEX($C$4:$C$17,MATCH($E10&amp;F$3,INDEX($A$4:$A$17&amp;$B$4:$B$17,),0))</f>
        <v>36</v>
      </c>
      <c r="G18" s="6">
        <f>INDEX($C$4:$C$17,MATCH($E10&amp;G$3,INDEX($A$4:$A$17&amp;$B$4:$B$17,),0))</f>
        <v>35</v>
      </c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workbookViewId="0">
      <selection activeCell="F12" sqref="F12"/>
    </sheetView>
  </sheetViews>
  <sheetFormatPr defaultRowHeight="14.4" x14ac:dyDescent="0.3"/>
  <cols>
    <col min="1" max="1" width="9.88671875" bestFit="1" customWidth="1"/>
    <col min="4" max="4" width="1.44140625" customWidth="1"/>
    <col min="5" max="5" width="9.88671875" bestFit="1" customWidth="1"/>
    <col min="8" max="8" width="1.109375" customWidth="1"/>
  </cols>
  <sheetData>
    <row r="1" spans="1:10" x14ac:dyDescent="0.3">
      <c r="A1" s="13" t="s">
        <v>31</v>
      </c>
    </row>
    <row r="2" spans="1:10" x14ac:dyDescent="0.3">
      <c r="F2" s="11" t="s">
        <v>19</v>
      </c>
      <c r="G2" s="12"/>
    </row>
    <row r="3" spans="1:10" x14ac:dyDescent="0.3">
      <c r="A3" s="1" t="s">
        <v>20</v>
      </c>
      <c r="B3" s="1" t="s">
        <v>21</v>
      </c>
      <c r="C3" s="1" t="s">
        <v>19</v>
      </c>
      <c r="E3" s="1" t="s">
        <v>20</v>
      </c>
      <c r="F3" s="1" t="s">
        <v>22</v>
      </c>
      <c r="G3" s="1" t="s">
        <v>23</v>
      </c>
    </row>
    <row r="4" spans="1:10" x14ac:dyDescent="0.3">
      <c r="A4" s="3" t="s">
        <v>24</v>
      </c>
      <c r="B4" s="3" t="s">
        <v>23</v>
      </c>
      <c r="C4" s="3">
        <v>35</v>
      </c>
      <c r="E4" s="3" t="s">
        <v>24</v>
      </c>
      <c r="F4" s="6">
        <f>SUMPRODUCT(--($A$4:$A$17=$E4),--($B$4:$B$17=F$3),$C$4:$C$17)</f>
        <v>0</v>
      </c>
      <c r="G4" s="6">
        <f>SUMPRODUCT(--($A$4:$A$17=$E4),--($B$4:$B$17=G$3),$C$4:$C$17)</f>
        <v>65</v>
      </c>
      <c r="I4" s="6">
        <f>SUMIFS($C$4:$C$17,$A$4:$A$17,$E4,$B$4:$B$17,F$3)</f>
        <v>0</v>
      </c>
      <c r="J4" s="6">
        <f>SUMIFS($C$4:$C$17,$A$4:$A$17,$E4,$B$4:$B$17,G$3)</f>
        <v>65</v>
      </c>
    </row>
    <row r="5" spans="1:10" x14ac:dyDescent="0.3">
      <c r="A5" s="3" t="s">
        <v>24</v>
      </c>
      <c r="B5" s="3" t="s">
        <v>23</v>
      </c>
      <c r="C5" s="3">
        <v>30</v>
      </c>
      <c r="E5" s="3" t="s">
        <v>25</v>
      </c>
      <c r="F5" s="6">
        <f t="shared" ref="F5:G10" si="0">SUMPRODUCT(--($A$4:$A$17=$E5),--($B$4:$B$17=F$3),$C$4:$C$17)</f>
        <v>24</v>
      </c>
      <c r="G5" s="6">
        <f t="shared" si="0"/>
        <v>18</v>
      </c>
      <c r="I5" s="6">
        <f t="shared" ref="I5:J10" si="1">SUMIFS($C$4:$C$17,$A$4:$A$17,$E5,$B$4:$B$17,F$3)</f>
        <v>24</v>
      </c>
      <c r="J5" s="6">
        <f t="shared" si="1"/>
        <v>18</v>
      </c>
    </row>
    <row r="6" spans="1:10" x14ac:dyDescent="0.3">
      <c r="A6" s="3" t="s">
        <v>25</v>
      </c>
      <c r="B6" s="3" t="s">
        <v>22</v>
      </c>
      <c r="C6" s="3">
        <v>24</v>
      </c>
      <c r="E6" s="3" t="s">
        <v>26</v>
      </c>
      <c r="F6" s="6">
        <f t="shared" si="0"/>
        <v>30</v>
      </c>
      <c r="G6" s="6">
        <f t="shared" si="0"/>
        <v>36</v>
      </c>
      <c r="I6" s="6">
        <f t="shared" si="1"/>
        <v>30</v>
      </c>
      <c r="J6" s="6">
        <f t="shared" si="1"/>
        <v>36</v>
      </c>
    </row>
    <row r="7" spans="1:10" x14ac:dyDescent="0.3">
      <c r="A7" s="3" t="s">
        <v>25</v>
      </c>
      <c r="B7" s="3" t="s">
        <v>23</v>
      </c>
      <c r="C7" s="3">
        <v>18</v>
      </c>
      <c r="E7" s="3" t="s">
        <v>27</v>
      </c>
      <c r="F7" s="6">
        <f t="shared" si="0"/>
        <v>20</v>
      </c>
      <c r="G7" s="6">
        <f t="shared" si="0"/>
        <v>24</v>
      </c>
      <c r="I7" s="6">
        <f t="shared" si="1"/>
        <v>20</v>
      </c>
      <c r="J7" s="6">
        <f t="shared" si="1"/>
        <v>24</v>
      </c>
    </row>
    <row r="8" spans="1:10" x14ac:dyDescent="0.3">
      <c r="A8" s="3" t="s">
        <v>26</v>
      </c>
      <c r="B8" s="3" t="s">
        <v>23</v>
      </c>
      <c r="C8" s="3">
        <v>36</v>
      </c>
      <c r="E8" s="3" t="s">
        <v>28</v>
      </c>
      <c r="F8" s="6">
        <f t="shared" si="0"/>
        <v>18</v>
      </c>
      <c r="G8" s="6">
        <f t="shared" si="0"/>
        <v>28</v>
      </c>
      <c r="I8" s="6">
        <f t="shared" si="1"/>
        <v>18</v>
      </c>
      <c r="J8" s="6">
        <f t="shared" si="1"/>
        <v>28</v>
      </c>
    </row>
    <row r="9" spans="1:10" x14ac:dyDescent="0.3">
      <c r="A9" s="3" t="s">
        <v>26</v>
      </c>
      <c r="B9" s="3" t="s">
        <v>22</v>
      </c>
      <c r="C9" s="3">
        <v>30</v>
      </c>
      <c r="E9" s="3" t="s">
        <v>29</v>
      </c>
      <c r="F9" s="6">
        <f t="shared" si="0"/>
        <v>30</v>
      </c>
      <c r="G9" s="6">
        <f t="shared" si="0"/>
        <v>36</v>
      </c>
      <c r="I9" s="6">
        <f t="shared" si="1"/>
        <v>30</v>
      </c>
      <c r="J9" s="6">
        <f t="shared" si="1"/>
        <v>36</v>
      </c>
    </row>
    <row r="10" spans="1:10" x14ac:dyDescent="0.3">
      <c r="A10" s="3" t="s">
        <v>27</v>
      </c>
      <c r="B10" s="3" t="s">
        <v>23</v>
      </c>
      <c r="C10" s="3">
        <v>24</v>
      </c>
      <c r="E10" s="3" t="s">
        <v>30</v>
      </c>
      <c r="F10" s="6">
        <f t="shared" si="0"/>
        <v>36</v>
      </c>
      <c r="G10" s="6">
        <f t="shared" si="0"/>
        <v>35</v>
      </c>
      <c r="I10" s="6">
        <f t="shared" si="1"/>
        <v>36</v>
      </c>
      <c r="J10" s="6">
        <f t="shared" si="1"/>
        <v>35</v>
      </c>
    </row>
    <row r="11" spans="1:10" x14ac:dyDescent="0.3">
      <c r="A11" s="3" t="s">
        <v>28</v>
      </c>
      <c r="B11" s="3" t="s">
        <v>23</v>
      </c>
      <c r="C11" s="3">
        <v>28</v>
      </c>
    </row>
    <row r="12" spans="1:10" x14ac:dyDescent="0.3">
      <c r="A12" s="3" t="s">
        <v>27</v>
      </c>
      <c r="B12" s="3" t="s">
        <v>22</v>
      </c>
      <c r="C12" s="3">
        <v>20</v>
      </c>
      <c r="F12" s="6" t="e">
        <f>INDEX($C$4:$C$17,MATCH($E4&amp;F$3,INDEX($A$4:$A$17&amp;$B$4:$B$17,),0))</f>
        <v>#N/A</v>
      </c>
      <c r="G12" s="6">
        <f>INDEX($C$4:$C$17,MATCH($E4&amp;G$3,INDEX($A$4:$A$17&amp;$B$4:$B$17,),0))</f>
        <v>35</v>
      </c>
    </row>
    <row r="13" spans="1:10" x14ac:dyDescent="0.3">
      <c r="A13" s="3" t="s">
        <v>28</v>
      </c>
      <c r="B13" s="3" t="s">
        <v>22</v>
      </c>
      <c r="C13" s="3">
        <v>18</v>
      </c>
      <c r="F13" s="6">
        <f>INDEX($C$4:$C$17,MATCH($E5&amp;F$3,INDEX($A$4:$A$17&amp;$B$4:$B$17,),0))</f>
        <v>24</v>
      </c>
      <c r="G13" s="6">
        <f>INDEX($C$4:$C$17,MATCH($E5&amp;G$3,INDEX($A$4:$A$17&amp;$B$4:$B$17,),0))</f>
        <v>18</v>
      </c>
    </row>
    <row r="14" spans="1:10" x14ac:dyDescent="0.3">
      <c r="A14" s="3" t="s">
        <v>29</v>
      </c>
      <c r="B14" s="3" t="s">
        <v>22</v>
      </c>
      <c r="C14" s="3">
        <v>30</v>
      </c>
      <c r="F14" s="6">
        <f>INDEX($C$4:$C$17,MATCH($E6&amp;F$3,INDEX($A$4:$A$17&amp;$B$4:$B$17,),0))</f>
        <v>30</v>
      </c>
      <c r="G14" s="6">
        <f>INDEX($C$4:$C$17,MATCH($E6&amp;G$3,INDEX($A$4:$A$17&amp;$B$4:$B$17,),0))</f>
        <v>36</v>
      </c>
    </row>
    <row r="15" spans="1:10" x14ac:dyDescent="0.3">
      <c r="A15" s="3" t="s">
        <v>30</v>
      </c>
      <c r="B15" s="3" t="s">
        <v>22</v>
      </c>
      <c r="C15" s="3">
        <v>36</v>
      </c>
      <c r="F15" s="6">
        <f>INDEX($C$4:$C$17,MATCH($E7&amp;F$3,INDEX($A$4:$A$17&amp;$B$4:$B$17,),0))</f>
        <v>20</v>
      </c>
      <c r="G15" s="6">
        <f>INDEX($C$4:$C$17,MATCH($E7&amp;G$3,INDEX($A$4:$A$17&amp;$B$4:$B$17,),0))</f>
        <v>24</v>
      </c>
    </row>
    <row r="16" spans="1:10" x14ac:dyDescent="0.3">
      <c r="A16" s="3" t="s">
        <v>30</v>
      </c>
      <c r="B16" s="3" t="s">
        <v>23</v>
      </c>
      <c r="C16" s="3">
        <v>35</v>
      </c>
      <c r="F16" s="6">
        <f>INDEX($C$4:$C$17,MATCH($E8&amp;F$3,INDEX($A$4:$A$17&amp;$B$4:$B$17,),0))</f>
        <v>18</v>
      </c>
      <c r="G16" s="6">
        <f>INDEX($C$4:$C$17,MATCH($E8&amp;G$3,INDEX($A$4:$A$17&amp;$B$4:$B$17,),0))</f>
        <v>28</v>
      </c>
    </row>
    <row r="17" spans="1:7" x14ac:dyDescent="0.3">
      <c r="A17" s="3" t="s">
        <v>29</v>
      </c>
      <c r="B17" s="3" t="s">
        <v>23</v>
      </c>
      <c r="C17" s="3">
        <v>36</v>
      </c>
      <c r="F17" s="6">
        <f>INDEX($C$4:$C$17,MATCH($E9&amp;F$3,INDEX($A$4:$A$17&amp;$B$4:$B$17,),0))</f>
        <v>30</v>
      </c>
      <c r="G17" s="6">
        <f>INDEX($C$4:$C$17,MATCH($E9&amp;G$3,INDEX($A$4:$A$17&amp;$B$4:$B$17,),0))</f>
        <v>36</v>
      </c>
    </row>
    <row r="18" spans="1:7" x14ac:dyDescent="0.3">
      <c r="F18" s="6">
        <f>INDEX($C$4:$C$17,MATCH($E10&amp;F$3,INDEX($A$4:$A$17&amp;$B$4:$B$17,),0))</f>
        <v>36</v>
      </c>
      <c r="G18" s="6">
        <f>INDEX($C$4:$C$17,MATCH($E10&amp;G$3,INDEX($A$4:$A$17&amp;$B$4:$B$17,),0))</f>
        <v>35</v>
      </c>
    </row>
  </sheetData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7"/>
  <sheetViews>
    <sheetView workbookViewId="0">
      <selection activeCell="F3" sqref="F3"/>
    </sheetView>
  </sheetViews>
  <sheetFormatPr defaultRowHeight="14.4" x14ac:dyDescent="0.3"/>
  <cols>
    <col min="1" max="1" width="9.88671875" bestFit="1" customWidth="1"/>
    <col min="5" max="5" width="9.88671875" bestFit="1" customWidth="1"/>
  </cols>
  <sheetData>
    <row r="1" spans="1:11" x14ac:dyDescent="0.3">
      <c r="F1" s="11" t="s">
        <v>35</v>
      </c>
      <c r="G1" s="12"/>
      <c r="K1" t="str">
        <f ca="1">INDEX({"Jo","Mo","Fred","Chin","Nip","Isa","Ho"},INT(RAND()*7+1))</f>
        <v>Chin</v>
      </c>
    </row>
    <row r="2" spans="1:11" x14ac:dyDescent="0.3">
      <c r="A2" s="1" t="s">
        <v>20</v>
      </c>
      <c r="B2" s="1" t="s">
        <v>32</v>
      </c>
      <c r="C2" s="1" t="s">
        <v>35</v>
      </c>
      <c r="E2" s="1" t="s">
        <v>20</v>
      </c>
      <c r="F2" s="1" t="s">
        <v>34</v>
      </c>
      <c r="G2" s="1" t="s">
        <v>33</v>
      </c>
    </row>
    <row r="3" spans="1:11" x14ac:dyDescent="0.3">
      <c r="A3" s="3" t="s">
        <v>24</v>
      </c>
      <c r="B3" s="3" t="s">
        <v>33</v>
      </c>
      <c r="C3" s="3" t="s">
        <v>36</v>
      </c>
      <c r="E3" s="3" t="s">
        <v>24</v>
      </c>
      <c r="F3" s="6"/>
      <c r="G3" s="6"/>
    </row>
    <row r="4" spans="1:11" x14ac:dyDescent="0.3">
      <c r="A4" s="3" t="s">
        <v>24</v>
      </c>
      <c r="B4" s="3" t="s">
        <v>34</v>
      </c>
      <c r="C4" s="3" t="s">
        <v>37</v>
      </c>
      <c r="E4" s="3" t="s">
        <v>25</v>
      </c>
      <c r="F4" s="6"/>
      <c r="G4" s="6"/>
    </row>
    <row r="5" spans="1:11" x14ac:dyDescent="0.3">
      <c r="A5" s="3" t="s">
        <v>25</v>
      </c>
      <c r="B5" s="3" t="s">
        <v>34</v>
      </c>
      <c r="C5" s="3" t="s">
        <v>38</v>
      </c>
      <c r="E5" s="3" t="s">
        <v>26</v>
      </c>
      <c r="F5" s="6"/>
      <c r="G5" s="6"/>
    </row>
    <row r="6" spans="1:11" x14ac:dyDescent="0.3">
      <c r="A6" s="3" t="s">
        <v>25</v>
      </c>
      <c r="B6" s="3" t="s">
        <v>33</v>
      </c>
      <c r="C6" s="3" t="s">
        <v>39</v>
      </c>
      <c r="E6" s="3" t="s">
        <v>27</v>
      </c>
      <c r="F6" s="6"/>
      <c r="G6" s="6"/>
    </row>
    <row r="7" spans="1:11" x14ac:dyDescent="0.3">
      <c r="A7" s="3" t="s">
        <v>26</v>
      </c>
      <c r="B7" s="3" t="s">
        <v>33</v>
      </c>
      <c r="C7" s="3" t="s">
        <v>40</v>
      </c>
      <c r="E7" s="3" t="s">
        <v>28</v>
      </c>
      <c r="F7" s="6"/>
      <c r="G7" s="6"/>
    </row>
    <row r="8" spans="1:11" x14ac:dyDescent="0.3">
      <c r="A8" s="3" t="s">
        <v>26</v>
      </c>
      <c r="B8" s="3" t="s">
        <v>34</v>
      </c>
      <c r="C8" s="3" t="s">
        <v>41</v>
      </c>
      <c r="E8" s="3" t="s">
        <v>29</v>
      </c>
      <c r="F8" s="6"/>
      <c r="G8" s="6"/>
    </row>
    <row r="9" spans="1:11" x14ac:dyDescent="0.3">
      <c r="A9" s="3" t="s">
        <v>27</v>
      </c>
      <c r="B9" s="3" t="s">
        <v>33</v>
      </c>
      <c r="C9" s="3" t="s">
        <v>39</v>
      </c>
      <c r="E9" s="3" t="s">
        <v>30</v>
      </c>
      <c r="F9" s="6"/>
      <c r="G9" s="6"/>
    </row>
    <row r="10" spans="1:11" x14ac:dyDescent="0.3">
      <c r="A10" s="3" t="s">
        <v>28</v>
      </c>
      <c r="B10" s="3" t="s">
        <v>33</v>
      </c>
      <c r="C10" s="3" t="s">
        <v>41</v>
      </c>
    </row>
    <row r="11" spans="1:11" x14ac:dyDescent="0.3">
      <c r="A11" s="3" t="s">
        <v>27</v>
      </c>
      <c r="B11" s="3" t="s">
        <v>34</v>
      </c>
      <c r="C11" s="3" t="s">
        <v>38</v>
      </c>
      <c r="F11" s="6">
        <f>SUMPRODUCT(--($A$3:$A$16=$E3),--($B$3:$B$16=F$2),$C$3:$C$16)</f>
        <v>0</v>
      </c>
      <c r="G11" s="6">
        <f>SUMPRODUCT(--($A$3:$A$16=$E3),--($B$3:$B$16=G$2),$C$3:$C$16)</f>
        <v>0</v>
      </c>
    </row>
    <row r="12" spans="1:11" x14ac:dyDescent="0.3">
      <c r="A12" s="3" t="s">
        <v>28</v>
      </c>
      <c r="B12" s="3" t="s">
        <v>34</v>
      </c>
      <c r="C12" s="3" t="s">
        <v>42</v>
      </c>
      <c r="F12" s="6">
        <f t="shared" ref="F12:G12" si="0">SUMPRODUCT(--($A$3:$A$16=$E4),--($B$3:$B$16=F$2),$C$3:$C$16)</f>
        <v>0</v>
      </c>
      <c r="G12" s="6">
        <f t="shared" si="0"/>
        <v>0</v>
      </c>
    </row>
    <row r="13" spans="1:11" x14ac:dyDescent="0.3">
      <c r="A13" s="3" t="s">
        <v>29</v>
      </c>
      <c r="B13" s="3" t="s">
        <v>34</v>
      </c>
      <c r="C13" s="3" t="s">
        <v>41</v>
      </c>
      <c r="F13" s="6">
        <f t="shared" ref="F13:G13" si="1">SUMPRODUCT(--($A$3:$A$16=$E5),--($B$3:$B$16=F$2),$C$3:$C$16)</f>
        <v>0</v>
      </c>
      <c r="G13" s="6">
        <f t="shared" si="1"/>
        <v>0</v>
      </c>
    </row>
    <row r="14" spans="1:11" x14ac:dyDescent="0.3">
      <c r="A14" s="3" t="s">
        <v>30</v>
      </c>
      <c r="B14" s="3" t="s">
        <v>34</v>
      </c>
      <c r="C14" s="3" t="s">
        <v>36</v>
      </c>
      <c r="F14" s="6">
        <f t="shared" ref="F14:G14" si="2">SUMPRODUCT(--($A$3:$A$16=$E6),--($B$3:$B$16=F$2),$C$3:$C$16)</f>
        <v>0</v>
      </c>
      <c r="G14" s="6">
        <f t="shared" si="2"/>
        <v>0</v>
      </c>
    </row>
    <row r="15" spans="1:11" x14ac:dyDescent="0.3">
      <c r="A15" s="3" t="s">
        <v>30</v>
      </c>
      <c r="B15" s="3" t="s">
        <v>33</v>
      </c>
      <c r="C15" s="3" t="s">
        <v>40</v>
      </c>
      <c r="F15" s="6">
        <f t="shared" ref="F15:G15" si="3">SUMPRODUCT(--($A$3:$A$16=$E7),--($B$3:$B$16=F$2),$C$3:$C$16)</f>
        <v>0</v>
      </c>
      <c r="G15" s="6">
        <f t="shared" si="3"/>
        <v>0</v>
      </c>
    </row>
    <row r="16" spans="1:11" x14ac:dyDescent="0.3">
      <c r="A16" s="3" t="s">
        <v>29</v>
      </c>
      <c r="B16" s="3" t="s">
        <v>33</v>
      </c>
      <c r="C16" s="3" t="s">
        <v>42</v>
      </c>
      <c r="F16" s="6">
        <f t="shared" ref="F16:G16" si="4">SUMPRODUCT(--($A$3:$A$16=$E8),--($B$3:$B$16=F$2),$C$3:$C$16)</f>
        <v>0</v>
      </c>
      <c r="G16" s="6">
        <f t="shared" si="4"/>
        <v>0</v>
      </c>
    </row>
    <row r="17" spans="6:7" x14ac:dyDescent="0.3">
      <c r="F17" s="6">
        <f t="shared" ref="F17:G17" si="5">SUMPRODUCT(--($A$3:$A$16=$E9),--($B$3:$B$16=F$2),$C$3:$C$16)</f>
        <v>0</v>
      </c>
      <c r="G17" s="6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E26" sqref="E26"/>
    </sheetView>
  </sheetViews>
  <sheetFormatPr defaultRowHeight="14.4" x14ac:dyDescent="0.3"/>
  <cols>
    <col min="1" max="1" width="9.88671875" bestFit="1" customWidth="1"/>
    <col min="5" max="5" width="9.88671875" bestFit="1" customWidth="1"/>
  </cols>
  <sheetData>
    <row r="1" spans="1:9" x14ac:dyDescent="0.3">
      <c r="F1" s="11" t="s">
        <v>35</v>
      </c>
      <c r="G1" s="12"/>
      <c r="I1" t="str">
        <f ca="1">INDEX({"Jo","Mo","Fred","Chin","Nip","Isa","Ho"},INT(RAND()*7+1))</f>
        <v>Isa</v>
      </c>
    </row>
    <row r="2" spans="1:9" x14ac:dyDescent="0.3">
      <c r="A2" s="1" t="s">
        <v>20</v>
      </c>
      <c r="B2" s="1" t="s">
        <v>32</v>
      </c>
      <c r="C2" s="1" t="s">
        <v>35</v>
      </c>
      <c r="E2" s="1" t="s">
        <v>20</v>
      </c>
      <c r="F2" s="1" t="s">
        <v>34</v>
      </c>
      <c r="G2" s="1" t="s">
        <v>33</v>
      </c>
    </row>
    <row r="3" spans="1:9" x14ac:dyDescent="0.3">
      <c r="A3" s="3" t="s">
        <v>24</v>
      </c>
      <c r="B3" s="3" t="s">
        <v>33</v>
      </c>
      <c r="C3" s="3" t="s">
        <v>36</v>
      </c>
      <c r="E3" s="3" t="s">
        <v>24</v>
      </c>
      <c r="F3" s="6" t="str">
        <f>INDEX($C$3:$C$16,MATCH($E3&amp;F$2,INDEX($A$3:$A$16&amp;$B$3:$B$16,),0))</f>
        <v>Nip</v>
      </c>
      <c r="G3" s="6" t="str">
        <f>INDEX($C$3:$C$16,MATCH($E3&amp;G$2,INDEX($A$3:$A$16&amp;$B$3:$B$16,),0))</f>
        <v>Mo</v>
      </c>
    </row>
    <row r="4" spans="1:9" x14ac:dyDescent="0.3">
      <c r="A4" s="3" t="s">
        <v>24</v>
      </c>
      <c r="B4" s="3" t="s">
        <v>34</v>
      </c>
      <c r="C4" s="3" t="s">
        <v>37</v>
      </c>
      <c r="E4" s="3" t="s">
        <v>25</v>
      </c>
      <c r="F4" s="6" t="str">
        <f t="shared" ref="F4:G9" si="0">INDEX($C$3:$C$16,MATCH($E4&amp;F$2,INDEX($A$3:$A$16&amp;$B$3:$B$16,),0))</f>
        <v>Ho</v>
      </c>
      <c r="G4" s="6" t="str">
        <f t="shared" si="0"/>
        <v>Jo</v>
      </c>
    </row>
    <row r="5" spans="1:9" x14ac:dyDescent="0.3">
      <c r="A5" s="3" t="s">
        <v>25</v>
      </c>
      <c r="B5" s="3" t="s">
        <v>34</v>
      </c>
      <c r="C5" s="3" t="s">
        <v>38</v>
      </c>
      <c r="E5" s="3" t="s">
        <v>26</v>
      </c>
      <c r="F5" s="6" t="str">
        <f t="shared" si="0"/>
        <v>Chin</v>
      </c>
      <c r="G5" s="6" t="str">
        <f t="shared" si="0"/>
        <v>Isa</v>
      </c>
    </row>
    <row r="6" spans="1:9" x14ac:dyDescent="0.3">
      <c r="A6" s="3" t="s">
        <v>25</v>
      </c>
      <c r="B6" s="3" t="s">
        <v>33</v>
      </c>
      <c r="C6" s="3" t="s">
        <v>39</v>
      </c>
      <c r="E6" s="3" t="s">
        <v>27</v>
      </c>
      <c r="F6" s="6" t="str">
        <f t="shared" si="0"/>
        <v>Ho</v>
      </c>
      <c r="G6" s="6" t="str">
        <f t="shared" si="0"/>
        <v>Jo</v>
      </c>
    </row>
    <row r="7" spans="1:9" x14ac:dyDescent="0.3">
      <c r="A7" s="3" t="s">
        <v>26</v>
      </c>
      <c r="B7" s="3" t="s">
        <v>33</v>
      </c>
      <c r="C7" s="3" t="s">
        <v>40</v>
      </c>
      <c r="E7" s="3" t="s">
        <v>28</v>
      </c>
      <c r="F7" s="6" t="str">
        <f t="shared" si="0"/>
        <v>Fred</v>
      </c>
      <c r="G7" s="6" t="str">
        <f t="shared" si="0"/>
        <v>Chin</v>
      </c>
    </row>
    <row r="8" spans="1:9" x14ac:dyDescent="0.3">
      <c r="A8" s="3" t="s">
        <v>26</v>
      </c>
      <c r="B8" s="3" t="s">
        <v>34</v>
      </c>
      <c r="C8" s="3" t="s">
        <v>41</v>
      </c>
      <c r="E8" s="3" t="s">
        <v>29</v>
      </c>
      <c r="F8" s="6" t="str">
        <f t="shared" si="0"/>
        <v>Chin</v>
      </c>
      <c r="G8" s="6" t="str">
        <f t="shared" si="0"/>
        <v>Fred</v>
      </c>
    </row>
    <row r="9" spans="1:9" x14ac:dyDescent="0.3">
      <c r="A9" s="3" t="s">
        <v>27</v>
      </c>
      <c r="B9" s="3" t="s">
        <v>33</v>
      </c>
      <c r="C9" s="3" t="s">
        <v>39</v>
      </c>
      <c r="E9" s="3" t="s">
        <v>30</v>
      </c>
      <c r="F9" s="6" t="str">
        <f t="shared" si="0"/>
        <v>Mo</v>
      </c>
      <c r="G9" s="6" t="str">
        <f t="shared" si="0"/>
        <v>Isa</v>
      </c>
    </row>
    <row r="10" spans="1:9" x14ac:dyDescent="0.3">
      <c r="A10" s="3" t="s">
        <v>28</v>
      </c>
      <c r="B10" s="3" t="s">
        <v>33</v>
      </c>
      <c r="C10" s="3" t="s">
        <v>41</v>
      </c>
    </row>
    <row r="11" spans="1:9" x14ac:dyDescent="0.3">
      <c r="A11" s="3" t="s">
        <v>27</v>
      </c>
      <c r="B11" s="3" t="s">
        <v>34</v>
      </c>
      <c r="C11" s="3" t="s">
        <v>38</v>
      </c>
      <c r="F11" s="6">
        <f>SUMPRODUCT(--($A$3:$A$16=$E3),--($B$3:$B$16=F$2),$C$3:$C$16)</f>
        <v>0</v>
      </c>
      <c r="G11" s="6">
        <f>SUMPRODUCT(--($A$3:$A$16=$E3),--($B$3:$B$16=G$2),$C$3:$C$16)</f>
        <v>0</v>
      </c>
    </row>
    <row r="12" spans="1:9" x14ac:dyDescent="0.3">
      <c r="A12" s="3" t="s">
        <v>28</v>
      </c>
      <c r="B12" s="3" t="s">
        <v>34</v>
      </c>
      <c r="C12" s="3" t="s">
        <v>42</v>
      </c>
      <c r="F12" s="6">
        <f t="shared" ref="F12:G17" si="1">SUMPRODUCT(--($A$3:$A$16=$E4),--($B$3:$B$16=F$2),$C$3:$C$16)</f>
        <v>0</v>
      </c>
      <c r="G12" s="6">
        <f t="shared" si="1"/>
        <v>0</v>
      </c>
    </row>
    <row r="13" spans="1:9" x14ac:dyDescent="0.3">
      <c r="A13" s="3" t="s">
        <v>29</v>
      </c>
      <c r="B13" s="3" t="s">
        <v>34</v>
      </c>
      <c r="C13" s="3" t="s">
        <v>41</v>
      </c>
      <c r="F13" s="6">
        <f t="shared" si="1"/>
        <v>0</v>
      </c>
      <c r="G13" s="6">
        <f t="shared" si="1"/>
        <v>0</v>
      </c>
    </row>
    <row r="14" spans="1:9" x14ac:dyDescent="0.3">
      <c r="A14" s="3" t="s">
        <v>30</v>
      </c>
      <c r="B14" s="3" t="s">
        <v>34</v>
      </c>
      <c r="C14" s="3" t="s">
        <v>36</v>
      </c>
      <c r="F14" s="6">
        <f t="shared" si="1"/>
        <v>0</v>
      </c>
      <c r="G14" s="6">
        <f t="shared" si="1"/>
        <v>0</v>
      </c>
    </row>
    <row r="15" spans="1:9" x14ac:dyDescent="0.3">
      <c r="A15" s="3" t="s">
        <v>30</v>
      </c>
      <c r="B15" s="3" t="s">
        <v>33</v>
      </c>
      <c r="C15" s="3" t="s">
        <v>40</v>
      </c>
      <c r="F15" s="6">
        <f t="shared" si="1"/>
        <v>0</v>
      </c>
      <c r="G15" s="6">
        <f t="shared" si="1"/>
        <v>0</v>
      </c>
    </row>
    <row r="16" spans="1:9" x14ac:dyDescent="0.3">
      <c r="A16" s="3" t="s">
        <v>29</v>
      </c>
      <c r="B16" s="3" t="s">
        <v>33</v>
      </c>
      <c r="C16" s="3" t="s">
        <v>42</v>
      </c>
      <c r="F16" s="6">
        <f t="shared" si="1"/>
        <v>0</v>
      </c>
      <c r="G16" s="6">
        <f t="shared" si="1"/>
        <v>0</v>
      </c>
    </row>
    <row r="17" spans="6:7" x14ac:dyDescent="0.3">
      <c r="F17" s="6">
        <f t="shared" si="1"/>
        <v>0</v>
      </c>
      <c r="G17" s="6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20"/>
  <sheetViews>
    <sheetView zoomScale="115" zoomScaleNormal="115" workbookViewId="0">
      <selection activeCell="C3" sqref="C3"/>
    </sheetView>
  </sheetViews>
  <sheetFormatPr defaultRowHeight="14.4" x14ac:dyDescent="0.3"/>
  <cols>
    <col min="2" max="2" width="0.5546875" customWidth="1"/>
    <col min="3" max="3" width="15.109375" customWidth="1"/>
    <col min="7" max="7" width="9.88671875" bestFit="1" customWidth="1"/>
    <col min="9" max="9" width="0.88671875" customWidth="1"/>
    <col min="10" max="10" width="6.33203125" bestFit="1" customWidth="1"/>
    <col min="12" max="12" width="9.88671875" bestFit="1" customWidth="1"/>
    <col min="13" max="13" width="9.5546875" bestFit="1" customWidth="1"/>
    <col min="14" max="14" width="9.88671875" bestFit="1" customWidth="1"/>
  </cols>
  <sheetData>
    <row r="1" spans="1:15" x14ac:dyDescent="0.3">
      <c r="A1" s="13" t="s">
        <v>43</v>
      </c>
    </row>
    <row r="2" spans="1:15" ht="28.8" x14ac:dyDescent="0.3">
      <c r="C2" s="14" t="s">
        <v>44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J2" s="2" t="s">
        <v>6</v>
      </c>
      <c r="K2" s="2"/>
      <c r="L2" s="2"/>
    </row>
    <row r="3" spans="1:15" x14ac:dyDescent="0.3">
      <c r="A3" s="6" t="b">
        <f>AND(OR(D3=J$4,D3=J$5),AND(G3&gt;=K$4,G3&lt;=L$4))</f>
        <v>0</v>
      </c>
      <c r="C3" s="6"/>
      <c r="D3" s="3" t="s">
        <v>7</v>
      </c>
      <c r="E3" s="3" t="s">
        <v>8</v>
      </c>
      <c r="F3" s="3" t="s">
        <v>9</v>
      </c>
      <c r="G3" s="4">
        <v>40023</v>
      </c>
      <c r="H3" s="5">
        <v>10</v>
      </c>
      <c r="J3" s="1" t="s">
        <v>0</v>
      </c>
      <c r="K3" s="1" t="s">
        <v>3</v>
      </c>
      <c r="L3" s="1" t="s">
        <v>3</v>
      </c>
    </row>
    <row r="4" spans="1:15" x14ac:dyDescent="0.3">
      <c r="A4" s="6" t="b">
        <f>AND(OR(D4=J$4,D4=J$5),AND(G4&gt;=K$4,G4&lt;=L$4))</f>
        <v>0</v>
      </c>
      <c r="C4" s="6"/>
      <c r="D4" s="3" t="s">
        <v>10</v>
      </c>
      <c r="E4" s="3" t="s">
        <v>11</v>
      </c>
      <c r="F4" s="3" t="s">
        <v>12</v>
      </c>
      <c r="G4" s="4">
        <v>40017</v>
      </c>
      <c r="H4" s="5">
        <v>1</v>
      </c>
      <c r="J4" s="3" t="s">
        <v>10</v>
      </c>
      <c r="K4" s="4">
        <v>40026</v>
      </c>
      <c r="L4" s="4">
        <f>EOMONTH(K4,1)</f>
        <v>40086</v>
      </c>
    </row>
    <row r="5" spans="1:15" x14ac:dyDescent="0.3">
      <c r="A5" s="6" t="b">
        <f>AND(OR(D5=J$4,D5=J$5),AND(G5&gt;=K$4,G5&lt;=L$4))</f>
        <v>1</v>
      </c>
      <c r="C5" s="6"/>
      <c r="D5" s="3" t="s">
        <v>10</v>
      </c>
      <c r="E5" s="3" t="s">
        <v>8</v>
      </c>
      <c r="F5" s="3" t="s">
        <v>12</v>
      </c>
      <c r="G5" s="4">
        <v>40036</v>
      </c>
      <c r="H5" s="5">
        <v>2</v>
      </c>
      <c r="J5" s="3" t="s">
        <v>7</v>
      </c>
      <c r="K5" s="3"/>
      <c r="L5" s="3"/>
    </row>
    <row r="6" spans="1:15" x14ac:dyDescent="0.3">
      <c r="A6" s="6" t="b">
        <f>AND(OR(D6=J$4,D6=J$5),AND(G6&gt;=K$4,G6&lt;=L$4))</f>
        <v>0</v>
      </c>
      <c r="C6" s="6"/>
      <c r="D6" s="3" t="s">
        <v>10</v>
      </c>
      <c r="E6" s="3" t="s">
        <v>8</v>
      </c>
      <c r="F6" s="3" t="s">
        <v>12</v>
      </c>
      <c r="G6" s="4">
        <v>40015</v>
      </c>
      <c r="H6" s="5">
        <v>8</v>
      </c>
    </row>
    <row r="7" spans="1:15" x14ac:dyDescent="0.3">
      <c r="A7" s="6" t="b">
        <f>AND(OR(D7=J$4,D7=J$5),AND(G7&gt;=K$4,G7&lt;=L$4))</f>
        <v>1</v>
      </c>
      <c r="C7" s="6"/>
      <c r="D7" s="3" t="s">
        <v>7</v>
      </c>
      <c r="E7" s="3" t="s">
        <v>13</v>
      </c>
      <c r="F7" s="3" t="s">
        <v>9</v>
      </c>
      <c r="G7" s="4">
        <v>40039</v>
      </c>
      <c r="H7" s="5">
        <v>9</v>
      </c>
      <c r="J7" s="3" t="s">
        <v>14</v>
      </c>
      <c r="K7" s="6"/>
    </row>
    <row r="8" spans="1:15" x14ac:dyDescent="0.3">
      <c r="A8" s="6" t="b">
        <f>AND(OR(D8=J$4,D8=J$5),AND(G8&gt;=K$4,G8&lt;=L$4))</f>
        <v>1</v>
      </c>
      <c r="C8" s="6"/>
      <c r="D8" s="3" t="s">
        <v>10</v>
      </c>
      <c r="E8" s="3" t="s">
        <v>11</v>
      </c>
      <c r="F8" s="3" t="s">
        <v>9</v>
      </c>
      <c r="G8" s="4">
        <v>40036</v>
      </c>
      <c r="H8" s="5">
        <v>2</v>
      </c>
    </row>
    <row r="9" spans="1:15" x14ac:dyDescent="0.3">
      <c r="A9" s="6" t="b">
        <f>AND(OR(D9=J$4,D9=J$5),AND(G9&gt;=K$4,G9&lt;=L$4))</f>
        <v>1</v>
      </c>
      <c r="C9" s="6"/>
      <c r="D9" s="3" t="s">
        <v>7</v>
      </c>
      <c r="E9" s="3" t="s">
        <v>13</v>
      </c>
      <c r="F9" s="3" t="s">
        <v>12</v>
      </c>
      <c r="G9" s="4">
        <v>40058</v>
      </c>
      <c r="H9" s="5">
        <v>9</v>
      </c>
      <c r="J9" s="7" t="s">
        <v>15</v>
      </c>
      <c r="K9" s="7"/>
      <c r="L9" s="7"/>
      <c r="M9" s="7"/>
      <c r="N9" s="7"/>
      <c r="O9" s="7"/>
    </row>
    <row r="10" spans="1:15" x14ac:dyDescent="0.3">
      <c r="A10" s="6" t="b">
        <f>AND(OR(D10=J$4,D10=J$5),AND(G10&gt;=K$4,G10&lt;=L$4))</f>
        <v>0</v>
      </c>
      <c r="C10" s="6"/>
      <c r="D10" s="3" t="s">
        <v>7</v>
      </c>
      <c r="E10" s="3" t="s">
        <v>13</v>
      </c>
      <c r="F10" s="3" t="s">
        <v>9</v>
      </c>
      <c r="G10" s="4">
        <v>40024</v>
      </c>
      <c r="H10" s="5">
        <v>8</v>
      </c>
      <c r="J10" s="1" t="s">
        <v>16</v>
      </c>
      <c r="K10" s="1" t="s">
        <v>0</v>
      </c>
      <c r="L10" s="1" t="s">
        <v>1</v>
      </c>
      <c r="M10" s="1" t="s">
        <v>2</v>
      </c>
      <c r="N10" s="1" t="s">
        <v>3</v>
      </c>
      <c r="O10" s="1" t="s">
        <v>4</v>
      </c>
    </row>
    <row r="11" spans="1:15" x14ac:dyDescent="0.3">
      <c r="A11" s="6" t="b">
        <f>AND(OR(D11=J$4,D11=J$5),AND(G11&gt;=K$4,G11&lt;=L$4))</f>
        <v>0</v>
      </c>
      <c r="C11" s="6"/>
      <c r="D11" s="3" t="s">
        <v>7</v>
      </c>
      <c r="E11" s="3" t="s">
        <v>13</v>
      </c>
      <c r="F11" s="3" t="s">
        <v>12</v>
      </c>
      <c r="G11" s="4">
        <v>40017</v>
      </c>
      <c r="H11" s="5">
        <v>7</v>
      </c>
      <c r="J11" s="3">
        <v>1</v>
      </c>
      <c r="K11" s="6"/>
      <c r="L11" s="6"/>
      <c r="M11" s="6"/>
      <c r="N11" s="8"/>
      <c r="O11" s="9"/>
    </row>
    <row r="12" spans="1:15" x14ac:dyDescent="0.3">
      <c r="A12" s="6" t="b">
        <f>AND(OR(D12=J$4,D12=J$5),AND(G12&gt;=K$4,G12&lt;=L$4))</f>
        <v>1</v>
      </c>
      <c r="C12" s="6"/>
      <c r="D12" s="3" t="s">
        <v>7</v>
      </c>
      <c r="E12" s="3" t="s">
        <v>13</v>
      </c>
      <c r="F12" s="3" t="s">
        <v>17</v>
      </c>
      <c r="G12" s="4">
        <v>40026</v>
      </c>
      <c r="H12" s="5">
        <v>2</v>
      </c>
      <c r="J12" s="3">
        <v>2</v>
      </c>
      <c r="K12" s="6"/>
      <c r="L12" s="6"/>
      <c r="M12" s="6"/>
      <c r="N12" s="8"/>
      <c r="O12" s="9"/>
    </row>
    <row r="13" spans="1:15" x14ac:dyDescent="0.3">
      <c r="A13" s="6" t="b">
        <f>AND(OR(D13=J$4,D13=J$5),AND(G13&gt;=K$4,G13&lt;=L$4))</f>
        <v>0</v>
      </c>
      <c r="C13" s="6"/>
      <c r="D13" s="3" t="s">
        <v>18</v>
      </c>
      <c r="E13" s="3" t="s">
        <v>8</v>
      </c>
      <c r="F13" s="3" t="s">
        <v>9</v>
      </c>
      <c r="G13" s="4">
        <v>40045</v>
      </c>
      <c r="H13" s="5">
        <v>1</v>
      </c>
      <c r="J13" s="3">
        <v>3</v>
      </c>
      <c r="K13" s="6"/>
      <c r="L13" s="6"/>
      <c r="M13" s="6"/>
      <c r="N13" s="8"/>
      <c r="O13" s="9"/>
    </row>
    <row r="14" spans="1:15" x14ac:dyDescent="0.3">
      <c r="A14" s="6" t="b">
        <f>AND(OR(D14=J$4,D14=J$5),AND(G14&gt;=K$4,G14&lt;=L$4))</f>
        <v>0</v>
      </c>
      <c r="C14" s="6"/>
      <c r="D14" s="3" t="s">
        <v>7</v>
      </c>
      <c r="E14" s="3" t="s">
        <v>8</v>
      </c>
      <c r="F14" s="3" t="s">
        <v>17</v>
      </c>
      <c r="G14" s="4">
        <v>40010</v>
      </c>
      <c r="H14" s="5">
        <v>7</v>
      </c>
      <c r="J14" s="3">
        <v>4</v>
      </c>
      <c r="K14" s="6"/>
      <c r="L14" s="6"/>
      <c r="M14" s="6"/>
      <c r="N14" s="8"/>
      <c r="O14" s="9"/>
    </row>
    <row r="15" spans="1:15" x14ac:dyDescent="0.3">
      <c r="J15" s="3">
        <v>5</v>
      </c>
      <c r="K15" s="6"/>
      <c r="L15" s="6"/>
      <c r="M15" s="6"/>
      <c r="N15" s="8"/>
      <c r="O15" s="9"/>
    </row>
    <row r="16" spans="1:15" x14ac:dyDescent="0.3">
      <c r="J16" s="3">
        <v>6</v>
      </c>
      <c r="K16" s="6"/>
      <c r="L16" s="6"/>
      <c r="M16" s="6"/>
      <c r="N16" s="8"/>
      <c r="O16" s="9"/>
    </row>
    <row r="17" spans="10:15" x14ac:dyDescent="0.3">
      <c r="J17" s="3">
        <v>7</v>
      </c>
      <c r="K17" s="6"/>
      <c r="L17" s="6"/>
      <c r="M17" s="6"/>
      <c r="N17" s="8"/>
      <c r="O17" s="9"/>
    </row>
    <row r="18" spans="10:15" x14ac:dyDescent="0.3">
      <c r="J18" s="3">
        <v>8</v>
      </c>
      <c r="K18" s="6"/>
      <c r="L18" s="6"/>
      <c r="M18" s="6"/>
      <c r="N18" s="8"/>
      <c r="O18" s="9"/>
    </row>
    <row r="19" spans="10:15" x14ac:dyDescent="0.3">
      <c r="J19" s="3">
        <v>9</v>
      </c>
      <c r="K19" s="6"/>
      <c r="L19" s="6"/>
      <c r="M19" s="6"/>
      <c r="N19" s="8"/>
      <c r="O19" s="9"/>
    </row>
    <row r="20" spans="10:15" x14ac:dyDescent="0.3">
      <c r="J20" s="3">
        <v>10</v>
      </c>
      <c r="K20" s="6"/>
      <c r="L20" s="6"/>
      <c r="M20" s="6"/>
      <c r="N20" s="8"/>
      <c r="O20" s="9"/>
    </row>
  </sheetData>
  <hyperlinks>
    <hyperlink ref="A1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workbookViewId="0">
      <selection activeCell="E22" sqref="E22"/>
    </sheetView>
  </sheetViews>
  <sheetFormatPr defaultRowHeight="14.4" x14ac:dyDescent="0.3"/>
  <cols>
    <col min="2" max="2" width="0.5546875" customWidth="1"/>
    <col min="3" max="3" width="15.109375" customWidth="1"/>
    <col min="7" max="7" width="9.88671875" bestFit="1" customWidth="1"/>
    <col min="9" max="9" width="0.88671875" customWidth="1"/>
    <col min="10" max="10" width="6.33203125" bestFit="1" customWidth="1"/>
    <col min="12" max="12" width="9.88671875" bestFit="1" customWidth="1"/>
    <col min="13" max="13" width="9.5546875" bestFit="1" customWidth="1"/>
    <col min="14" max="14" width="9.88671875" bestFit="1" customWidth="1"/>
  </cols>
  <sheetData>
    <row r="1" spans="1:15" x14ac:dyDescent="0.3">
      <c r="A1" s="13" t="s">
        <v>43</v>
      </c>
    </row>
    <row r="2" spans="1:15" ht="28.8" x14ac:dyDescent="0.3">
      <c r="C2" s="14" t="s">
        <v>44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J2" s="2" t="s">
        <v>6</v>
      </c>
      <c r="K2" s="2"/>
      <c r="L2" s="2"/>
    </row>
    <row r="3" spans="1:15" x14ac:dyDescent="0.3">
      <c r="A3" s="6" t="b">
        <f>AND(OR(D3=J$4,D3=J$5),AND(G3&gt;=K$4,G3&lt;=L$4))</f>
        <v>0</v>
      </c>
      <c r="C3" s="6">
        <f>SUM(AND(OR(D3=J$4,D3=J$5),AND(G3&gt;=K$4,G3&lt;=L$4)),C2)</f>
        <v>0</v>
      </c>
      <c r="D3" s="3" t="s">
        <v>7</v>
      </c>
      <c r="E3" s="3" t="s">
        <v>8</v>
      </c>
      <c r="F3" s="3" t="s">
        <v>9</v>
      </c>
      <c r="G3" s="4">
        <v>40023</v>
      </c>
      <c r="H3" s="5">
        <v>10</v>
      </c>
      <c r="J3" s="1" t="s">
        <v>0</v>
      </c>
      <c r="K3" s="1" t="s">
        <v>3</v>
      </c>
      <c r="L3" s="1" t="s">
        <v>3</v>
      </c>
    </row>
    <row r="4" spans="1:15" x14ac:dyDescent="0.3">
      <c r="A4" s="6" t="b">
        <f>AND(OR(D4=J$4,D4=J$5),AND(G4&gt;=K$4,G4&lt;=L$4))</f>
        <v>0</v>
      </c>
      <c r="C4" s="6">
        <f t="shared" ref="C4:C14" si="0">SUM(AND(OR(D4=J$4,D4=J$5),AND(G4&gt;=K$4,G4&lt;=L$4)),C3)</f>
        <v>0</v>
      </c>
      <c r="D4" s="3" t="s">
        <v>10</v>
      </c>
      <c r="E4" s="3" t="s">
        <v>11</v>
      </c>
      <c r="F4" s="3" t="s">
        <v>12</v>
      </c>
      <c r="G4" s="4">
        <v>40017</v>
      </c>
      <c r="H4" s="5">
        <v>1</v>
      </c>
      <c r="J4" s="3" t="s">
        <v>10</v>
      </c>
      <c r="K4" s="4">
        <v>40026</v>
      </c>
      <c r="L4" s="4">
        <f>EOMONTH(K4,1)</f>
        <v>40086</v>
      </c>
    </row>
    <row r="5" spans="1:15" x14ac:dyDescent="0.3">
      <c r="A5" s="6" t="b">
        <f>AND(OR(D5=J$4,D5=J$5),AND(G5&gt;=K$4,G5&lt;=L$4))</f>
        <v>1</v>
      </c>
      <c r="C5" s="6">
        <f t="shared" si="0"/>
        <v>1</v>
      </c>
      <c r="D5" s="3" t="s">
        <v>10</v>
      </c>
      <c r="E5" s="3" t="s">
        <v>8</v>
      </c>
      <c r="F5" s="3" t="s">
        <v>12</v>
      </c>
      <c r="G5" s="4">
        <v>40036</v>
      </c>
      <c r="H5" s="5">
        <v>2</v>
      </c>
      <c r="J5" s="3" t="s">
        <v>7</v>
      </c>
      <c r="K5" s="3"/>
      <c r="L5" s="3"/>
    </row>
    <row r="6" spans="1:15" x14ac:dyDescent="0.3">
      <c r="A6" s="6" t="b">
        <f>AND(OR(D6=J$4,D6=J$5),AND(G6&gt;=K$4,G6&lt;=L$4))</f>
        <v>0</v>
      </c>
      <c r="C6" s="6">
        <f t="shared" si="0"/>
        <v>1</v>
      </c>
      <c r="D6" s="3" t="s">
        <v>10</v>
      </c>
      <c r="E6" s="3" t="s">
        <v>8</v>
      </c>
      <c r="F6" s="3" t="s">
        <v>12</v>
      </c>
      <c r="G6" s="4">
        <v>40015</v>
      </c>
      <c r="H6" s="5">
        <v>8</v>
      </c>
    </row>
    <row r="7" spans="1:15" x14ac:dyDescent="0.3">
      <c r="A7" s="6" t="b">
        <f>AND(OR(D7=J$4,D7=J$5),AND(G7&gt;=K$4,G7&lt;=L$4))</f>
        <v>1</v>
      </c>
      <c r="C7" s="6">
        <f t="shared" si="0"/>
        <v>2</v>
      </c>
      <c r="D7" s="3" t="s">
        <v>7</v>
      </c>
      <c r="E7" s="3" t="s">
        <v>13</v>
      </c>
      <c r="F7" s="3" t="s">
        <v>9</v>
      </c>
      <c r="G7" s="4">
        <v>40039</v>
      </c>
      <c r="H7" s="5">
        <v>9</v>
      </c>
      <c r="J7" s="3" t="s">
        <v>14</v>
      </c>
      <c r="K7" s="6">
        <f>MAX(C3:C14)</f>
        <v>5</v>
      </c>
    </row>
    <row r="8" spans="1:15" x14ac:dyDescent="0.3">
      <c r="A8" s="6" t="b">
        <f>AND(OR(D8=J$4,D8=J$5),AND(G8&gt;=K$4,G8&lt;=L$4))</f>
        <v>1</v>
      </c>
      <c r="C8" s="6">
        <f t="shared" si="0"/>
        <v>3</v>
      </c>
      <c r="D8" s="3" t="s">
        <v>10</v>
      </c>
      <c r="E8" s="3" t="s">
        <v>11</v>
      </c>
      <c r="F8" s="3" t="s">
        <v>9</v>
      </c>
      <c r="G8" s="4">
        <v>40036</v>
      </c>
      <c r="H8" s="5">
        <v>2</v>
      </c>
    </row>
    <row r="9" spans="1:15" x14ac:dyDescent="0.3">
      <c r="A9" s="6" t="b">
        <f>AND(OR(D9=J$4,D9=J$5),AND(G9&gt;=K$4,G9&lt;=L$4))</f>
        <v>1</v>
      </c>
      <c r="C9" s="6">
        <f t="shared" si="0"/>
        <v>4</v>
      </c>
      <c r="D9" s="3" t="s">
        <v>7</v>
      </c>
      <c r="E9" s="3" t="s">
        <v>13</v>
      </c>
      <c r="F9" s="3" t="s">
        <v>12</v>
      </c>
      <c r="G9" s="4">
        <v>40058</v>
      </c>
      <c r="H9" s="5">
        <v>9</v>
      </c>
      <c r="J9" s="7" t="s">
        <v>15</v>
      </c>
      <c r="K9" s="7"/>
      <c r="L9" s="7"/>
      <c r="M9" s="7"/>
      <c r="N9" s="7"/>
      <c r="O9" s="7"/>
    </row>
    <row r="10" spans="1:15" x14ac:dyDescent="0.3">
      <c r="A10" s="6" t="b">
        <f>AND(OR(D10=J$4,D10=J$5),AND(G10&gt;=K$4,G10&lt;=L$4))</f>
        <v>0</v>
      </c>
      <c r="C10" s="6">
        <f t="shared" si="0"/>
        <v>4</v>
      </c>
      <c r="D10" s="3" t="s">
        <v>7</v>
      </c>
      <c r="E10" s="3" t="s">
        <v>13</v>
      </c>
      <c r="F10" s="3" t="s">
        <v>9</v>
      </c>
      <c r="G10" s="4">
        <v>40024</v>
      </c>
      <c r="H10" s="5">
        <v>8</v>
      </c>
      <c r="J10" s="1" t="s">
        <v>16</v>
      </c>
      <c r="K10" s="1" t="s">
        <v>0</v>
      </c>
      <c r="L10" s="1" t="s">
        <v>1</v>
      </c>
      <c r="M10" s="1" t="s">
        <v>2</v>
      </c>
      <c r="N10" s="1" t="s">
        <v>3</v>
      </c>
      <c r="O10" s="1" t="s">
        <v>4</v>
      </c>
    </row>
    <row r="11" spans="1:15" x14ac:dyDescent="0.3">
      <c r="A11" s="6" t="b">
        <f>AND(OR(D11=J$4,D11=J$5),AND(G11&gt;=K$4,G11&lt;=L$4))</f>
        <v>0</v>
      </c>
      <c r="C11" s="6">
        <f t="shared" si="0"/>
        <v>4</v>
      </c>
      <c r="D11" s="3" t="s">
        <v>7</v>
      </c>
      <c r="E11" s="3" t="s">
        <v>13</v>
      </c>
      <c r="F11" s="3" t="s">
        <v>12</v>
      </c>
      <c r="G11" s="4">
        <v>40017</v>
      </c>
      <c r="H11" s="5">
        <v>7</v>
      </c>
      <c r="J11" s="3">
        <v>1</v>
      </c>
      <c r="K11" s="6" t="str">
        <f>IF($J11&gt;$K$7,"",VLOOKUP($J11,$C$3:$H$14,COLUMNS($J11:K11),0))</f>
        <v>Type 1</v>
      </c>
      <c r="L11" s="6" t="str">
        <f>IF($J11&gt;$K$7,"",VLOOKUP($J11,$C$3:$H$14,COLUMNS($J11:L11),0))</f>
        <v>SR 1</v>
      </c>
      <c r="M11" s="6" t="str">
        <f>IF($J11&gt;$K$7,"",VLOOKUP($J11,$C$3:$H$14,COLUMNS($J11:M11),0))</f>
        <v>Cus 3</v>
      </c>
      <c r="N11" s="8">
        <f>IF($J11&gt;$K$7,"",VLOOKUP($J11,$C$3:$H$14,COLUMNS($J11:N11),0))</f>
        <v>40036</v>
      </c>
      <c r="O11" s="9">
        <f>IF($J11&gt;$K$7,"",VLOOKUP($J11,$C$3:$H$14,COLUMNS($J11:O11),0))</f>
        <v>2</v>
      </c>
    </row>
    <row r="12" spans="1:15" x14ac:dyDescent="0.3">
      <c r="A12" s="6" t="b">
        <f>AND(OR(D12=J$4,D12=J$5),AND(G12&gt;=K$4,G12&lt;=L$4))</f>
        <v>1</v>
      </c>
      <c r="C12" s="6">
        <f t="shared" si="0"/>
        <v>5</v>
      </c>
      <c r="D12" s="3" t="s">
        <v>7</v>
      </c>
      <c r="E12" s="3" t="s">
        <v>13</v>
      </c>
      <c r="F12" s="3" t="s">
        <v>17</v>
      </c>
      <c r="G12" s="4">
        <v>40026</v>
      </c>
      <c r="H12" s="5">
        <v>2</v>
      </c>
      <c r="J12" s="3">
        <v>2</v>
      </c>
      <c r="K12" s="6" t="str">
        <f>IF($J12&gt;$K$7,"",VLOOKUP($J12,$C$3:$H$14,COLUMNS($J12:K12),0))</f>
        <v>Type 2</v>
      </c>
      <c r="L12" s="6" t="str">
        <f>IF($J12&gt;$K$7,"",VLOOKUP($J12,$C$3:$H$14,COLUMNS($J12:L12),0))</f>
        <v>SR 2</v>
      </c>
      <c r="M12" s="6" t="str">
        <f>IF($J12&gt;$K$7,"",VLOOKUP($J12,$C$3:$H$14,COLUMNS($J12:M12),0))</f>
        <v>Cus 2</v>
      </c>
      <c r="N12" s="8">
        <f>IF($J12&gt;$K$7,"",VLOOKUP($J12,$C$3:$H$14,COLUMNS($J12:N12),0))</f>
        <v>40039</v>
      </c>
      <c r="O12" s="9">
        <f>IF($J12&gt;$K$7,"",VLOOKUP($J12,$C$3:$H$14,COLUMNS($J12:O12),0))</f>
        <v>9</v>
      </c>
    </row>
    <row r="13" spans="1:15" x14ac:dyDescent="0.3">
      <c r="A13" s="6" t="b">
        <f>AND(OR(D13=J$4,D13=J$5),AND(G13&gt;=K$4,G13&lt;=L$4))</f>
        <v>0</v>
      </c>
      <c r="C13" s="6">
        <f t="shared" si="0"/>
        <v>5</v>
      </c>
      <c r="D13" s="3" t="s">
        <v>18</v>
      </c>
      <c r="E13" s="3" t="s">
        <v>8</v>
      </c>
      <c r="F13" s="3" t="s">
        <v>9</v>
      </c>
      <c r="G13" s="4">
        <v>40045</v>
      </c>
      <c r="H13" s="5">
        <v>1</v>
      </c>
      <c r="J13" s="3">
        <v>3</v>
      </c>
      <c r="K13" s="6" t="str">
        <f>IF($J13&gt;$K$7,"",VLOOKUP($J13,$C$3:$H$14,COLUMNS($J13:K13),0))</f>
        <v>Type 1</v>
      </c>
      <c r="L13" s="6" t="str">
        <f>IF($J13&gt;$K$7,"",VLOOKUP($J13,$C$3:$H$14,COLUMNS($J13:L13),0))</f>
        <v>SR 3</v>
      </c>
      <c r="M13" s="6" t="str">
        <f>IF($J13&gt;$K$7,"",VLOOKUP($J13,$C$3:$H$14,COLUMNS($J13:M13),0))</f>
        <v>Cus 2</v>
      </c>
      <c r="N13" s="8">
        <f>IF($J13&gt;$K$7,"",VLOOKUP($J13,$C$3:$H$14,COLUMNS($J13:N13),0))</f>
        <v>40036</v>
      </c>
      <c r="O13" s="9">
        <f>IF($J13&gt;$K$7,"",VLOOKUP($J13,$C$3:$H$14,COLUMNS($J13:O13),0))</f>
        <v>2</v>
      </c>
    </row>
    <row r="14" spans="1:15" x14ac:dyDescent="0.3">
      <c r="A14" s="6" t="b">
        <f>AND(OR(D14=J$4,D14=J$5),AND(G14&gt;=K$4,G14&lt;=L$4))</f>
        <v>0</v>
      </c>
      <c r="C14" s="6">
        <f t="shared" si="0"/>
        <v>5</v>
      </c>
      <c r="D14" s="3" t="s">
        <v>7</v>
      </c>
      <c r="E14" s="3" t="s">
        <v>8</v>
      </c>
      <c r="F14" s="3" t="s">
        <v>17</v>
      </c>
      <c r="G14" s="4">
        <v>40010</v>
      </c>
      <c r="H14" s="5">
        <v>7</v>
      </c>
      <c r="J14" s="3">
        <v>4</v>
      </c>
      <c r="K14" s="6" t="str">
        <f>IF($J14&gt;$K$7,"",VLOOKUP($J14,$C$3:$H$14,COLUMNS($J14:K14),0))</f>
        <v>Type 2</v>
      </c>
      <c r="L14" s="6" t="str">
        <f>IF($J14&gt;$K$7,"",VLOOKUP($J14,$C$3:$H$14,COLUMNS($J14:L14),0))</f>
        <v>SR 2</v>
      </c>
      <c r="M14" s="6" t="str">
        <f>IF($J14&gt;$K$7,"",VLOOKUP($J14,$C$3:$H$14,COLUMNS($J14:M14),0))</f>
        <v>Cus 3</v>
      </c>
      <c r="N14" s="8">
        <f>IF($J14&gt;$K$7,"",VLOOKUP($J14,$C$3:$H$14,COLUMNS($J14:N14),0))</f>
        <v>40058</v>
      </c>
      <c r="O14" s="9">
        <f>IF($J14&gt;$K$7,"",VLOOKUP($J14,$C$3:$H$14,COLUMNS($J14:O14),0))</f>
        <v>9</v>
      </c>
    </row>
    <row r="15" spans="1:15" x14ac:dyDescent="0.3">
      <c r="J15" s="3">
        <v>5</v>
      </c>
      <c r="K15" s="6" t="str">
        <f>IF($J15&gt;$K$7,"",VLOOKUP($J15,$C$3:$H$14,COLUMNS($J15:K15),0))</f>
        <v>Type 2</v>
      </c>
      <c r="L15" s="6" t="str">
        <f>IF($J15&gt;$K$7,"",VLOOKUP($J15,$C$3:$H$14,COLUMNS($J15:L15),0))</f>
        <v>SR 2</v>
      </c>
      <c r="M15" s="6" t="str">
        <f>IF($J15&gt;$K$7,"",VLOOKUP($J15,$C$3:$H$14,COLUMNS($J15:M15),0))</f>
        <v>Cus 1</v>
      </c>
      <c r="N15" s="8">
        <f>IF($J15&gt;$K$7,"",VLOOKUP($J15,$C$3:$H$14,COLUMNS($J15:N15),0))</f>
        <v>40026</v>
      </c>
      <c r="O15" s="9">
        <f>IF($J15&gt;$K$7,"",VLOOKUP($J15,$C$3:$H$14,COLUMNS($J15:O15),0))</f>
        <v>2</v>
      </c>
    </row>
    <row r="16" spans="1:15" x14ac:dyDescent="0.3">
      <c r="J16" s="3">
        <v>6</v>
      </c>
      <c r="K16" s="6" t="str">
        <f>IF($J16&gt;$K$7,"",VLOOKUP($J16,$C$3:$H$14,COLUMNS($J16:K16),0))</f>
        <v/>
      </c>
      <c r="L16" s="6" t="str">
        <f>IF($J16&gt;$K$7,"",VLOOKUP($J16,$C$3:$H$14,COLUMNS($J16:L16),0))</f>
        <v/>
      </c>
      <c r="M16" s="6" t="str">
        <f>IF($J16&gt;$K$7,"",VLOOKUP($J16,$C$3:$H$14,COLUMNS($J16:M16),0))</f>
        <v/>
      </c>
      <c r="N16" s="8" t="str">
        <f>IF($J16&gt;$K$7,"",VLOOKUP($J16,$C$3:$H$14,COLUMNS($J16:N16),0))</f>
        <v/>
      </c>
      <c r="O16" s="9" t="str">
        <f>IF($J16&gt;$K$7,"",VLOOKUP($J16,$C$3:$H$14,COLUMNS($J16:O16),0))</f>
        <v/>
      </c>
    </row>
    <row r="17" spans="10:15" x14ac:dyDescent="0.3">
      <c r="J17" s="3">
        <v>7</v>
      </c>
      <c r="K17" s="6" t="str">
        <f>IF($J17&gt;$K$7,"",VLOOKUP($J17,$C$3:$H$14,COLUMNS($J17:K17),0))</f>
        <v/>
      </c>
      <c r="L17" s="6" t="str">
        <f>IF($J17&gt;$K$7,"",VLOOKUP($J17,$C$3:$H$14,COLUMNS($J17:L17),0))</f>
        <v/>
      </c>
      <c r="M17" s="6" t="str">
        <f>IF($J17&gt;$K$7,"",VLOOKUP($J17,$C$3:$H$14,COLUMNS($J17:M17),0))</f>
        <v/>
      </c>
      <c r="N17" s="8" t="str">
        <f>IF($J17&gt;$K$7,"",VLOOKUP($J17,$C$3:$H$14,COLUMNS($J17:N17),0))</f>
        <v/>
      </c>
      <c r="O17" s="9" t="str">
        <f>IF($J17&gt;$K$7,"",VLOOKUP($J17,$C$3:$H$14,COLUMNS($J17:O17),0))</f>
        <v/>
      </c>
    </row>
    <row r="18" spans="10:15" x14ac:dyDescent="0.3">
      <c r="J18" s="3">
        <v>8</v>
      </c>
      <c r="K18" s="6" t="str">
        <f>IF($J18&gt;$K$7,"",VLOOKUP($J18,$C$3:$H$14,COLUMNS($J18:K18),0))</f>
        <v/>
      </c>
      <c r="L18" s="6" t="str">
        <f>IF($J18&gt;$K$7,"",VLOOKUP($J18,$C$3:$H$14,COLUMNS($J18:L18),0))</f>
        <v/>
      </c>
      <c r="M18" s="6" t="str">
        <f>IF($J18&gt;$K$7,"",VLOOKUP($J18,$C$3:$H$14,COLUMNS($J18:M18),0))</f>
        <v/>
      </c>
      <c r="N18" s="8" t="str">
        <f>IF($J18&gt;$K$7,"",VLOOKUP($J18,$C$3:$H$14,COLUMNS($J18:N18),0))</f>
        <v/>
      </c>
      <c r="O18" s="9" t="str">
        <f>IF($J18&gt;$K$7,"",VLOOKUP($J18,$C$3:$H$14,COLUMNS($J18:O18),0))</f>
        <v/>
      </c>
    </row>
    <row r="19" spans="10:15" x14ac:dyDescent="0.3">
      <c r="J19" s="3">
        <v>9</v>
      </c>
      <c r="K19" s="6" t="str">
        <f>IF($J19&gt;$K$7,"",VLOOKUP($J19,$C$3:$H$14,COLUMNS($J19:K19),0))</f>
        <v/>
      </c>
      <c r="L19" s="6" t="str">
        <f>IF($J19&gt;$K$7,"",VLOOKUP($J19,$C$3:$H$14,COLUMNS($J19:L19),0))</f>
        <v/>
      </c>
      <c r="M19" s="6" t="str">
        <f>IF($J19&gt;$K$7,"",VLOOKUP($J19,$C$3:$H$14,COLUMNS($J19:M19),0))</f>
        <v/>
      </c>
      <c r="N19" s="8" t="str">
        <f>IF($J19&gt;$K$7,"",VLOOKUP($J19,$C$3:$H$14,COLUMNS($J19:N19),0))</f>
        <v/>
      </c>
      <c r="O19" s="9" t="str">
        <f>IF($J19&gt;$K$7,"",VLOOKUP($J19,$C$3:$H$14,COLUMNS($J19:O19),0))</f>
        <v/>
      </c>
    </row>
    <row r="20" spans="10:15" x14ac:dyDescent="0.3">
      <c r="J20" s="3">
        <v>10</v>
      </c>
      <c r="K20" s="6" t="str">
        <f>IF($J20&gt;$K$7,"",VLOOKUP($J20,$C$3:$H$14,COLUMNS($J20:K20),0))</f>
        <v/>
      </c>
      <c r="L20" s="6" t="str">
        <f>IF($J20&gt;$K$7,"",VLOOKUP($J20,$C$3:$H$14,COLUMNS($J20:L20),0))</f>
        <v/>
      </c>
      <c r="M20" s="6" t="str">
        <f>IF($J20&gt;$K$7,"",VLOOKUP($J20,$C$3:$H$14,COLUMNS($J20:M20),0))</f>
        <v/>
      </c>
      <c r="N20" s="8" t="str">
        <f>IF($J20&gt;$K$7,"",VLOOKUP($J20,$C$3:$H$14,COLUMNS($J20:N20),0))</f>
        <v/>
      </c>
      <c r="O20" s="9" t="str">
        <f>IF($J20&gt;$K$7,"",VLOOKUP($J20,$C$3:$H$14,COLUMNS($J20:O20),0))</f>
        <v/>
      </c>
    </row>
  </sheetData>
  <hyperlinks>
    <hyperlink ref="A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28"/>
  <sheetViews>
    <sheetView zoomScaleNormal="100" workbookViewId="0">
      <selection activeCell="I11" sqref="I11"/>
    </sheetView>
  </sheetViews>
  <sheetFormatPr defaultRowHeight="14.4" x14ac:dyDescent="0.3"/>
  <cols>
    <col min="4" max="4" width="9.6640625" bestFit="1" customWidth="1"/>
    <col min="7" max="7" width="1.88671875" customWidth="1"/>
    <col min="8" max="8" width="3.5546875" bestFit="1" customWidth="1"/>
    <col min="11" max="12" width="9.6640625" bestFit="1" customWidth="1"/>
    <col min="260" max="260" width="9.6640625" bestFit="1" customWidth="1"/>
    <col min="263" max="263" width="1.88671875" customWidth="1"/>
    <col min="264" max="264" width="3.5546875" bestFit="1" customWidth="1"/>
    <col min="267" max="268" width="9.6640625" bestFit="1" customWidth="1"/>
    <col min="516" max="516" width="9.6640625" bestFit="1" customWidth="1"/>
    <col min="519" max="519" width="1.88671875" customWidth="1"/>
    <col min="520" max="520" width="3.5546875" bestFit="1" customWidth="1"/>
    <col min="523" max="524" width="9.6640625" bestFit="1" customWidth="1"/>
    <col min="772" max="772" width="9.6640625" bestFit="1" customWidth="1"/>
    <col min="775" max="775" width="1.88671875" customWidth="1"/>
    <col min="776" max="776" width="3.5546875" bestFit="1" customWidth="1"/>
    <col min="779" max="780" width="9.6640625" bestFit="1" customWidth="1"/>
    <col min="1028" max="1028" width="9.6640625" bestFit="1" customWidth="1"/>
    <col min="1031" max="1031" width="1.88671875" customWidth="1"/>
    <col min="1032" max="1032" width="3.5546875" bestFit="1" customWidth="1"/>
    <col min="1035" max="1036" width="9.6640625" bestFit="1" customWidth="1"/>
    <col min="1284" max="1284" width="9.6640625" bestFit="1" customWidth="1"/>
    <col min="1287" max="1287" width="1.88671875" customWidth="1"/>
    <col min="1288" max="1288" width="3.5546875" bestFit="1" customWidth="1"/>
    <col min="1291" max="1292" width="9.6640625" bestFit="1" customWidth="1"/>
    <col min="1540" max="1540" width="9.6640625" bestFit="1" customWidth="1"/>
    <col min="1543" max="1543" width="1.88671875" customWidth="1"/>
    <col min="1544" max="1544" width="3.5546875" bestFit="1" customWidth="1"/>
    <col min="1547" max="1548" width="9.6640625" bestFit="1" customWidth="1"/>
    <col min="1796" max="1796" width="9.6640625" bestFit="1" customWidth="1"/>
    <col min="1799" max="1799" width="1.88671875" customWidth="1"/>
    <col min="1800" max="1800" width="3.5546875" bestFit="1" customWidth="1"/>
    <col min="1803" max="1804" width="9.6640625" bestFit="1" customWidth="1"/>
    <col min="2052" max="2052" width="9.6640625" bestFit="1" customWidth="1"/>
    <col min="2055" max="2055" width="1.88671875" customWidth="1"/>
    <col min="2056" max="2056" width="3.5546875" bestFit="1" customWidth="1"/>
    <col min="2059" max="2060" width="9.6640625" bestFit="1" customWidth="1"/>
    <col min="2308" max="2308" width="9.6640625" bestFit="1" customWidth="1"/>
    <col min="2311" max="2311" width="1.88671875" customWidth="1"/>
    <col min="2312" max="2312" width="3.5546875" bestFit="1" customWidth="1"/>
    <col min="2315" max="2316" width="9.6640625" bestFit="1" customWidth="1"/>
    <col min="2564" max="2564" width="9.6640625" bestFit="1" customWidth="1"/>
    <col min="2567" max="2567" width="1.88671875" customWidth="1"/>
    <col min="2568" max="2568" width="3.5546875" bestFit="1" customWidth="1"/>
    <col min="2571" max="2572" width="9.6640625" bestFit="1" customWidth="1"/>
    <col min="2820" max="2820" width="9.6640625" bestFit="1" customWidth="1"/>
    <col min="2823" max="2823" width="1.88671875" customWidth="1"/>
    <col min="2824" max="2824" width="3.5546875" bestFit="1" customWidth="1"/>
    <col min="2827" max="2828" width="9.6640625" bestFit="1" customWidth="1"/>
    <col min="3076" max="3076" width="9.6640625" bestFit="1" customWidth="1"/>
    <col min="3079" max="3079" width="1.88671875" customWidth="1"/>
    <col min="3080" max="3080" width="3.5546875" bestFit="1" customWidth="1"/>
    <col min="3083" max="3084" width="9.6640625" bestFit="1" customWidth="1"/>
    <col min="3332" max="3332" width="9.6640625" bestFit="1" customWidth="1"/>
    <col min="3335" max="3335" width="1.88671875" customWidth="1"/>
    <col min="3336" max="3336" width="3.5546875" bestFit="1" customWidth="1"/>
    <col min="3339" max="3340" width="9.6640625" bestFit="1" customWidth="1"/>
    <col min="3588" max="3588" width="9.6640625" bestFit="1" customWidth="1"/>
    <col min="3591" max="3591" width="1.88671875" customWidth="1"/>
    <col min="3592" max="3592" width="3.5546875" bestFit="1" customWidth="1"/>
    <col min="3595" max="3596" width="9.6640625" bestFit="1" customWidth="1"/>
    <col min="3844" max="3844" width="9.6640625" bestFit="1" customWidth="1"/>
    <col min="3847" max="3847" width="1.88671875" customWidth="1"/>
    <col min="3848" max="3848" width="3.5546875" bestFit="1" customWidth="1"/>
    <col min="3851" max="3852" width="9.6640625" bestFit="1" customWidth="1"/>
    <col min="4100" max="4100" width="9.6640625" bestFit="1" customWidth="1"/>
    <col min="4103" max="4103" width="1.88671875" customWidth="1"/>
    <col min="4104" max="4104" width="3.5546875" bestFit="1" customWidth="1"/>
    <col min="4107" max="4108" width="9.6640625" bestFit="1" customWidth="1"/>
    <col min="4356" max="4356" width="9.6640625" bestFit="1" customWidth="1"/>
    <col min="4359" max="4359" width="1.88671875" customWidth="1"/>
    <col min="4360" max="4360" width="3.5546875" bestFit="1" customWidth="1"/>
    <col min="4363" max="4364" width="9.6640625" bestFit="1" customWidth="1"/>
    <col min="4612" max="4612" width="9.6640625" bestFit="1" customWidth="1"/>
    <col min="4615" max="4615" width="1.88671875" customWidth="1"/>
    <col min="4616" max="4616" width="3.5546875" bestFit="1" customWidth="1"/>
    <col min="4619" max="4620" width="9.6640625" bestFit="1" customWidth="1"/>
    <col min="4868" max="4868" width="9.6640625" bestFit="1" customWidth="1"/>
    <col min="4871" max="4871" width="1.88671875" customWidth="1"/>
    <col min="4872" max="4872" width="3.5546875" bestFit="1" customWidth="1"/>
    <col min="4875" max="4876" width="9.6640625" bestFit="1" customWidth="1"/>
    <col min="5124" max="5124" width="9.6640625" bestFit="1" customWidth="1"/>
    <col min="5127" max="5127" width="1.88671875" customWidth="1"/>
    <col min="5128" max="5128" width="3.5546875" bestFit="1" customWidth="1"/>
    <col min="5131" max="5132" width="9.6640625" bestFit="1" customWidth="1"/>
    <col min="5380" max="5380" width="9.6640625" bestFit="1" customWidth="1"/>
    <col min="5383" max="5383" width="1.88671875" customWidth="1"/>
    <col min="5384" max="5384" width="3.5546875" bestFit="1" customWidth="1"/>
    <col min="5387" max="5388" width="9.6640625" bestFit="1" customWidth="1"/>
    <col min="5636" max="5636" width="9.6640625" bestFit="1" customWidth="1"/>
    <col min="5639" max="5639" width="1.88671875" customWidth="1"/>
    <col min="5640" max="5640" width="3.5546875" bestFit="1" customWidth="1"/>
    <col min="5643" max="5644" width="9.6640625" bestFit="1" customWidth="1"/>
    <col min="5892" max="5892" width="9.6640625" bestFit="1" customWidth="1"/>
    <col min="5895" max="5895" width="1.88671875" customWidth="1"/>
    <col min="5896" max="5896" width="3.5546875" bestFit="1" customWidth="1"/>
    <col min="5899" max="5900" width="9.6640625" bestFit="1" customWidth="1"/>
    <col min="6148" max="6148" width="9.6640625" bestFit="1" customWidth="1"/>
    <col min="6151" max="6151" width="1.88671875" customWidth="1"/>
    <col min="6152" max="6152" width="3.5546875" bestFit="1" customWidth="1"/>
    <col min="6155" max="6156" width="9.6640625" bestFit="1" customWidth="1"/>
    <col min="6404" max="6404" width="9.6640625" bestFit="1" customWidth="1"/>
    <col min="6407" max="6407" width="1.88671875" customWidth="1"/>
    <col min="6408" max="6408" width="3.5546875" bestFit="1" customWidth="1"/>
    <col min="6411" max="6412" width="9.6640625" bestFit="1" customWidth="1"/>
    <col min="6660" max="6660" width="9.6640625" bestFit="1" customWidth="1"/>
    <col min="6663" max="6663" width="1.88671875" customWidth="1"/>
    <col min="6664" max="6664" width="3.5546875" bestFit="1" customWidth="1"/>
    <col min="6667" max="6668" width="9.6640625" bestFit="1" customWidth="1"/>
    <col min="6916" max="6916" width="9.6640625" bestFit="1" customWidth="1"/>
    <col min="6919" max="6919" width="1.88671875" customWidth="1"/>
    <col min="6920" max="6920" width="3.5546875" bestFit="1" customWidth="1"/>
    <col min="6923" max="6924" width="9.6640625" bestFit="1" customWidth="1"/>
    <col min="7172" max="7172" width="9.6640625" bestFit="1" customWidth="1"/>
    <col min="7175" max="7175" width="1.88671875" customWidth="1"/>
    <col min="7176" max="7176" width="3.5546875" bestFit="1" customWidth="1"/>
    <col min="7179" max="7180" width="9.6640625" bestFit="1" customWidth="1"/>
    <col min="7428" max="7428" width="9.6640625" bestFit="1" customWidth="1"/>
    <col min="7431" max="7431" width="1.88671875" customWidth="1"/>
    <col min="7432" max="7432" width="3.5546875" bestFit="1" customWidth="1"/>
    <col min="7435" max="7436" width="9.6640625" bestFit="1" customWidth="1"/>
    <col min="7684" max="7684" width="9.6640625" bestFit="1" customWidth="1"/>
    <col min="7687" max="7687" width="1.88671875" customWidth="1"/>
    <col min="7688" max="7688" width="3.5546875" bestFit="1" customWidth="1"/>
    <col min="7691" max="7692" width="9.6640625" bestFit="1" customWidth="1"/>
    <col min="7940" max="7940" width="9.6640625" bestFit="1" customWidth="1"/>
    <col min="7943" max="7943" width="1.88671875" customWidth="1"/>
    <col min="7944" max="7944" width="3.5546875" bestFit="1" customWidth="1"/>
    <col min="7947" max="7948" width="9.6640625" bestFit="1" customWidth="1"/>
    <col min="8196" max="8196" width="9.6640625" bestFit="1" customWidth="1"/>
    <col min="8199" max="8199" width="1.88671875" customWidth="1"/>
    <col min="8200" max="8200" width="3.5546875" bestFit="1" customWidth="1"/>
    <col min="8203" max="8204" width="9.6640625" bestFit="1" customWidth="1"/>
    <col min="8452" max="8452" width="9.6640625" bestFit="1" customWidth="1"/>
    <col min="8455" max="8455" width="1.88671875" customWidth="1"/>
    <col min="8456" max="8456" width="3.5546875" bestFit="1" customWidth="1"/>
    <col min="8459" max="8460" width="9.6640625" bestFit="1" customWidth="1"/>
    <col min="8708" max="8708" width="9.6640625" bestFit="1" customWidth="1"/>
    <col min="8711" max="8711" width="1.88671875" customWidth="1"/>
    <col min="8712" max="8712" width="3.5546875" bestFit="1" customWidth="1"/>
    <col min="8715" max="8716" width="9.6640625" bestFit="1" customWidth="1"/>
    <col min="8964" max="8964" width="9.6640625" bestFit="1" customWidth="1"/>
    <col min="8967" max="8967" width="1.88671875" customWidth="1"/>
    <col min="8968" max="8968" width="3.5546875" bestFit="1" customWidth="1"/>
    <col min="8971" max="8972" width="9.6640625" bestFit="1" customWidth="1"/>
    <col min="9220" max="9220" width="9.6640625" bestFit="1" customWidth="1"/>
    <col min="9223" max="9223" width="1.88671875" customWidth="1"/>
    <col min="9224" max="9224" width="3.5546875" bestFit="1" customWidth="1"/>
    <col min="9227" max="9228" width="9.6640625" bestFit="1" customWidth="1"/>
    <col min="9476" max="9476" width="9.6640625" bestFit="1" customWidth="1"/>
    <col min="9479" max="9479" width="1.88671875" customWidth="1"/>
    <col min="9480" max="9480" width="3.5546875" bestFit="1" customWidth="1"/>
    <col min="9483" max="9484" width="9.6640625" bestFit="1" customWidth="1"/>
    <col min="9732" max="9732" width="9.6640625" bestFit="1" customWidth="1"/>
    <col min="9735" max="9735" width="1.88671875" customWidth="1"/>
    <col min="9736" max="9736" width="3.5546875" bestFit="1" customWidth="1"/>
    <col min="9739" max="9740" width="9.6640625" bestFit="1" customWidth="1"/>
    <col min="9988" max="9988" width="9.6640625" bestFit="1" customWidth="1"/>
    <col min="9991" max="9991" width="1.88671875" customWidth="1"/>
    <col min="9992" max="9992" width="3.5546875" bestFit="1" customWidth="1"/>
    <col min="9995" max="9996" width="9.6640625" bestFit="1" customWidth="1"/>
    <col min="10244" max="10244" width="9.6640625" bestFit="1" customWidth="1"/>
    <col min="10247" max="10247" width="1.88671875" customWidth="1"/>
    <col min="10248" max="10248" width="3.5546875" bestFit="1" customWidth="1"/>
    <col min="10251" max="10252" width="9.6640625" bestFit="1" customWidth="1"/>
    <col min="10500" max="10500" width="9.6640625" bestFit="1" customWidth="1"/>
    <col min="10503" max="10503" width="1.88671875" customWidth="1"/>
    <col min="10504" max="10504" width="3.5546875" bestFit="1" customWidth="1"/>
    <col min="10507" max="10508" width="9.6640625" bestFit="1" customWidth="1"/>
    <col min="10756" max="10756" width="9.6640625" bestFit="1" customWidth="1"/>
    <col min="10759" max="10759" width="1.88671875" customWidth="1"/>
    <col min="10760" max="10760" width="3.5546875" bestFit="1" customWidth="1"/>
    <col min="10763" max="10764" width="9.6640625" bestFit="1" customWidth="1"/>
    <col min="11012" max="11012" width="9.6640625" bestFit="1" customWidth="1"/>
    <col min="11015" max="11015" width="1.88671875" customWidth="1"/>
    <col min="11016" max="11016" width="3.5546875" bestFit="1" customWidth="1"/>
    <col min="11019" max="11020" width="9.6640625" bestFit="1" customWidth="1"/>
    <col min="11268" max="11268" width="9.6640625" bestFit="1" customWidth="1"/>
    <col min="11271" max="11271" width="1.88671875" customWidth="1"/>
    <col min="11272" max="11272" width="3.5546875" bestFit="1" customWidth="1"/>
    <col min="11275" max="11276" width="9.6640625" bestFit="1" customWidth="1"/>
    <col min="11524" max="11524" width="9.6640625" bestFit="1" customWidth="1"/>
    <col min="11527" max="11527" width="1.88671875" customWidth="1"/>
    <col min="11528" max="11528" width="3.5546875" bestFit="1" customWidth="1"/>
    <col min="11531" max="11532" width="9.6640625" bestFit="1" customWidth="1"/>
    <col min="11780" max="11780" width="9.6640625" bestFit="1" customWidth="1"/>
    <col min="11783" max="11783" width="1.88671875" customWidth="1"/>
    <col min="11784" max="11784" width="3.5546875" bestFit="1" customWidth="1"/>
    <col min="11787" max="11788" width="9.6640625" bestFit="1" customWidth="1"/>
    <col min="12036" max="12036" width="9.6640625" bestFit="1" customWidth="1"/>
    <col min="12039" max="12039" width="1.88671875" customWidth="1"/>
    <col min="12040" max="12040" width="3.5546875" bestFit="1" customWidth="1"/>
    <col min="12043" max="12044" width="9.6640625" bestFit="1" customWidth="1"/>
    <col min="12292" max="12292" width="9.6640625" bestFit="1" customWidth="1"/>
    <col min="12295" max="12295" width="1.88671875" customWidth="1"/>
    <col min="12296" max="12296" width="3.5546875" bestFit="1" customWidth="1"/>
    <col min="12299" max="12300" width="9.6640625" bestFit="1" customWidth="1"/>
    <col min="12548" max="12548" width="9.6640625" bestFit="1" customWidth="1"/>
    <col min="12551" max="12551" width="1.88671875" customWidth="1"/>
    <col min="12552" max="12552" width="3.5546875" bestFit="1" customWidth="1"/>
    <col min="12555" max="12556" width="9.6640625" bestFit="1" customWidth="1"/>
    <col min="12804" max="12804" width="9.6640625" bestFit="1" customWidth="1"/>
    <col min="12807" max="12807" width="1.88671875" customWidth="1"/>
    <col min="12808" max="12808" width="3.5546875" bestFit="1" customWidth="1"/>
    <col min="12811" max="12812" width="9.6640625" bestFit="1" customWidth="1"/>
    <col min="13060" max="13060" width="9.6640625" bestFit="1" customWidth="1"/>
    <col min="13063" max="13063" width="1.88671875" customWidth="1"/>
    <col min="13064" max="13064" width="3.5546875" bestFit="1" customWidth="1"/>
    <col min="13067" max="13068" width="9.6640625" bestFit="1" customWidth="1"/>
    <col min="13316" max="13316" width="9.6640625" bestFit="1" customWidth="1"/>
    <col min="13319" max="13319" width="1.88671875" customWidth="1"/>
    <col min="13320" max="13320" width="3.5546875" bestFit="1" customWidth="1"/>
    <col min="13323" max="13324" width="9.6640625" bestFit="1" customWidth="1"/>
    <col min="13572" max="13572" width="9.6640625" bestFit="1" customWidth="1"/>
    <col min="13575" max="13575" width="1.88671875" customWidth="1"/>
    <col min="13576" max="13576" width="3.5546875" bestFit="1" customWidth="1"/>
    <col min="13579" max="13580" width="9.6640625" bestFit="1" customWidth="1"/>
    <col min="13828" max="13828" width="9.6640625" bestFit="1" customWidth="1"/>
    <col min="13831" max="13831" width="1.88671875" customWidth="1"/>
    <col min="13832" max="13832" width="3.5546875" bestFit="1" customWidth="1"/>
    <col min="13835" max="13836" width="9.6640625" bestFit="1" customWidth="1"/>
    <col min="14084" max="14084" width="9.6640625" bestFit="1" customWidth="1"/>
    <col min="14087" max="14087" width="1.88671875" customWidth="1"/>
    <col min="14088" max="14088" width="3.5546875" bestFit="1" customWidth="1"/>
    <col min="14091" max="14092" width="9.6640625" bestFit="1" customWidth="1"/>
    <col min="14340" max="14340" width="9.6640625" bestFit="1" customWidth="1"/>
    <col min="14343" max="14343" width="1.88671875" customWidth="1"/>
    <col min="14344" max="14344" width="3.5546875" bestFit="1" customWidth="1"/>
    <col min="14347" max="14348" width="9.6640625" bestFit="1" customWidth="1"/>
    <col min="14596" max="14596" width="9.6640625" bestFit="1" customWidth="1"/>
    <col min="14599" max="14599" width="1.88671875" customWidth="1"/>
    <col min="14600" max="14600" width="3.5546875" bestFit="1" customWidth="1"/>
    <col min="14603" max="14604" width="9.6640625" bestFit="1" customWidth="1"/>
    <col min="14852" max="14852" width="9.6640625" bestFit="1" customWidth="1"/>
    <col min="14855" max="14855" width="1.88671875" customWidth="1"/>
    <col min="14856" max="14856" width="3.5546875" bestFit="1" customWidth="1"/>
    <col min="14859" max="14860" width="9.6640625" bestFit="1" customWidth="1"/>
    <col min="15108" max="15108" width="9.6640625" bestFit="1" customWidth="1"/>
    <col min="15111" max="15111" width="1.88671875" customWidth="1"/>
    <col min="15112" max="15112" width="3.5546875" bestFit="1" customWidth="1"/>
    <col min="15115" max="15116" width="9.6640625" bestFit="1" customWidth="1"/>
    <col min="15364" max="15364" width="9.6640625" bestFit="1" customWidth="1"/>
    <col min="15367" max="15367" width="1.88671875" customWidth="1"/>
    <col min="15368" max="15368" width="3.5546875" bestFit="1" customWidth="1"/>
    <col min="15371" max="15372" width="9.6640625" bestFit="1" customWidth="1"/>
    <col min="15620" max="15620" width="9.6640625" bestFit="1" customWidth="1"/>
    <col min="15623" max="15623" width="1.88671875" customWidth="1"/>
    <col min="15624" max="15624" width="3.5546875" bestFit="1" customWidth="1"/>
    <col min="15627" max="15628" width="9.6640625" bestFit="1" customWidth="1"/>
    <col min="15876" max="15876" width="9.6640625" bestFit="1" customWidth="1"/>
    <col min="15879" max="15879" width="1.88671875" customWidth="1"/>
    <col min="15880" max="15880" width="3.5546875" bestFit="1" customWidth="1"/>
    <col min="15883" max="15884" width="9.6640625" bestFit="1" customWidth="1"/>
    <col min="16132" max="16132" width="9.6640625" bestFit="1" customWidth="1"/>
    <col min="16135" max="16135" width="1.88671875" customWidth="1"/>
    <col min="16136" max="16136" width="3.5546875" bestFit="1" customWidth="1"/>
    <col min="16139" max="16140" width="9.6640625" bestFit="1" customWidth="1"/>
  </cols>
  <sheetData>
    <row r="1" spans="1:23" x14ac:dyDescent="0.3">
      <c r="A1" s="13" t="s">
        <v>43</v>
      </c>
    </row>
    <row r="2" spans="1:2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I2" s="2" t="s">
        <v>6</v>
      </c>
      <c r="J2" s="2"/>
      <c r="K2" s="2"/>
    </row>
    <row r="3" spans="1:23" x14ac:dyDescent="0.3">
      <c r="A3" s="3" t="s">
        <v>7</v>
      </c>
      <c r="B3" s="3" t="s">
        <v>8</v>
      </c>
      <c r="C3" s="3" t="s">
        <v>9</v>
      </c>
      <c r="D3" s="4">
        <v>40023</v>
      </c>
      <c r="E3" s="5">
        <v>10</v>
      </c>
      <c r="F3" s="6">
        <f t="shared" ref="F3:F14" si="0">SUM(AND(OR(A3=I$4,A3=I$5),AND(D3&gt;=J$4,D3&lt;=$K$4)),F2)</f>
        <v>0</v>
      </c>
      <c r="I3" s="1" t="s">
        <v>0</v>
      </c>
      <c r="J3" s="1" t="s">
        <v>3</v>
      </c>
      <c r="K3" s="1" t="s">
        <v>3</v>
      </c>
      <c r="S3" t="str">
        <f ca="1">"Type "&amp;RANDBETWEEN(1,3)</f>
        <v>Type 3</v>
      </c>
      <c r="T3" t="str">
        <f ca="1">"SR "&amp;RANDBETWEEN(1,3)</f>
        <v>SR 2</v>
      </c>
      <c r="U3" t="str">
        <f ca="1">"Cus "&amp;RANDBETWEEN(1,3)</f>
        <v>Cus 1</v>
      </c>
      <c r="V3" s="10">
        <f ca="1">RANDBETWEEN(40000,40060)</f>
        <v>40046</v>
      </c>
      <c r="W3">
        <f ca="1">RANDBETWEEN(1,10)</f>
        <v>7</v>
      </c>
    </row>
    <row r="4" spans="1:23" x14ac:dyDescent="0.3">
      <c r="A4" s="3" t="s">
        <v>10</v>
      </c>
      <c r="B4" s="3" t="s">
        <v>11</v>
      </c>
      <c r="C4" s="3" t="s">
        <v>12</v>
      </c>
      <c r="D4" s="4">
        <v>40017</v>
      </c>
      <c r="E4" s="5">
        <v>1</v>
      </c>
      <c r="F4" s="6">
        <f t="shared" si="0"/>
        <v>0</v>
      </c>
      <c r="I4" s="3" t="s">
        <v>10</v>
      </c>
      <c r="J4" s="4">
        <v>40026</v>
      </c>
      <c r="K4" s="4">
        <f>EOMONTH(J4,0)</f>
        <v>40056</v>
      </c>
    </row>
    <row r="5" spans="1:23" x14ac:dyDescent="0.3">
      <c r="A5" s="3" t="s">
        <v>10</v>
      </c>
      <c r="B5" s="3" t="s">
        <v>8</v>
      </c>
      <c r="C5" s="3" t="s">
        <v>12</v>
      </c>
      <c r="D5" s="4">
        <v>40036</v>
      </c>
      <c r="E5" s="5">
        <v>2</v>
      </c>
      <c r="F5" s="6">
        <f t="shared" si="0"/>
        <v>1</v>
      </c>
      <c r="I5" s="3" t="s">
        <v>7</v>
      </c>
      <c r="J5" s="3"/>
      <c r="K5" s="3"/>
    </row>
    <row r="6" spans="1:23" x14ac:dyDescent="0.3">
      <c r="A6" s="3" t="s">
        <v>10</v>
      </c>
      <c r="B6" s="3" t="s">
        <v>8</v>
      </c>
      <c r="C6" s="3" t="s">
        <v>12</v>
      </c>
      <c r="D6" s="4">
        <v>40015</v>
      </c>
      <c r="E6" s="5">
        <v>8</v>
      </c>
      <c r="F6" s="6">
        <f t="shared" si="0"/>
        <v>1</v>
      </c>
    </row>
    <row r="7" spans="1:23" x14ac:dyDescent="0.3">
      <c r="A7" s="3" t="s">
        <v>7</v>
      </c>
      <c r="B7" s="3" t="s">
        <v>13</v>
      </c>
      <c r="C7" s="3" t="s">
        <v>9</v>
      </c>
      <c r="D7" s="4">
        <v>40039</v>
      </c>
      <c r="E7" s="5">
        <v>9</v>
      </c>
      <c r="F7" s="6">
        <f t="shared" si="0"/>
        <v>2</v>
      </c>
      <c r="I7" s="3" t="s">
        <v>14</v>
      </c>
      <c r="J7" s="6">
        <f>MAX(F3:F14)</f>
        <v>4</v>
      </c>
    </row>
    <row r="8" spans="1:23" x14ac:dyDescent="0.3">
      <c r="A8" s="3" t="s">
        <v>10</v>
      </c>
      <c r="B8" s="3" t="s">
        <v>11</v>
      </c>
      <c r="C8" s="3" t="s">
        <v>9</v>
      </c>
      <c r="D8" s="4">
        <v>40036</v>
      </c>
      <c r="E8" s="5">
        <v>2</v>
      </c>
      <c r="F8" s="6">
        <f t="shared" si="0"/>
        <v>3</v>
      </c>
    </row>
    <row r="9" spans="1:23" x14ac:dyDescent="0.3">
      <c r="A9" s="3" t="s">
        <v>7</v>
      </c>
      <c r="B9" s="3" t="s">
        <v>13</v>
      </c>
      <c r="C9" s="3" t="s">
        <v>12</v>
      </c>
      <c r="D9" s="4">
        <v>40058</v>
      </c>
      <c r="E9" s="5">
        <v>9</v>
      </c>
      <c r="F9" s="6">
        <f t="shared" si="0"/>
        <v>3</v>
      </c>
      <c r="I9" s="7" t="s">
        <v>15</v>
      </c>
      <c r="J9" s="7"/>
      <c r="K9" s="7"/>
      <c r="L9" s="7"/>
      <c r="M9" s="7"/>
    </row>
    <row r="10" spans="1:23" x14ac:dyDescent="0.3">
      <c r="A10" s="3" t="s">
        <v>7</v>
      </c>
      <c r="B10" s="3" t="s">
        <v>13</v>
      </c>
      <c r="C10" s="3" t="s">
        <v>9</v>
      </c>
      <c r="D10" s="4">
        <v>40024</v>
      </c>
      <c r="E10" s="5">
        <v>8</v>
      </c>
      <c r="F10" s="6">
        <f t="shared" si="0"/>
        <v>3</v>
      </c>
      <c r="H10" s="1" t="s">
        <v>16</v>
      </c>
      <c r="I10" s="1" t="s">
        <v>0</v>
      </c>
      <c r="J10" s="1" t="s">
        <v>1</v>
      </c>
      <c r="K10" s="1" t="s">
        <v>2</v>
      </c>
      <c r="L10" s="1" t="s">
        <v>3</v>
      </c>
      <c r="M10" s="1" t="s">
        <v>4</v>
      </c>
    </row>
    <row r="11" spans="1:23" x14ac:dyDescent="0.3">
      <c r="A11" s="3" t="s">
        <v>7</v>
      </c>
      <c r="B11" s="3" t="s">
        <v>13</v>
      </c>
      <c r="C11" s="3" t="s">
        <v>12</v>
      </c>
      <c r="D11" s="4">
        <v>40017</v>
      </c>
      <c r="E11" s="5">
        <v>7</v>
      </c>
      <c r="F11" s="6">
        <f t="shared" si="0"/>
        <v>3</v>
      </c>
      <c r="H11" s="3">
        <v>1</v>
      </c>
      <c r="I11" s="6"/>
      <c r="J11" s="6"/>
      <c r="K11" s="6"/>
      <c r="L11" s="8"/>
      <c r="M11" s="9"/>
    </row>
    <row r="12" spans="1:23" x14ac:dyDescent="0.3">
      <c r="A12" s="3" t="s">
        <v>7</v>
      </c>
      <c r="B12" s="3" t="s">
        <v>13</v>
      </c>
      <c r="C12" s="3" t="s">
        <v>17</v>
      </c>
      <c r="D12" s="4">
        <v>40026</v>
      </c>
      <c r="E12" s="5">
        <v>2</v>
      </c>
      <c r="F12" s="6">
        <f t="shared" si="0"/>
        <v>4</v>
      </c>
      <c r="H12" s="3">
        <v>2</v>
      </c>
      <c r="I12" s="6"/>
      <c r="J12" s="6"/>
      <c r="K12" s="6"/>
      <c r="L12" s="8"/>
      <c r="M12" s="9"/>
    </row>
    <row r="13" spans="1:23" x14ac:dyDescent="0.3">
      <c r="A13" s="3" t="s">
        <v>18</v>
      </c>
      <c r="B13" s="3" t="s">
        <v>8</v>
      </c>
      <c r="C13" s="3" t="s">
        <v>9</v>
      </c>
      <c r="D13" s="4">
        <v>40045</v>
      </c>
      <c r="E13" s="5">
        <v>1</v>
      </c>
      <c r="F13" s="6">
        <f t="shared" si="0"/>
        <v>4</v>
      </c>
      <c r="H13" s="3">
        <v>3</v>
      </c>
      <c r="I13" s="6"/>
      <c r="J13" s="6"/>
      <c r="K13" s="6"/>
      <c r="L13" s="8"/>
      <c r="M13" s="9"/>
    </row>
    <row r="14" spans="1:23" x14ac:dyDescent="0.3">
      <c r="A14" s="3" t="s">
        <v>7</v>
      </c>
      <c r="B14" s="3" t="s">
        <v>8</v>
      </c>
      <c r="C14" s="3" t="s">
        <v>17</v>
      </c>
      <c r="D14" s="4">
        <v>40010</v>
      </c>
      <c r="E14" s="5">
        <v>7</v>
      </c>
      <c r="F14" s="6">
        <f t="shared" si="0"/>
        <v>4</v>
      </c>
      <c r="H14" s="3">
        <v>4</v>
      </c>
      <c r="I14" s="6"/>
      <c r="J14" s="6"/>
      <c r="K14" s="6"/>
      <c r="L14" s="8"/>
      <c r="M14" s="9"/>
    </row>
    <row r="15" spans="1:23" x14ac:dyDescent="0.3">
      <c r="H15" s="3">
        <v>5</v>
      </c>
      <c r="I15" s="6"/>
      <c r="J15" s="6"/>
      <c r="K15" s="6"/>
      <c r="L15" s="8"/>
      <c r="M15" s="9"/>
    </row>
    <row r="16" spans="1:23" x14ac:dyDescent="0.3">
      <c r="H16" s="3">
        <v>6</v>
      </c>
      <c r="I16" s="6"/>
      <c r="J16" s="6"/>
      <c r="K16" s="6"/>
      <c r="L16" s="8"/>
      <c r="M16" s="9"/>
    </row>
    <row r="17" spans="6:13" x14ac:dyDescent="0.3">
      <c r="F17" t="b">
        <f t="shared" ref="F17:F28" si="1">AND(OR(A3=I$4,A3=I$5),AND(D3&gt;=J$4,D3&lt;=$K$4))</f>
        <v>0</v>
      </c>
      <c r="H17" s="3">
        <v>7</v>
      </c>
      <c r="I17" s="6"/>
      <c r="J17" s="6"/>
      <c r="K17" s="6"/>
      <c r="L17" s="8"/>
      <c r="M17" s="9"/>
    </row>
    <row r="18" spans="6:13" x14ac:dyDescent="0.3">
      <c r="F18" t="b">
        <f t="shared" si="1"/>
        <v>0</v>
      </c>
      <c r="H18" s="3">
        <v>8</v>
      </c>
      <c r="I18" s="6"/>
      <c r="J18" s="6"/>
      <c r="K18" s="6"/>
      <c r="L18" s="8"/>
      <c r="M18" s="9"/>
    </row>
    <row r="19" spans="6:13" x14ac:dyDescent="0.3">
      <c r="F19" t="b">
        <f t="shared" si="1"/>
        <v>1</v>
      </c>
      <c r="H19" s="3">
        <v>9</v>
      </c>
      <c r="I19" s="6"/>
      <c r="J19" s="6"/>
      <c r="K19" s="6"/>
      <c r="L19" s="8"/>
      <c r="M19" s="9"/>
    </row>
    <row r="20" spans="6:13" x14ac:dyDescent="0.3">
      <c r="F20" t="b">
        <f t="shared" si="1"/>
        <v>0</v>
      </c>
      <c r="H20" s="3">
        <v>10</v>
      </c>
      <c r="I20" s="6"/>
      <c r="J20" s="6"/>
      <c r="K20" s="6"/>
      <c r="L20" s="8"/>
      <c r="M20" s="9"/>
    </row>
    <row r="21" spans="6:13" x14ac:dyDescent="0.3">
      <c r="F21" t="b">
        <f t="shared" si="1"/>
        <v>1</v>
      </c>
    </row>
    <row r="22" spans="6:13" x14ac:dyDescent="0.3">
      <c r="F22" t="b">
        <f t="shared" si="1"/>
        <v>1</v>
      </c>
    </row>
    <row r="23" spans="6:13" x14ac:dyDescent="0.3">
      <c r="F23" t="b">
        <f t="shared" si="1"/>
        <v>0</v>
      </c>
    </row>
    <row r="24" spans="6:13" x14ac:dyDescent="0.3">
      <c r="F24" t="b">
        <f t="shared" si="1"/>
        <v>0</v>
      </c>
    </row>
    <row r="25" spans="6:13" x14ac:dyDescent="0.3">
      <c r="F25" t="b">
        <f t="shared" si="1"/>
        <v>0</v>
      </c>
    </row>
    <row r="26" spans="6:13" x14ac:dyDescent="0.3">
      <c r="F26" t="b">
        <f t="shared" si="1"/>
        <v>1</v>
      </c>
    </row>
    <row r="27" spans="6:13" x14ac:dyDescent="0.3">
      <c r="F27" t="b">
        <f t="shared" si="1"/>
        <v>0</v>
      </c>
    </row>
    <row r="28" spans="6:13" x14ac:dyDescent="0.3">
      <c r="F28" t="b">
        <f t="shared" si="1"/>
        <v>0</v>
      </c>
    </row>
  </sheetData>
  <hyperlinks>
    <hyperlink ref="A1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8"/>
  <sheetViews>
    <sheetView workbookViewId="0">
      <selection activeCell="M5" sqref="M5"/>
    </sheetView>
  </sheetViews>
  <sheetFormatPr defaultRowHeight="14.4" x14ac:dyDescent="0.3"/>
  <cols>
    <col min="4" max="4" width="9.6640625" bestFit="1" customWidth="1"/>
    <col min="7" max="7" width="1.88671875" customWidth="1"/>
    <col min="8" max="8" width="3.5546875" bestFit="1" customWidth="1"/>
    <col min="11" max="12" width="9.6640625" bestFit="1" customWidth="1"/>
    <col min="260" max="260" width="9.6640625" bestFit="1" customWidth="1"/>
    <col min="263" max="263" width="1.88671875" customWidth="1"/>
    <col min="264" max="264" width="3.5546875" bestFit="1" customWidth="1"/>
    <col min="267" max="268" width="9.6640625" bestFit="1" customWidth="1"/>
    <col min="516" max="516" width="9.6640625" bestFit="1" customWidth="1"/>
    <col min="519" max="519" width="1.88671875" customWidth="1"/>
    <col min="520" max="520" width="3.5546875" bestFit="1" customWidth="1"/>
    <col min="523" max="524" width="9.6640625" bestFit="1" customWidth="1"/>
    <col min="772" max="772" width="9.6640625" bestFit="1" customWidth="1"/>
    <col min="775" max="775" width="1.88671875" customWidth="1"/>
    <col min="776" max="776" width="3.5546875" bestFit="1" customWidth="1"/>
    <col min="779" max="780" width="9.6640625" bestFit="1" customWidth="1"/>
    <col min="1028" max="1028" width="9.6640625" bestFit="1" customWidth="1"/>
    <col min="1031" max="1031" width="1.88671875" customWidth="1"/>
    <col min="1032" max="1032" width="3.5546875" bestFit="1" customWidth="1"/>
    <col min="1035" max="1036" width="9.6640625" bestFit="1" customWidth="1"/>
    <col min="1284" max="1284" width="9.6640625" bestFit="1" customWidth="1"/>
    <col min="1287" max="1287" width="1.88671875" customWidth="1"/>
    <col min="1288" max="1288" width="3.5546875" bestFit="1" customWidth="1"/>
    <col min="1291" max="1292" width="9.6640625" bestFit="1" customWidth="1"/>
    <col min="1540" max="1540" width="9.6640625" bestFit="1" customWidth="1"/>
    <col min="1543" max="1543" width="1.88671875" customWidth="1"/>
    <col min="1544" max="1544" width="3.5546875" bestFit="1" customWidth="1"/>
    <col min="1547" max="1548" width="9.6640625" bestFit="1" customWidth="1"/>
    <col min="1796" max="1796" width="9.6640625" bestFit="1" customWidth="1"/>
    <col min="1799" max="1799" width="1.88671875" customWidth="1"/>
    <col min="1800" max="1800" width="3.5546875" bestFit="1" customWidth="1"/>
    <col min="1803" max="1804" width="9.6640625" bestFit="1" customWidth="1"/>
    <col min="2052" max="2052" width="9.6640625" bestFit="1" customWidth="1"/>
    <col min="2055" max="2055" width="1.88671875" customWidth="1"/>
    <col min="2056" max="2056" width="3.5546875" bestFit="1" customWidth="1"/>
    <col min="2059" max="2060" width="9.6640625" bestFit="1" customWidth="1"/>
    <col min="2308" max="2308" width="9.6640625" bestFit="1" customWidth="1"/>
    <col min="2311" max="2311" width="1.88671875" customWidth="1"/>
    <col min="2312" max="2312" width="3.5546875" bestFit="1" customWidth="1"/>
    <col min="2315" max="2316" width="9.6640625" bestFit="1" customWidth="1"/>
    <col min="2564" max="2564" width="9.6640625" bestFit="1" customWidth="1"/>
    <col min="2567" max="2567" width="1.88671875" customWidth="1"/>
    <col min="2568" max="2568" width="3.5546875" bestFit="1" customWidth="1"/>
    <col min="2571" max="2572" width="9.6640625" bestFit="1" customWidth="1"/>
    <col min="2820" max="2820" width="9.6640625" bestFit="1" customWidth="1"/>
    <col min="2823" max="2823" width="1.88671875" customWidth="1"/>
    <col min="2824" max="2824" width="3.5546875" bestFit="1" customWidth="1"/>
    <col min="2827" max="2828" width="9.6640625" bestFit="1" customWidth="1"/>
    <col min="3076" max="3076" width="9.6640625" bestFit="1" customWidth="1"/>
    <col min="3079" max="3079" width="1.88671875" customWidth="1"/>
    <col min="3080" max="3080" width="3.5546875" bestFit="1" customWidth="1"/>
    <col min="3083" max="3084" width="9.6640625" bestFit="1" customWidth="1"/>
    <col min="3332" max="3332" width="9.6640625" bestFit="1" customWidth="1"/>
    <col min="3335" max="3335" width="1.88671875" customWidth="1"/>
    <col min="3336" max="3336" width="3.5546875" bestFit="1" customWidth="1"/>
    <col min="3339" max="3340" width="9.6640625" bestFit="1" customWidth="1"/>
    <col min="3588" max="3588" width="9.6640625" bestFit="1" customWidth="1"/>
    <col min="3591" max="3591" width="1.88671875" customWidth="1"/>
    <col min="3592" max="3592" width="3.5546875" bestFit="1" customWidth="1"/>
    <col min="3595" max="3596" width="9.6640625" bestFit="1" customWidth="1"/>
    <col min="3844" max="3844" width="9.6640625" bestFit="1" customWidth="1"/>
    <col min="3847" max="3847" width="1.88671875" customWidth="1"/>
    <col min="3848" max="3848" width="3.5546875" bestFit="1" customWidth="1"/>
    <col min="3851" max="3852" width="9.6640625" bestFit="1" customWidth="1"/>
    <col min="4100" max="4100" width="9.6640625" bestFit="1" customWidth="1"/>
    <col min="4103" max="4103" width="1.88671875" customWidth="1"/>
    <col min="4104" max="4104" width="3.5546875" bestFit="1" customWidth="1"/>
    <col min="4107" max="4108" width="9.6640625" bestFit="1" customWidth="1"/>
    <col min="4356" max="4356" width="9.6640625" bestFit="1" customWidth="1"/>
    <col min="4359" max="4359" width="1.88671875" customWidth="1"/>
    <col min="4360" max="4360" width="3.5546875" bestFit="1" customWidth="1"/>
    <col min="4363" max="4364" width="9.6640625" bestFit="1" customWidth="1"/>
    <col min="4612" max="4612" width="9.6640625" bestFit="1" customWidth="1"/>
    <col min="4615" max="4615" width="1.88671875" customWidth="1"/>
    <col min="4616" max="4616" width="3.5546875" bestFit="1" customWidth="1"/>
    <col min="4619" max="4620" width="9.6640625" bestFit="1" customWidth="1"/>
    <col min="4868" max="4868" width="9.6640625" bestFit="1" customWidth="1"/>
    <col min="4871" max="4871" width="1.88671875" customWidth="1"/>
    <col min="4872" max="4872" width="3.5546875" bestFit="1" customWidth="1"/>
    <col min="4875" max="4876" width="9.6640625" bestFit="1" customWidth="1"/>
    <col min="5124" max="5124" width="9.6640625" bestFit="1" customWidth="1"/>
    <col min="5127" max="5127" width="1.88671875" customWidth="1"/>
    <col min="5128" max="5128" width="3.5546875" bestFit="1" customWidth="1"/>
    <col min="5131" max="5132" width="9.6640625" bestFit="1" customWidth="1"/>
    <col min="5380" max="5380" width="9.6640625" bestFit="1" customWidth="1"/>
    <col min="5383" max="5383" width="1.88671875" customWidth="1"/>
    <col min="5384" max="5384" width="3.5546875" bestFit="1" customWidth="1"/>
    <col min="5387" max="5388" width="9.6640625" bestFit="1" customWidth="1"/>
    <col min="5636" max="5636" width="9.6640625" bestFit="1" customWidth="1"/>
    <col min="5639" max="5639" width="1.88671875" customWidth="1"/>
    <col min="5640" max="5640" width="3.5546875" bestFit="1" customWidth="1"/>
    <col min="5643" max="5644" width="9.6640625" bestFit="1" customWidth="1"/>
    <col min="5892" max="5892" width="9.6640625" bestFit="1" customWidth="1"/>
    <col min="5895" max="5895" width="1.88671875" customWidth="1"/>
    <col min="5896" max="5896" width="3.5546875" bestFit="1" customWidth="1"/>
    <col min="5899" max="5900" width="9.6640625" bestFit="1" customWidth="1"/>
    <col min="6148" max="6148" width="9.6640625" bestFit="1" customWidth="1"/>
    <col min="6151" max="6151" width="1.88671875" customWidth="1"/>
    <col min="6152" max="6152" width="3.5546875" bestFit="1" customWidth="1"/>
    <col min="6155" max="6156" width="9.6640625" bestFit="1" customWidth="1"/>
    <col min="6404" max="6404" width="9.6640625" bestFit="1" customWidth="1"/>
    <col min="6407" max="6407" width="1.88671875" customWidth="1"/>
    <col min="6408" max="6408" width="3.5546875" bestFit="1" customWidth="1"/>
    <col min="6411" max="6412" width="9.6640625" bestFit="1" customWidth="1"/>
    <col min="6660" max="6660" width="9.6640625" bestFit="1" customWidth="1"/>
    <col min="6663" max="6663" width="1.88671875" customWidth="1"/>
    <col min="6664" max="6664" width="3.5546875" bestFit="1" customWidth="1"/>
    <col min="6667" max="6668" width="9.6640625" bestFit="1" customWidth="1"/>
    <col min="6916" max="6916" width="9.6640625" bestFit="1" customWidth="1"/>
    <col min="6919" max="6919" width="1.88671875" customWidth="1"/>
    <col min="6920" max="6920" width="3.5546875" bestFit="1" customWidth="1"/>
    <col min="6923" max="6924" width="9.6640625" bestFit="1" customWidth="1"/>
    <col min="7172" max="7172" width="9.6640625" bestFit="1" customWidth="1"/>
    <col min="7175" max="7175" width="1.88671875" customWidth="1"/>
    <col min="7176" max="7176" width="3.5546875" bestFit="1" customWidth="1"/>
    <col min="7179" max="7180" width="9.6640625" bestFit="1" customWidth="1"/>
    <col min="7428" max="7428" width="9.6640625" bestFit="1" customWidth="1"/>
    <col min="7431" max="7431" width="1.88671875" customWidth="1"/>
    <col min="7432" max="7432" width="3.5546875" bestFit="1" customWidth="1"/>
    <col min="7435" max="7436" width="9.6640625" bestFit="1" customWidth="1"/>
    <col min="7684" max="7684" width="9.6640625" bestFit="1" customWidth="1"/>
    <col min="7687" max="7687" width="1.88671875" customWidth="1"/>
    <col min="7688" max="7688" width="3.5546875" bestFit="1" customWidth="1"/>
    <col min="7691" max="7692" width="9.6640625" bestFit="1" customWidth="1"/>
    <col min="7940" max="7940" width="9.6640625" bestFit="1" customWidth="1"/>
    <col min="7943" max="7943" width="1.88671875" customWidth="1"/>
    <col min="7944" max="7944" width="3.5546875" bestFit="1" customWidth="1"/>
    <col min="7947" max="7948" width="9.6640625" bestFit="1" customWidth="1"/>
    <col min="8196" max="8196" width="9.6640625" bestFit="1" customWidth="1"/>
    <col min="8199" max="8199" width="1.88671875" customWidth="1"/>
    <col min="8200" max="8200" width="3.5546875" bestFit="1" customWidth="1"/>
    <col min="8203" max="8204" width="9.6640625" bestFit="1" customWidth="1"/>
    <col min="8452" max="8452" width="9.6640625" bestFit="1" customWidth="1"/>
    <col min="8455" max="8455" width="1.88671875" customWidth="1"/>
    <col min="8456" max="8456" width="3.5546875" bestFit="1" customWidth="1"/>
    <col min="8459" max="8460" width="9.6640625" bestFit="1" customWidth="1"/>
    <col min="8708" max="8708" width="9.6640625" bestFit="1" customWidth="1"/>
    <col min="8711" max="8711" width="1.88671875" customWidth="1"/>
    <col min="8712" max="8712" width="3.5546875" bestFit="1" customWidth="1"/>
    <col min="8715" max="8716" width="9.6640625" bestFit="1" customWidth="1"/>
    <col min="8964" max="8964" width="9.6640625" bestFit="1" customWidth="1"/>
    <col min="8967" max="8967" width="1.88671875" customWidth="1"/>
    <col min="8968" max="8968" width="3.5546875" bestFit="1" customWidth="1"/>
    <col min="8971" max="8972" width="9.6640625" bestFit="1" customWidth="1"/>
    <col min="9220" max="9220" width="9.6640625" bestFit="1" customWidth="1"/>
    <col min="9223" max="9223" width="1.88671875" customWidth="1"/>
    <col min="9224" max="9224" width="3.5546875" bestFit="1" customWidth="1"/>
    <col min="9227" max="9228" width="9.6640625" bestFit="1" customWidth="1"/>
    <col min="9476" max="9476" width="9.6640625" bestFit="1" customWidth="1"/>
    <col min="9479" max="9479" width="1.88671875" customWidth="1"/>
    <col min="9480" max="9480" width="3.5546875" bestFit="1" customWidth="1"/>
    <col min="9483" max="9484" width="9.6640625" bestFit="1" customWidth="1"/>
    <col min="9732" max="9732" width="9.6640625" bestFit="1" customWidth="1"/>
    <col min="9735" max="9735" width="1.88671875" customWidth="1"/>
    <col min="9736" max="9736" width="3.5546875" bestFit="1" customWidth="1"/>
    <col min="9739" max="9740" width="9.6640625" bestFit="1" customWidth="1"/>
    <col min="9988" max="9988" width="9.6640625" bestFit="1" customWidth="1"/>
    <col min="9991" max="9991" width="1.88671875" customWidth="1"/>
    <col min="9992" max="9992" width="3.5546875" bestFit="1" customWidth="1"/>
    <col min="9995" max="9996" width="9.6640625" bestFit="1" customWidth="1"/>
    <col min="10244" max="10244" width="9.6640625" bestFit="1" customWidth="1"/>
    <col min="10247" max="10247" width="1.88671875" customWidth="1"/>
    <col min="10248" max="10248" width="3.5546875" bestFit="1" customWidth="1"/>
    <col min="10251" max="10252" width="9.6640625" bestFit="1" customWidth="1"/>
    <col min="10500" max="10500" width="9.6640625" bestFit="1" customWidth="1"/>
    <col min="10503" max="10503" width="1.88671875" customWidth="1"/>
    <col min="10504" max="10504" width="3.5546875" bestFit="1" customWidth="1"/>
    <col min="10507" max="10508" width="9.6640625" bestFit="1" customWidth="1"/>
    <col min="10756" max="10756" width="9.6640625" bestFit="1" customWidth="1"/>
    <col min="10759" max="10759" width="1.88671875" customWidth="1"/>
    <col min="10760" max="10760" width="3.5546875" bestFit="1" customWidth="1"/>
    <col min="10763" max="10764" width="9.6640625" bestFit="1" customWidth="1"/>
    <col min="11012" max="11012" width="9.6640625" bestFit="1" customWidth="1"/>
    <col min="11015" max="11015" width="1.88671875" customWidth="1"/>
    <col min="11016" max="11016" width="3.5546875" bestFit="1" customWidth="1"/>
    <col min="11019" max="11020" width="9.6640625" bestFit="1" customWidth="1"/>
    <col min="11268" max="11268" width="9.6640625" bestFit="1" customWidth="1"/>
    <col min="11271" max="11271" width="1.88671875" customWidth="1"/>
    <col min="11272" max="11272" width="3.5546875" bestFit="1" customWidth="1"/>
    <col min="11275" max="11276" width="9.6640625" bestFit="1" customWidth="1"/>
    <col min="11524" max="11524" width="9.6640625" bestFit="1" customWidth="1"/>
    <col min="11527" max="11527" width="1.88671875" customWidth="1"/>
    <col min="11528" max="11528" width="3.5546875" bestFit="1" customWidth="1"/>
    <col min="11531" max="11532" width="9.6640625" bestFit="1" customWidth="1"/>
    <col min="11780" max="11780" width="9.6640625" bestFit="1" customWidth="1"/>
    <col min="11783" max="11783" width="1.88671875" customWidth="1"/>
    <col min="11784" max="11784" width="3.5546875" bestFit="1" customWidth="1"/>
    <col min="11787" max="11788" width="9.6640625" bestFit="1" customWidth="1"/>
    <col min="12036" max="12036" width="9.6640625" bestFit="1" customWidth="1"/>
    <col min="12039" max="12039" width="1.88671875" customWidth="1"/>
    <col min="12040" max="12040" width="3.5546875" bestFit="1" customWidth="1"/>
    <col min="12043" max="12044" width="9.6640625" bestFit="1" customWidth="1"/>
    <col min="12292" max="12292" width="9.6640625" bestFit="1" customWidth="1"/>
    <col min="12295" max="12295" width="1.88671875" customWidth="1"/>
    <col min="12296" max="12296" width="3.5546875" bestFit="1" customWidth="1"/>
    <col min="12299" max="12300" width="9.6640625" bestFit="1" customWidth="1"/>
    <col min="12548" max="12548" width="9.6640625" bestFit="1" customWidth="1"/>
    <col min="12551" max="12551" width="1.88671875" customWidth="1"/>
    <col min="12552" max="12552" width="3.5546875" bestFit="1" customWidth="1"/>
    <col min="12555" max="12556" width="9.6640625" bestFit="1" customWidth="1"/>
    <col min="12804" max="12804" width="9.6640625" bestFit="1" customWidth="1"/>
    <col min="12807" max="12807" width="1.88671875" customWidth="1"/>
    <col min="12808" max="12808" width="3.5546875" bestFit="1" customWidth="1"/>
    <col min="12811" max="12812" width="9.6640625" bestFit="1" customWidth="1"/>
    <col min="13060" max="13060" width="9.6640625" bestFit="1" customWidth="1"/>
    <col min="13063" max="13063" width="1.88671875" customWidth="1"/>
    <col min="13064" max="13064" width="3.5546875" bestFit="1" customWidth="1"/>
    <col min="13067" max="13068" width="9.6640625" bestFit="1" customWidth="1"/>
    <col min="13316" max="13316" width="9.6640625" bestFit="1" customWidth="1"/>
    <col min="13319" max="13319" width="1.88671875" customWidth="1"/>
    <col min="13320" max="13320" width="3.5546875" bestFit="1" customWidth="1"/>
    <col min="13323" max="13324" width="9.6640625" bestFit="1" customWidth="1"/>
    <col min="13572" max="13572" width="9.6640625" bestFit="1" customWidth="1"/>
    <col min="13575" max="13575" width="1.88671875" customWidth="1"/>
    <col min="13576" max="13576" width="3.5546875" bestFit="1" customWidth="1"/>
    <col min="13579" max="13580" width="9.6640625" bestFit="1" customWidth="1"/>
    <col min="13828" max="13828" width="9.6640625" bestFit="1" customWidth="1"/>
    <col min="13831" max="13831" width="1.88671875" customWidth="1"/>
    <col min="13832" max="13832" width="3.5546875" bestFit="1" customWidth="1"/>
    <col min="13835" max="13836" width="9.6640625" bestFit="1" customWidth="1"/>
    <col min="14084" max="14084" width="9.6640625" bestFit="1" customWidth="1"/>
    <col min="14087" max="14087" width="1.88671875" customWidth="1"/>
    <col min="14088" max="14088" width="3.5546875" bestFit="1" customWidth="1"/>
    <col min="14091" max="14092" width="9.6640625" bestFit="1" customWidth="1"/>
    <col min="14340" max="14340" width="9.6640625" bestFit="1" customWidth="1"/>
    <col min="14343" max="14343" width="1.88671875" customWidth="1"/>
    <col min="14344" max="14344" width="3.5546875" bestFit="1" customWidth="1"/>
    <col min="14347" max="14348" width="9.6640625" bestFit="1" customWidth="1"/>
    <col min="14596" max="14596" width="9.6640625" bestFit="1" customWidth="1"/>
    <col min="14599" max="14599" width="1.88671875" customWidth="1"/>
    <col min="14600" max="14600" width="3.5546875" bestFit="1" customWidth="1"/>
    <col min="14603" max="14604" width="9.6640625" bestFit="1" customWidth="1"/>
    <col min="14852" max="14852" width="9.6640625" bestFit="1" customWidth="1"/>
    <col min="14855" max="14855" width="1.88671875" customWidth="1"/>
    <col min="14856" max="14856" width="3.5546875" bestFit="1" customWidth="1"/>
    <col min="14859" max="14860" width="9.6640625" bestFit="1" customWidth="1"/>
    <col min="15108" max="15108" width="9.6640625" bestFit="1" customWidth="1"/>
    <col min="15111" max="15111" width="1.88671875" customWidth="1"/>
    <col min="15112" max="15112" width="3.5546875" bestFit="1" customWidth="1"/>
    <col min="15115" max="15116" width="9.6640625" bestFit="1" customWidth="1"/>
    <col min="15364" max="15364" width="9.6640625" bestFit="1" customWidth="1"/>
    <col min="15367" max="15367" width="1.88671875" customWidth="1"/>
    <col min="15368" max="15368" width="3.5546875" bestFit="1" customWidth="1"/>
    <col min="15371" max="15372" width="9.6640625" bestFit="1" customWidth="1"/>
    <col min="15620" max="15620" width="9.6640625" bestFit="1" customWidth="1"/>
    <col min="15623" max="15623" width="1.88671875" customWidth="1"/>
    <col min="15624" max="15624" width="3.5546875" bestFit="1" customWidth="1"/>
    <col min="15627" max="15628" width="9.6640625" bestFit="1" customWidth="1"/>
    <col min="15876" max="15876" width="9.6640625" bestFit="1" customWidth="1"/>
    <col min="15879" max="15879" width="1.88671875" customWidth="1"/>
    <col min="15880" max="15880" width="3.5546875" bestFit="1" customWidth="1"/>
    <col min="15883" max="15884" width="9.6640625" bestFit="1" customWidth="1"/>
    <col min="16132" max="16132" width="9.6640625" bestFit="1" customWidth="1"/>
    <col min="16135" max="16135" width="1.88671875" customWidth="1"/>
    <col min="16136" max="16136" width="3.5546875" bestFit="1" customWidth="1"/>
    <col min="16139" max="16140" width="9.6640625" bestFit="1" customWidth="1"/>
  </cols>
  <sheetData>
    <row r="1" spans="1:23" x14ac:dyDescent="0.3">
      <c r="A1" s="13" t="s">
        <v>43</v>
      </c>
    </row>
    <row r="2" spans="1:23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I2" s="2" t="s">
        <v>6</v>
      </c>
      <c r="J2" s="2"/>
      <c r="K2" s="2"/>
    </row>
    <row r="3" spans="1:23" x14ac:dyDescent="0.3">
      <c r="A3" s="3" t="s">
        <v>7</v>
      </c>
      <c r="B3" s="3" t="s">
        <v>8</v>
      </c>
      <c r="C3" s="3" t="s">
        <v>9</v>
      </c>
      <c r="D3" s="4">
        <v>40023</v>
      </c>
      <c r="E3" s="5">
        <v>10</v>
      </c>
      <c r="F3" s="6">
        <f t="shared" ref="F3:F14" si="0">SUM(AND(OR(A3=I$4,A3=I$5),AND(D3&gt;=J$4,D3&lt;=$K$4)),F2)</f>
        <v>0</v>
      </c>
      <c r="I3" s="1" t="s">
        <v>0</v>
      </c>
      <c r="J3" s="1" t="s">
        <v>3</v>
      </c>
      <c r="K3" s="1" t="s">
        <v>3</v>
      </c>
      <c r="S3" t="str">
        <f ca="1">"Type "&amp;RANDBETWEEN(1,3)</f>
        <v>Type 2</v>
      </c>
      <c r="T3" t="str">
        <f ca="1">"SR "&amp;RANDBETWEEN(1,3)</f>
        <v>SR 1</v>
      </c>
      <c r="U3" t="str">
        <f ca="1">"Cus "&amp;RANDBETWEEN(1,3)</f>
        <v>Cus 1</v>
      </c>
      <c r="V3" s="10">
        <f ca="1">RANDBETWEEN(40000,40060)</f>
        <v>40053</v>
      </c>
      <c r="W3">
        <f ca="1">RANDBETWEEN(1,10)</f>
        <v>6</v>
      </c>
    </row>
    <row r="4" spans="1:23" x14ac:dyDescent="0.3">
      <c r="A4" s="3" t="s">
        <v>10</v>
      </c>
      <c r="B4" s="3" t="s">
        <v>11</v>
      </c>
      <c r="C4" s="3" t="s">
        <v>12</v>
      </c>
      <c r="D4" s="4">
        <v>40017</v>
      </c>
      <c r="E4" s="5">
        <v>1</v>
      </c>
      <c r="F4" s="6">
        <f t="shared" si="0"/>
        <v>0</v>
      </c>
      <c r="I4" s="3" t="s">
        <v>10</v>
      </c>
      <c r="J4" s="4">
        <v>40026</v>
      </c>
      <c r="K4" s="4">
        <f>EOMONTH(J4,0)</f>
        <v>40056</v>
      </c>
    </row>
    <row r="5" spans="1:23" x14ac:dyDescent="0.3">
      <c r="A5" s="3" t="s">
        <v>10</v>
      </c>
      <c r="B5" s="3" t="s">
        <v>8</v>
      </c>
      <c r="C5" s="3" t="s">
        <v>12</v>
      </c>
      <c r="D5" s="4">
        <v>40036</v>
      </c>
      <c r="E5" s="5">
        <v>2</v>
      </c>
      <c r="F5" s="6">
        <f t="shared" si="0"/>
        <v>1</v>
      </c>
      <c r="I5" s="3" t="s">
        <v>7</v>
      </c>
      <c r="J5" s="3"/>
      <c r="K5" s="3"/>
    </row>
    <row r="6" spans="1:23" x14ac:dyDescent="0.3">
      <c r="A6" s="3" t="s">
        <v>10</v>
      </c>
      <c r="B6" s="3" t="s">
        <v>8</v>
      </c>
      <c r="C6" s="3" t="s">
        <v>12</v>
      </c>
      <c r="D6" s="4">
        <v>40015</v>
      </c>
      <c r="E6" s="5">
        <v>8</v>
      </c>
      <c r="F6" s="6">
        <f t="shared" si="0"/>
        <v>1</v>
      </c>
    </row>
    <row r="7" spans="1:23" x14ac:dyDescent="0.3">
      <c r="A7" s="3" t="s">
        <v>7</v>
      </c>
      <c r="B7" s="3" t="s">
        <v>13</v>
      </c>
      <c r="C7" s="3" t="s">
        <v>9</v>
      </c>
      <c r="D7" s="4">
        <v>40039</v>
      </c>
      <c r="E7" s="5">
        <v>9</v>
      </c>
      <c r="F7" s="6">
        <f t="shared" si="0"/>
        <v>2</v>
      </c>
      <c r="I7" s="3" t="s">
        <v>14</v>
      </c>
      <c r="J7" s="6">
        <f>MAX(F3:F14)</f>
        <v>4</v>
      </c>
    </row>
    <row r="8" spans="1:23" x14ac:dyDescent="0.3">
      <c r="A8" s="3" t="s">
        <v>10</v>
      </c>
      <c r="B8" s="3" t="s">
        <v>11</v>
      </c>
      <c r="C8" s="3" t="s">
        <v>9</v>
      </c>
      <c r="D8" s="4">
        <v>40036</v>
      </c>
      <c r="E8" s="5">
        <v>2</v>
      </c>
      <c r="F8" s="6">
        <f t="shared" si="0"/>
        <v>3</v>
      </c>
    </row>
    <row r="9" spans="1:23" x14ac:dyDescent="0.3">
      <c r="A9" s="3" t="s">
        <v>7</v>
      </c>
      <c r="B9" s="3" t="s">
        <v>13</v>
      </c>
      <c r="C9" s="3" t="s">
        <v>12</v>
      </c>
      <c r="D9" s="4">
        <v>40058</v>
      </c>
      <c r="E9" s="5">
        <v>9</v>
      </c>
      <c r="F9" s="6">
        <f t="shared" si="0"/>
        <v>3</v>
      </c>
      <c r="I9" s="7" t="s">
        <v>15</v>
      </c>
      <c r="J9" s="7"/>
      <c r="K9" s="7"/>
      <c r="L9" s="7"/>
      <c r="M9" s="7"/>
    </row>
    <row r="10" spans="1:23" x14ac:dyDescent="0.3">
      <c r="A10" s="3" t="s">
        <v>7</v>
      </c>
      <c r="B10" s="3" t="s">
        <v>13</v>
      </c>
      <c r="C10" s="3" t="s">
        <v>9</v>
      </c>
      <c r="D10" s="4">
        <v>40024</v>
      </c>
      <c r="E10" s="5">
        <v>8</v>
      </c>
      <c r="F10" s="6">
        <f t="shared" si="0"/>
        <v>3</v>
      </c>
      <c r="H10" s="1" t="s">
        <v>16</v>
      </c>
      <c r="I10" s="1" t="s">
        <v>0</v>
      </c>
      <c r="J10" s="1" t="s">
        <v>1</v>
      </c>
      <c r="K10" s="1" t="s">
        <v>2</v>
      </c>
      <c r="L10" s="1" t="s">
        <v>3</v>
      </c>
      <c r="M10" s="1" t="s">
        <v>4</v>
      </c>
    </row>
    <row r="11" spans="1:23" x14ac:dyDescent="0.3">
      <c r="A11" s="3" t="s">
        <v>7</v>
      </c>
      <c r="B11" s="3" t="s">
        <v>13</v>
      </c>
      <c r="C11" s="3" t="s">
        <v>12</v>
      </c>
      <c r="D11" s="4">
        <v>40017</v>
      </c>
      <c r="E11" s="5">
        <v>7</v>
      </c>
      <c r="F11" s="6">
        <f t="shared" si="0"/>
        <v>3</v>
      </c>
      <c r="H11" s="3">
        <v>1</v>
      </c>
      <c r="I11" s="6" t="str">
        <f>IF($H11&gt;$J$7,"",INDEX(A$3:A$14,MATCH($H11,$F$3:$F$14,0)))</f>
        <v>Type 1</v>
      </c>
      <c r="J11" s="6" t="str">
        <f t="shared" ref="J11:M20" si="1">IF($H11&gt;$J$7,"",INDEX(B$3:B$14,MATCH($H11,$F$3:$F$14,0)))</f>
        <v>SR 1</v>
      </c>
      <c r="K11" s="6" t="str">
        <f t="shared" si="1"/>
        <v>Cus 3</v>
      </c>
      <c r="L11" s="8">
        <f t="shared" si="1"/>
        <v>40036</v>
      </c>
      <c r="M11" s="9">
        <f t="shared" si="1"/>
        <v>2</v>
      </c>
    </row>
    <row r="12" spans="1:23" x14ac:dyDescent="0.3">
      <c r="A12" s="3" t="s">
        <v>7</v>
      </c>
      <c r="B12" s="3" t="s">
        <v>13</v>
      </c>
      <c r="C12" s="3" t="s">
        <v>17</v>
      </c>
      <c r="D12" s="4">
        <v>40026</v>
      </c>
      <c r="E12" s="5">
        <v>2</v>
      </c>
      <c r="F12" s="6">
        <f t="shared" si="0"/>
        <v>4</v>
      </c>
      <c r="H12" s="3">
        <v>2</v>
      </c>
      <c r="I12" s="6" t="str">
        <f t="shared" ref="I12:I20" si="2">IF($H12&gt;$J$7,"",INDEX(A$3:A$14,MATCH($H12,$F$3:$F$14,0)))</f>
        <v>Type 2</v>
      </c>
      <c r="J12" s="6" t="str">
        <f t="shared" si="1"/>
        <v>SR 2</v>
      </c>
      <c r="K12" s="6" t="str">
        <f t="shared" si="1"/>
        <v>Cus 2</v>
      </c>
      <c r="L12" s="8">
        <f t="shared" si="1"/>
        <v>40039</v>
      </c>
      <c r="M12" s="9">
        <f t="shared" si="1"/>
        <v>9</v>
      </c>
    </row>
    <row r="13" spans="1:23" x14ac:dyDescent="0.3">
      <c r="A13" s="3" t="s">
        <v>18</v>
      </c>
      <c r="B13" s="3" t="s">
        <v>8</v>
      </c>
      <c r="C13" s="3" t="s">
        <v>9</v>
      </c>
      <c r="D13" s="4">
        <v>40045</v>
      </c>
      <c r="E13" s="5">
        <v>1</v>
      </c>
      <c r="F13" s="6">
        <f t="shared" si="0"/>
        <v>4</v>
      </c>
      <c r="H13" s="3">
        <v>3</v>
      </c>
      <c r="I13" s="6" t="str">
        <f t="shared" si="2"/>
        <v>Type 1</v>
      </c>
      <c r="J13" s="6" t="str">
        <f t="shared" si="1"/>
        <v>SR 3</v>
      </c>
      <c r="K13" s="6" t="str">
        <f t="shared" si="1"/>
        <v>Cus 2</v>
      </c>
      <c r="L13" s="8">
        <f t="shared" si="1"/>
        <v>40036</v>
      </c>
      <c r="M13" s="9">
        <f t="shared" si="1"/>
        <v>2</v>
      </c>
    </row>
    <row r="14" spans="1:23" x14ac:dyDescent="0.3">
      <c r="A14" s="3" t="s">
        <v>7</v>
      </c>
      <c r="B14" s="3" t="s">
        <v>8</v>
      </c>
      <c r="C14" s="3" t="s">
        <v>17</v>
      </c>
      <c r="D14" s="4">
        <v>40010</v>
      </c>
      <c r="E14" s="5">
        <v>7</v>
      </c>
      <c r="F14" s="6">
        <f t="shared" si="0"/>
        <v>4</v>
      </c>
      <c r="H14" s="3">
        <v>4</v>
      </c>
      <c r="I14" s="6" t="str">
        <f t="shared" si="2"/>
        <v>Type 2</v>
      </c>
      <c r="J14" s="6" t="str">
        <f t="shared" si="1"/>
        <v>SR 2</v>
      </c>
      <c r="K14" s="6" t="str">
        <f t="shared" si="1"/>
        <v>Cus 1</v>
      </c>
      <c r="L14" s="8">
        <f t="shared" si="1"/>
        <v>40026</v>
      </c>
      <c r="M14" s="9">
        <f t="shared" si="1"/>
        <v>2</v>
      </c>
    </row>
    <row r="15" spans="1:23" x14ac:dyDescent="0.3">
      <c r="H15" s="3">
        <v>5</v>
      </c>
      <c r="I15" s="6" t="str">
        <f t="shared" si="2"/>
        <v/>
      </c>
      <c r="J15" s="6" t="str">
        <f t="shared" si="1"/>
        <v/>
      </c>
      <c r="K15" s="6" t="str">
        <f t="shared" si="1"/>
        <v/>
      </c>
      <c r="L15" s="8" t="str">
        <f t="shared" si="1"/>
        <v/>
      </c>
      <c r="M15" s="9" t="str">
        <f t="shared" si="1"/>
        <v/>
      </c>
    </row>
    <row r="16" spans="1:23" x14ac:dyDescent="0.3">
      <c r="H16" s="3">
        <v>6</v>
      </c>
      <c r="I16" s="6" t="str">
        <f t="shared" si="2"/>
        <v/>
      </c>
      <c r="J16" s="6" t="str">
        <f t="shared" si="1"/>
        <v/>
      </c>
      <c r="K16" s="6" t="str">
        <f t="shared" si="1"/>
        <v/>
      </c>
      <c r="L16" s="8" t="str">
        <f t="shared" si="1"/>
        <v/>
      </c>
      <c r="M16" s="9" t="str">
        <f t="shared" si="1"/>
        <v/>
      </c>
    </row>
    <row r="17" spans="6:13" x14ac:dyDescent="0.3">
      <c r="F17" t="b">
        <f t="shared" ref="F17:F28" si="3">AND(OR(A3=I$4,A3=I$5),AND(D3&gt;=J$4,D3&lt;=$K$4))</f>
        <v>0</v>
      </c>
      <c r="H17" s="3">
        <v>7</v>
      </c>
      <c r="I17" s="6" t="str">
        <f t="shared" si="2"/>
        <v/>
      </c>
      <c r="J17" s="6" t="str">
        <f t="shared" si="1"/>
        <v/>
      </c>
      <c r="K17" s="6" t="str">
        <f t="shared" si="1"/>
        <v/>
      </c>
      <c r="L17" s="8" t="str">
        <f t="shared" si="1"/>
        <v/>
      </c>
      <c r="M17" s="9" t="str">
        <f t="shared" si="1"/>
        <v/>
      </c>
    </row>
    <row r="18" spans="6:13" x14ac:dyDescent="0.3">
      <c r="F18" t="b">
        <f t="shared" si="3"/>
        <v>0</v>
      </c>
      <c r="H18" s="3">
        <v>8</v>
      </c>
      <c r="I18" s="6" t="str">
        <f t="shared" si="2"/>
        <v/>
      </c>
      <c r="J18" s="6" t="str">
        <f t="shared" si="1"/>
        <v/>
      </c>
      <c r="K18" s="6" t="str">
        <f t="shared" si="1"/>
        <v/>
      </c>
      <c r="L18" s="8" t="str">
        <f t="shared" si="1"/>
        <v/>
      </c>
      <c r="M18" s="9" t="str">
        <f t="shared" si="1"/>
        <v/>
      </c>
    </row>
    <row r="19" spans="6:13" x14ac:dyDescent="0.3">
      <c r="F19" t="b">
        <f t="shared" si="3"/>
        <v>1</v>
      </c>
      <c r="H19" s="3">
        <v>9</v>
      </c>
      <c r="I19" s="6" t="str">
        <f t="shared" si="2"/>
        <v/>
      </c>
      <c r="J19" s="6" t="str">
        <f t="shared" si="1"/>
        <v/>
      </c>
      <c r="K19" s="6" t="str">
        <f t="shared" si="1"/>
        <v/>
      </c>
      <c r="L19" s="8" t="str">
        <f t="shared" si="1"/>
        <v/>
      </c>
      <c r="M19" s="9" t="str">
        <f t="shared" si="1"/>
        <v/>
      </c>
    </row>
    <row r="20" spans="6:13" x14ac:dyDescent="0.3">
      <c r="F20" t="b">
        <f t="shared" si="3"/>
        <v>0</v>
      </c>
      <c r="H20" s="3">
        <v>10</v>
      </c>
      <c r="I20" s="6" t="str">
        <f t="shared" si="2"/>
        <v/>
      </c>
      <c r="J20" s="6" t="str">
        <f t="shared" si="1"/>
        <v/>
      </c>
      <c r="K20" s="6" t="str">
        <f t="shared" si="1"/>
        <v/>
      </c>
      <c r="L20" s="8" t="str">
        <f t="shared" si="1"/>
        <v/>
      </c>
      <c r="M20" s="9" t="str">
        <f t="shared" si="1"/>
        <v/>
      </c>
    </row>
    <row r="21" spans="6:13" x14ac:dyDescent="0.3">
      <c r="F21" t="b">
        <f t="shared" si="3"/>
        <v>1</v>
      </c>
    </row>
    <row r="22" spans="6:13" x14ac:dyDescent="0.3">
      <c r="F22" t="b">
        <f t="shared" si="3"/>
        <v>1</v>
      </c>
    </row>
    <row r="23" spans="6:13" x14ac:dyDescent="0.3">
      <c r="F23" t="b">
        <f t="shared" si="3"/>
        <v>0</v>
      </c>
    </row>
    <row r="24" spans="6:13" x14ac:dyDescent="0.3">
      <c r="F24" t="b">
        <f t="shared" si="3"/>
        <v>0</v>
      </c>
    </row>
    <row r="25" spans="6:13" x14ac:dyDescent="0.3">
      <c r="F25" t="b">
        <f t="shared" si="3"/>
        <v>0</v>
      </c>
    </row>
    <row r="26" spans="6:13" x14ac:dyDescent="0.3">
      <c r="F26" t="b">
        <f t="shared" si="3"/>
        <v>1</v>
      </c>
    </row>
    <row r="27" spans="6:13" x14ac:dyDescent="0.3">
      <c r="F27" t="b">
        <f t="shared" si="3"/>
        <v>0</v>
      </c>
    </row>
    <row r="28" spans="6:13" x14ac:dyDescent="0.3">
      <c r="F28" t="b">
        <f t="shared" si="3"/>
        <v>0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(757.5)</vt:lpstr>
      <vt:lpstr>(757.5)an</vt:lpstr>
      <vt:lpstr>(757.5.5)</vt:lpstr>
      <vt:lpstr>(757.5.5)an</vt:lpstr>
      <vt:lpstr>(758.5)</vt:lpstr>
      <vt:lpstr>(758.5)an</vt:lpstr>
      <vt:lpstr>(758.5.5)</vt:lpstr>
      <vt:lpstr>(758.5.5)an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2010-12-24T23:06:07Z</dcterms:created>
  <dcterms:modified xsi:type="dcterms:W3CDTF">2010-12-28T21:26:13Z</dcterms:modified>
</cp:coreProperties>
</file>