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0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619-1623\1622\"/>
    </mc:Choice>
  </mc:AlternateContent>
  <xr:revisionPtr revIDLastSave="0" documentId="8_{1DFC24A2-0F44-4C5B-8335-49188FB98E10}" xr6:coauthVersionLast="45" xr6:coauthVersionMax="45" xr10:uidLastSave="{00000000-0000-0000-0000-000000000000}"/>
  <bookViews>
    <workbookView xWindow="-120" yWindow="-120" windowWidth="29040" windowHeight="15840" tabRatio="724" activeTab="1" xr2:uid="{82512E9A-950B-468A-A78F-B77AE25725DD}"/>
  </bookViews>
  <sheets>
    <sheet name="C(1622)" sheetId="28" r:id="rId1"/>
    <sheet name="Overview" sheetId="27" r:id="rId2"/>
    <sheet name="Notes" sheetId="29" r:id="rId3"/>
    <sheet name="Assumptions" sheetId="5" r:id="rId4"/>
    <sheet name="% Usage" sheetId="38" r:id="rId5"/>
    <sheet name="AllocationReport" sheetId="37" r:id="rId6"/>
    <sheet name="Busn" sheetId="1" r:id="rId7"/>
    <sheet name="Arts" sheetId="2" r:id="rId8"/>
    <sheet name="Science" sheetId="3" r:id="rId9"/>
    <sheet name="Math" sheetId="4" r:id="rId10"/>
  </sheets>
  <calcPr calcId="191029"/>
  <pivotCaches>
    <pivotCache cacheId="1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3" i="3" l="1"/>
  <c r="D14" i="3"/>
  <c r="D15" i="3"/>
  <c r="D16" i="3"/>
  <c r="D17" i="3"/>
  <c r="D18" i="3"/>
  <c r="D19" i="3"/>
  <c r="D20" i="3"/>
  <c r="D21" i="3"/>
  <c r="D22" i="3"/>
  <c r="D13" i="4"/>
  <c r="D14" i="4"/>
  <c r="D15" i="4"/>
  <c r="D16" i="4"/>
  <c r="D17" i="4"/>
  <c r="D18" i="4"/>
  <c r="E12" i="4"/>
  <c r="E13" i="4"/>
  <c r="E14" i="4"/>
  <c r="E15" i="4"/>
  <c r="E16" i="4"/>
  <c r="E17" i="4"/>
  <c r="E18" i="4"/>
  <c r="J18" i="4" s="1"/>
  <c r="E12" i="3"/>
  <c r="E13" i="3"/>
  <c r="J13" i="3" s="1"/>
  <c r="E14" i="3"/>
  <c r="E15" i="3"/>
  <c r="E16" i="3"/>
  <c r="J16" i="3" s="1"/>
  <c r="E17" i="3"/>
  <c r="J17" i="3" s="1"/>
  <c r="E18" i="3"/>
  <c r="E19" i="3"/>
  <c r="J19" i="3" s="1"/>
  <c r="E20" i="3"/>
  <c r="J20" i="3" s="1"/>
  <c r="E21" i="3"/>
  <c r="J21" i="3" s="1"/>
  <c r="E22" i="3"/>
  <c r="J22" i="3" s="1"/>
  <c r="E12" i="2"/>
  <c r="J12" i="2" s="1"/>
  <c r="E13" i="2"/>
  <c r="J13" i="2" s="1"/>
  <c r="E14" i="2"/>
  <c r="E15" i="2"/>
  <c r="J15" i="2" s="1"/>
  <c r="E16" i="2"/>
  <c r="J16" i="2" s="1"/>
  <c r="E17" i="2"/>
  <c r="J17" i="2" s="1"/>
  <c r="D13" i="2"/>
  <c r="D14" i="2"/>
  <c r="D15" i="2"/>
  <c r="D16" i="2"/>
  <c r="D17" i="2"/>
  <c r="D13" i="1"/>
  <c r="D14" i="1"/>
  <c r="D15" i="1"/>
  <c r="D16" i="1"/>
  <c r="D17" i="1"/>
  <c r="D18" i="1"/>
  <c r="D19" i="1"/>
  <c r="D12" i="2"/>
  <c r="D12" i="3"/>
  <c r="D12" i="4"/>
  <c r="D12" i="1"/>
  <c r="E13" i="1"/>
  <c r="E14" i="1"/>
  <c r="E15" i="1"/>
  <c r="E16" i="1"/>
  <c r="E17" i="1"/>
  <c r="E18" i="1"/>
  <c r="E19" i="1"/>
  <c r="E12" i="1"/>
  <c r="J14" i="2"/>
  <c r="J14" i="4"/>
  <c r="J15" i="3"/>
  <c r="J17" i="1" l="1"/>
  <c r="J16" i="1"/>
  <c r="J19" i="1"/>
  <c r="J15" i="1"/>
  <c r="J14" i="3"/>
  <c r="J18" i="3"/>
  <c r="J12" i="3"/>
  <c r="J12" i="1"/>
  <c r="J18" i="1"/>
  <c r="J14" i="1"/>
  <c r="J13" i="1"/>
  <c r="J15" i="4"/>
  <c r="J17" i="4"/>
  <c r="J16" i="4"/>
  <c r="J13" i="4"/>
  <c r="J12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E1DF633-AD4B-4D55-9A89-9CF7328EC812}" keepAlive="1" name="Query - AllTablesIntoOne" description="Connection to the 'AllTablesIntoOne' query in the workbook." type="5" refreshedVersion="6" background="1">
    <dbPr connection="Provider=Microsoft.Mashup.OleDb.1;Data Source=$Workbook$;Location=AllTablesIntoOne;Extended Properties=&quot;&quot;" command="SELECT * FROM [AllTablesIntoOne]"/>
  </connection>
</connections>
</file>

<file path=xl/sharedStrings.xml><?xml version="1.0" encoding="utf-8"?>
<sst xmlns="http://schemas.openxmlformats.org/spreadsheetml/2006/main" count="212" uniqueCount="94">
  <si>
    <t>Teacher</t>
  </si>
  <si>
    <t>Department</t>
  </si>
  <si>
    <t>Stipend</t>
  </si>
  <si>
    <t>Fall</t>
  </si>
  <si>
    <t>Winter</t>
  </si>
  <si>
    <t>Spring</t>
  </si>
  <si>
    <t>Summer</t>
  </si>
  <si>
    <t>Amount Left</t>
  </si>
  <si>
    <t>Division</t>
  </si>
  <si>
    <t>Goal of Table:</t>
  </si>
  <si>
    <t>1) Show Stipend for each Teacher</t>
  </si>
  <si>
    <t>3) Amount of Stipend Left</t>
  </si>
  <si>
    <t>Goal for Analysis:</t>
  </si>
  <si>
    <t xml:space="preserve">Sheet Name = </t>
  </si>
  <si>
    <t>2) What Quarter Stipend Used</t>
  </si>
  <si>
    <t>Teacher 1</t>
  </si>
  <si>
    <t>Teacher 2</t>
  </si>
  <si>
    <t>Teacher 3</t>
  </si>
  <si>
    <t>Teacher 4</t>
  </si>
  <si>
    <t>Teacher 5</t>
  </si>
  <si>
    <t>Teacher 6</t>
  </si>
  <si>
    <t>Teacher 7</t>
  </si>
  <si>
    <t>Teacher 8</t>
  </si>
  <si>
    <t>Teacher 10</t>
  </si>
  <si>
    <t>Teacher 11</t>
  </si>
  <si>
    <t>Teacher 12</t>
  </si>
  <si>
    <t>Teacher 13</t>
  </si>
  <si>
    <t>Teacher 14</t>
  </si>
  <si>
    <t>Teacher 15</t>
  </si>
  <si>
    <t>Teacher 20</t>
  </si>
  <si>
    <t>Teacher 21</t>
  </si>
  <si>
    <t>Teacher 22</t>
  </si>
  <si>
    <t>Teacher 23</t>
  </si>
  <si>
    <t>Teacher 24</t>
  </si>
  <si>
    <t>Teacher 25</t>
  </si>
  <si>
    <t>Teacher 26</t>
  </si>
  <si>
    <t>Teacher 27</t>
  </si>
  <si>
    <t>Teacher 28</t>
  </si>
  <si>
    <t>Teacher 29</t>
  </si>
  <si>
    <t>Teacher 30</t>
  </si>
  <si>
    <t>Teacher 40</t>
  </si>
  <si>
    <t>Teacher 41</t>
  </si>
  <si>
    <t>Teacher 42</t>
  </si>
  <si>
    <t>Teacher 43</t>
  </si>
  <si>
    <t>Teacher 44</t>
  </si>
  <si>
    <t>Teacher 45</t>
  </si>
  <si>
    <t>Teacher 46</t>
  </si>
  <si>
    <t>Busn</t>
  </si>
  <si>
    <t>Law</t>
  </si>
  <si>
    <t>Painting</t>
  </si>
  <si>
    <t>History</t>
  </si>
  <si>
    <t>Chemistry</t>
  </si>
  <si>
    <t>Biology</t>
  </si>
  <si>
    <t>Physics</t>
  </si>
  <si>
    <t>Basic</t>
  </si>
  <si>
    <t>Advanced</t>
  </si>
  <si>
    <t>Year =</t>
  </si>
  <si>
    <t>2019-2020</t>
  </si>
  <si>
    <t>Year</t>
  </si>
  <si>
    <t>E-mail Each Department Status with a Listing of Records for the Department</t>
  </si>
  <si>
    <t>Allotted Stipend for Each Teacher =</t>
  </si>
  <si>
    <t>Enter Correct Data For Entire Excel Workbook Here:</t>
  </si>
  <si>
    <t>(Data Will Auto Populate Throughout Rest of Workbook)</t>
  </si>
  <si>
    <t>Science</t>
  </si>
  <si>
    <t>Arts</t>
  </si>
  <si>
    <t>Math</t>
  </si>
  <si>
    <t>Grand Total</t>
  </si>
  <si>
    <t>Arts Total</t>
  </si>
  <si>
    <t>Busn Total</t>
  </si>
  <si>
    <t>Math Total</t>
  </si>
  <si>
    <t>Science Total</t>
  </si>
  <si>
    <t>Painting Total</t>
  </si>
  <si>
    <t>2) Convert To One Table</t>
  </si>
  <si>
    <t>1) Many Tables on Excel Sheet: Allocation Data</t>
  </si>
  <si>
    <t>3) Allocation &amp; Usage PT Reports</t>
  </si>
  <si>
    <t>Excel</t>
  </si>
  <si>
    <t>Power Query</t>
  </si>
  <si>
    <t>EMT 1622</t>
  </si>
  <si>
    <t>Power Query
Multiple Sheets =&gt; PivotTable</t>
  </si>
  <si>
    <t>1) Excel Tables</t>
  </si>
  <si>
    <t>2) Defined Names</t>
  </si>
  <si>
    <t>Full Video on everything that Excel.CurrentWorkbook can do:</t>
  </si>
  <si>
    <t>https://www.youtube.com/watch?v=VPn3CvQ9xYg&amp;list=PLrRPvpgDmw0ks5W7U5NmDCU2ydSnNZA_1&amp;index=5</t>
  </si>
  <si>
    <t>MSPTDA 05: Power Query: Excel.CurrentWorkbook Function to Append All Excel Tables in Excel Workbook</t>
  </si>
  <si>
    <t>3) Print Ranges</t>
  </si>
  <si>
    <t>4) Filtered Ranges</t>
  </si>
  <si>
    <r>
      <rPr>
        <b/>
        <sz val="11"/>
        <color theme="1"/>
        <rFont val="Calibri"/>
        <family val="2"/>
        <scheme val="minor"/>
      </rPr>
      <t>Excel.CurrentWorkbook</t>
    </r>
    <r>
      <rPr>
        <sz val="11"/>
        <color theme="1"/>
        <rFont val="Calibri"/>
        <family val="2"/>
        <scheme val="minor"/>
      </rPr>
      <t xml:space="preserve"> Power Query M Code Functions will import all of these objects from the Excel Workbook file:</t>
    </r>
  </si>
  <si>
    <t>Sum of Stipend</t>
  </si>
  <si>
    <t>Sum of Fall</t>
  </si>
  <si>
    <t>Sum of Winter</t>
  </si>
  <si>
    <t>Sum of Spring</t>
  </si>
  <si>
    <t>Sum of Summer</t>
  </si>
  <si>
    <t>Sum of Amount Left</t>
  </si>
  <si>
    <t>Sum of % Usage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</si>
</sst>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75"/>
      <color rgb="FFFF0000"/>
      <name val="Calibri"/>
      <family val="2"/>
      <scheme val="minor"/>
    </font>
    <font>
      <b/>
      <sz val="75"/>
      <color theme="0"/>
      <name val="Calibri"/>
      <family val="2"/>
      <scheme val="minor"/>
    </font>
    <font>
      <sz val="72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2361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1" xfId="0" applyBorder="1"/>
    <xf numFmtId="0" fontId="2" fillId="3" borderId="1" xfId="0" applyFont="1" applyFill="1" applyBorder="1"/>
    <xf numFmtId="0" fontId="2" fillId="3" borderId="1" xfId="0" applyFont="1" applyFill="1" applyBorder="1" applyAlignment="1">
      <alignment wrapText="1"/>
    </xf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1" fillId="5" borderId="1" xfId="0" applyFont="1" applyFill="1" applyBorder="1"/>
    <xf numFmtId="0" fontId="1" fillId="5" borderId="14" xfId="0" applyFont="1" applyFill="1" applyBorder="1"/>
    <xf numFmtId="0" fontId="2" fillId="6" borderId="1" xfId="0" applyFont="1" applyFill="1" applyBorder="1"/>
    <xf numFmtId="0" fontId="0" fillId="0" borderId="12" xfId="0" applyBorder="1"/>
    <xf numFmtId="0" fontId="0" fillId="2" borderId="10" xfId="0" applyFill="1" applyBorder="1"/>
    <xf numFmtId="0" fontId="1" fillId="5" borderId="9" xfId="0" applyFont="1" applyFill="1" applyBorder="1"/>
    <xf numFmtId="0" fontId="1" fillId="5" borderId="7" xfId="0" applyFont="1" applyFill="1" applyBorder="1"/>
    <xf numFmtId="0" fontId="0" fillId="0" borderId="4" xfId="0" applyBorder="1"/>
    <xf numFmtId="0" fontId="0" fillId="0" borderId="13" xfId="0" applyBorder="1"/>
    <xf numFmtId="0" fontId="0" fillId="2" borderId="2" xfId="0" applyFill="1" applyBorder="1"/>
    <xf numFmtId="0" fontId="0" fillId="0" borderId="0" xfId="0" applyNumberFormat="1"/>
    <xf numFmtId="0" fontId="0" fillId="0" borderId="0" xfId="0" pivotButton="1"/>
    <xf numFmtId="0" fontId="4" fillId="0" borderId="0" xfId="0" applyFont="1"/>
    <xf numFmtId="0" fontId="4" fillId="0" borderId="0" xfId="0" applyFont="1" applyAlignment="1">
      <alignment horizontal="left" indent="3"/>
    </xf>
    <xf numFmtId="0" fontId="0" fillId="7" borderId="0" xfId="0" applyFill="1"/>
    <xf numFmtId="0" fontId="7" fillId="9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left" indent="1"/>
    </xf>
    <xf numFmtId="0" fontId="9" fillId="11" borderId="0" xfId="0" applyFont="1" applyFill="1" applyAlignment="1">
      <alignment horizontal="center" vertical="center"/>
    </xf>
    <xf numFmtId="0" fontId="0" fillId="6" borderId="0" xfId="0" applyFill="1"/>
    <xf numFmtId="0" fontId="0" fillId="12" borderId="2" xfId="0" applyFont="1" applyFill="1" applyBorder="1"/>
    <xf numFmtId="0" fontId="0" fillId="0" borderId="2" xfId="0" applyFont="1" applyBorder="1"/>
    <xf numFmtId="0" fontId="0" fillId="12" borderId="3" xfId="0" applyFont="1" applyFill="1" applyBorder="1"/>
    <xf numFmtId="0" fontId="0" fillId="0" borderId="3" xfId="0" applyFont="1" applyBorder="1"/>
    <xf numFmtId="0" fontId="0" fillId="2" borderId="2" xfId="0" applyFont="1" applyFill="1" applyBorder="1"/>
    <xf numFmtId="0" fontId="1" fillId="5" borderId="0" xfId="0" applyFont="1" applyFill="1" applyBorder="1"/>
    <xf numFmtId="0" fontId="1" fillId="5" borderId="5" xfId="0" applyFont="1" applyFill="1" applyBorder="1"/>
    <xf numFmtId="0" fontId="11" fillId="0" borderId="0" xfId="1"/>
    <xf numFmtId="0" fontId="0" fillId="4" borderId="0" xfId="0" applyFill="1"/>
    <xf numFmtId="0" fontId="5" fillId="8" borderId="0" xfId="0" applyFont="1" applyFill="1" applyAlignment="1">
      <alignment horizontal="left" vertical="top" wrapText="1" indent="2"/>
    </xf>
    <xf numFmtId="0" fontId="6" fillId="3" borderId="0" xfId="0" applyFont="1" applyFill="1" applyAlignment="1">
      <alignment horizontal="left" vertical="top" wrapText="1" indent="2"/>
    </xf>
    <xf numFmtId="10" fontId="0" fillId="0" borderId="0" xfId="0" applyNumberFormat="1"/>
  </cellXfs>
  <cellStyles count="2">
    <cellStyle name="Hyperlink" xfId="1" builtinId="8"/>
    <cellStyle name="Normal" xfId="0" builtinId="0"/>
  </cellStyles>
  <dxfs count="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7" Type="http://schemas.openxmlformats.org/officeDocument/2006/relationships/image" Target="../media/image22.jpg"/><Relationship Id="rId2" Type="http://schemas.openxmlformats.org/officeDocument/2006/relationships/image" Target="../media/image17.jpg"/><Relationship Id="rId1" Type="http://schemas.openxmlformats.org/officeDocument/2006/relationships/image" Target="../media/image16.jpg"/><Relationship Id="rId6" Type="http://schemas.openxmlformats.org/officeDocument/2006/relationships/image" Target="../media/image21.jpg"/><Relationship Id="rId5" Type="http://schemas.openxmlformats.org/officeDocument/2006/relationships/image" Target="../media/image20.jpg"/><Relationship Id="rId4" Type="http://schemas.openxmlformats.org/officeDocument/2006/relationships/image" Target="../media/image19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13607</xdr:colOff>
      <xdr:row>15</xdr:row>
      <xdr:rowOff>120926</xdr:rowOff>
    </xdr:from>
    <xdr:to>
      <xdr:col>17</xdr:col>
      <xdr:colOff>40822</xdr:colOff>
      <xdr:row>27</xdr:row>
      <xdr:rowOff>13608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7DE668-63D3-4CD1-91D0-B137FCA96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85" r="2475" b="15652"/>
        <a:stretch/>
      </xdr:blipFill>
      <xdr:spPr bwMode="auto">
        <a:xfrm>
          <a:off x="1318532" y="2978426"/>
          <a:ext cx="7952015" cy="2178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54430</xdr:colOff>
          <xdr:row>6</xdr:row>
          <xdr:rowOff>27215</xdr:rowOff>
        </xdr:from>
        <xdr:to>
          <xdr:col>27</xdr:col>
          <xdr:colOff>664030</xdr:colOff>
          <xdr:row>7</xdr:row>
          <xdr:rowOff>27215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27E8200-CC3E-493C-9790-27C28ED4F65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E$36" spid="_x0000_s10353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8983" b="20343"/>
            <a:stretch>
              <a:fillRect/>
            </a:stretch>
          </xdr:blipFill>
          <xdr:spPr bwMode="auto">
            <a:xfrm>
              <a:off x="14246680" y="1170215"/>
              <a:ext cx="609600" cy="190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27</xdr:col>
      <xdr:colOff>995413</xdr:colOff>
      <xdr:row>56</xdr:row>
      <xdr:rowOff>110436</xdr:rowOff>
    </xdr:from>
    <xdr:ext cx="2221808" cy="3010785"/>
    <xdr:pic>
      <xdr:nvPicPr>
        <xdr:cNvPr id="5" name="Picture 4">
          <a:extLst>
            <a:ext uri="{FF2B5EF4-FFF2-40B4-BE49-F238E27FC236}">
              <a16:creationId xmlns:a16="http://schemas.microsoft.com/office/drawing/2014/main" id="{2C985760-31FD-48BB-B168-7455C4D7F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7663" y="11902386"/>
          <a:ext cx="2221808" cy="3010785"/>
        </a:xfrm>
        <a:prstGeom prst="rect">
          <a:avLst/>
        </a:prstGeom>
      </xdr:spPr>
    </xdr:pic>
    <xdr:clientData/>
  </xdr:oneCellAnchor>
  <xdr:oneCellAnchor>
    <xdr:from>
      <xdr:col>25</xdr:col>
      <xdr:colOff>125940</xdr:colOff>
      <xdr:row>66</xdr:row>
      <xdr:rowOff>64803</xdr:rowOff>
    </xdr:from>
    <xdr:ext cx="1112225" cy="1112198"/>
    <xdr:pic>
      <xdr:nvPicPr>
        <xdr:cNvPr id="6" name="Picture 5">
          <a:extLst>
            <a:ext uri="{FF2B5EF4-FFF2-40B4-BE49-F238E27FC236}">
              <a16:creationId xmlns:a16="http://schemas.microsoft.com/office/drawing/2014/main" id="{24224A54-4355-479F-B77E-22115B1F0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990" y="13761753"/>
          <a:ext cx="1112225" cy="1112198"/>
        </a:xfrm>
        <a:prstGeom prst="rect">
          <a:avLst/>
        </a:prstGeom>
      </xdr:spPr>
    </xdr:pic>
    <xdr:clientData/>
  </xdr:oneCellAnchor>
  <xdr:twoCellAnchor>
    <xdr:from>
      <xdr:col>15</xdr:col>
      <xdr:colOff>395100</xdr:colOff>
      <xdr:row>6</xdr:row>
      <xdr:rowOff>50214</xdr:rowOff>
    </xdr:from>
    <xdr:to>
      <xdr:col>18</xdr:col>
      <xdr:colOff>335610</xdr:colOff>
      <xdr:row>12</xdr:row>
      <xdr:rowOff>147279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C163093E-1828-4CDC-A049-EE5A76DFBA52}"/>
            </a:ext>
          </a:extLst>
        </xdr:cNvPr>
        <xdr:cNvGrpSpPr/>
      </xdr:nvGrpSpPr>
      <xdr:grpSpPr>
        <a:xfrm>
          <a:off x="8405625" y="1345614"/>
          <a:ext cx="1769310" cy="1240065"/>
          <a:chOff x="7305930" y="978700"/>
          <a:chExt cx="1755863" cy="1240065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30329528-1C09-400D-A52C-E533E66D1F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C6187693-A4A6-4184-AE33-5F1EC3CD6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50162" y="1085965"/>
            <a:ext cx="1011631" cy="1013747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305469</xdr:colOff>
      <xdr:row>60</xdr:row>
      <xdr:rowOff>94013</xdr:rowOff>
    </xdr:from>
    <xdr:to>
      <xdr:col>11</xdr:col>
      <xdr:colOff>330405</xdr:colOff>
      <xdr:row>78</xdr:row>
      <xdr:rowOff>373269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01133F9-EAA4-4873-A590-09893CCC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394" y="12647963"/>
          <a:ext cx="4292136" cy="37082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39460</xdr:colOff>
          <xdr:row>0</xdr:row>
          <xdr:rowOff>283029</xdr:rowOff>
        </xdr:from>
        <xdr:to>
          <xdr:col>7</xdr:col>
          <xdr:colOff>387330</xdr:colOff>
          <xdr:row>4</xdr:row>
          <xdr:rowOff>6390</xdr:rowOff>
        </xdr:to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8FAB2D96-B1D4-490D-AA92-F8987EBE56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44" spid="_x0000_s10354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563335" y="283029"/>
              <a:ext cx="2957720" cy="63776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176893</xdr:colOff>
          <xdr:row>34</xdr:row>
          <xdr:rowOff>176891</xdr:rowOff>
        </xdr:from>
        <xdr:to>
          <xdr:col>27</xdr:col>
          <xdr:colOff>2739118</xdr:colOff>
          <xdr:row>39</xdr:row>
          <xdr:rowOff>91166</xdr:rowOff>
        </xdr:to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1E5B3C1A-BF4B-46AD-BC7F-A96FC299EEA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47" spid="_x0000_s10355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3149943" y="6653891"/>
              <a:ext cx="3781425" cy="8667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4</xdr:col>
      <xdr:colOff>457201</xdr:colOff>
      <xdr:row>126</xdr:row>
      <xdr:rowOff>95250</xdr:rowOff>
    </xdr:from>
    <xdr:to>
      <xdr:col>13</xdr:col>
      <xdr:colOff>114300</xdr:colOff>
      <xdr:row>132</xdr:row>
      <xdr:rowOff>13844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E464CE9-1275-4233-9A74-9E77BB556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267"/>
        <a:stretch/>
      </xdr:blipFill>
      <xdr:spPr>
        <a:xfrm>
          <a:off x="1762126" y="25622250"/>
          <a:ext cx="5143499" cy="1061594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2</xdr:col>
      <xdr:colOff>104775</xdr:colOff>
      <xdr:row>133</xdr:row>
      <xdr:rowOff>47625</xdr:rowOff>
    </xdr:from>
    <xdr:to>
      <xdr:col>16</xdr:col>
      <xdr:colOff>254894</xdr:colOff>
      <xdr:row>137</xdr:row>
      <xdr:rowOff>28575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E48A4CE-6635-45D9-A7CC-EDC7881F9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36" t="38583"/>
        <a:stretch/>
      </xdr:blipFill>
      <xdr:spPr>
        <a:xfrm>
          <a:off x="952500" y="26908125"/>
          <a:ext cx="7922519" cy="7429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11</xdr:col>
      <xdr:colOff>257175</xdr:colOff>
      <xdr:row>125</xdr:row>
      <xdr:rowOff>57150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DE6CB9-A373-409B-91F9-940A5ECC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4384000"/>
          <a:ext cx="4524375" cy="10096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>
    <xdr:from>
      <xdr:col>28</xdr:col>
      <xdr:colOff>2436172</xdr:colOff>
      <xdr:row>38</xdr:row>
      <xdr:rowOff>167074</xdr:rowOff>
    </xdr:from>
    <xdr:to>
      <xdr:col>29</xdr:col>
      <xdr:colOff>442066</xdr:colOff>
      <xdr:row>43</xdr:row>
      <xdr:rowOff>454639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B2C25969-5719-4990-A278-56B673BC23BC}"/>
            </a:ext>
          </a:extLst>
        </xdr:cNvPr>
        <xdr:cNvGrpSpPr/>
      </xdr:nvGrpSpPr>
      <xdr:grpSpPr>
        <a:xfrm>
          <a:off x="19600222" y="7748974"/>
          <a:ext cx="1787319" cy="1240065"/>
          <a:chOff x="7305930" y="978700"/>
          <a:chExt cx="1767069" cy="1240065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ECF11F48-33A5-4EDB-B989-C0C959958C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4BD86BC-670D-4185-A61B-BB97A57103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61368" y="1085965"/>
            <a:ext cx="1011631" cy="1013747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95250</xdr:colOff>
      <xdr:row>5</xdr:row>
      <xdr:rowOff>95250</xdr:rowOff>
    </xdr:from>
    <xdr:to>
      <xdr:col>13</xdr:col>
      <xdr:colOff>394607</xdr:colOff>
      <xdr:row>12</xdr:row>
      <xdr:rowOff>40821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6EFFEDE-7E1A-4BA4-9202-272E0DFC6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543" b="77582"/>
        <a:stretch/>
      </xdr:blipFill>
      <xdr:spPr bwMode="auto">
        <a:xfrm>
          <a:off x="1400175" y="1047750"/>
          <a:ext cx="5785757" cy="1279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112058</xdr:colOff>
      <xdr:row>14</xdr:row>
      <xdr:rowOff>179296</xdr:rowOff>
    </xdr:from>
    <xdr:to>
      <xdr:col>17</xdr:col>
      <xdr:colOff>134470</xdr:colOff>
      <xdr:row>27</xdr:row>
      <xdr:rowOff>123266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A59CD34-38DC-4282-A33A-EFD7D7ECAC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80" r="13667" b="34597"/>
        <a:stretch/>
      </xdr:blipFill>
      <xdr:spPr bwMode="auto">
        <a:xfrm>
          <a:off x="1411940" y="2846296"/>
          <a:ext cx="7888942" cy="242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545364</xdr:colOff>
      <xdr:row>14</xdr:row>
      <xdr:rowOff>147206</xdr:rowOff>
    </xdr:from>
    <xdr:ext cx="2221808" cy="2905979"/>
    <xdr:pic>
      <xdr:nvPicPr>
        <xdr:cNvPr id="4" name="Picture 3">
          <a:extLst>
            <a:ext uri="{FF2B5EF4-FFF2-40B4-BE49-F238E27FC236}">
              <a16:creationId xmlns:a16="http://schemas.microsoft.com/office/drawing/2014/main" id="{6E8FA478-9742-4900-8063-2A802F294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81"/>
        <a:stretch/>
      </xdr:blipFill>
      <xdr:spPr>
        <a:xfrm>
          <a:off x="9106658" y="2814206"/>
          <a:ext cx="2221808" cy="290597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108857</xdr:rowOff>
    </xdr:from>
    <xdr:to>
      <xdr:col>17</xdr:col>
      <xdr:colOff>304800</xdr:colOff>
      <xdr:row>45</xdr:row>
      <xdr:rowOff>98145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5D0D96-B722-4D3E-A41B-E27D2738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5857"/>
          <a:ext cx="10101943" cy="4751788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2</xdr:col>
      <xdr:colOff>544607</xdr:colOff>
      <xdr:row>17</xdr:row>
      <xdr:rowOff>150000</xdr:rowOff>
    </xdr:from>
    <xdr:to>
      <xdr:col>19</xdr:col>
      <xdr:colOff>237086</xdr:colOff>
      <xdr:row>42</xdr:row>
      <xdr:rowOff>77853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94AB9FF-4BAD-460D-87A5-31E69F8D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928" y="2245500"/>
          <a:ext cx="10101943" cy="4690353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4</xdr:col>
      <xdr:colOff>517714</xdr:colOff>
      <xdr:row>13</xdr:row>
      <xdr:rowOff>95893</xdr:rowOff>
    </xdr:from>
    <xdr:to>
      <xdr:col>21</xdr:col>
      <xdr:colOff>210193</xdr:colOff>
      <xdr:row>38</xdr:row>
      <xdr:rowOff>49942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6BBD22C-75A6-4979-802A-428AF27D3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678" y="1429393"/>
          <a:ext cx="10101943" cy="4716549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7</xdr:col>
      <xdr:colOff>82607</xdr:colOff>
      <xdr:row>8</xdr:row>
      <xdr:rowOff>49949</xdr:rowOff>
    </xdr:from>
    <xdr:to>
      <xdr:col>23</xdr:col>
      <xdr:colOff>390128</xdr:colOff>
      <xdr:row>32</xdr:row>
      <xdr:rowOff>118930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8E94E16-3FDB-4FFA-9AF9-55A86C2A1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6536" y="430949"/>
          <a:ext cx="10104664" cy="4640981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16</xdr:col>
      <xdr:colOff>526522</xdr:colOff>
      <xdr:row>7</xdr:row>
      <xdr:rowOff>134637</xdr:rowOff>
    </xdr:from>
    <xdr:to>
      <xdr:col>29</xdr:col>
      <xdr:colOff>431273</xdr:colOff>
      <xdr:row>34</xdr:row>
      <xdr:rowOff>20337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29D1F51-045A-422A-9A4F-37F4B3A1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1343" y="1291244"/>
          <a:ext cx="7864929" cy="5029200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24</xdr:col>
      <xdr:colOff>232679</xdr:colOff>
      <xdr:row>25</xdr:row>
      <xdr:rowOff>122710</xdr:rowOff>
    </xdr:from>
    <xdr:to>
      <xdr:col>38</xdr:col>
      <xdr:colOff>270780</xdr:colOff>
      <xdr:row>52</xdr:row>
      <xdr:rowOff>46510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F16C365-97DD-45C9-A4F0-75DCD483F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9952" y="4712028"/>
          <a:ext cx="8524010" cy="5067300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26</xdr:col>
      <xdr:colOff>36443</xdr:colOff>
      <xdr:row>13</xdr:row>
      <xdr:rowOff>6011</xdr:rowOff>
    </xdr:from>
    <xdr:to>
      <xdr:col>36</xdr:col>
      <xdr:colOff>604479</xdr:colOff>
      <xdr:row>39</xdr:row>
      <xdr:rowOff>82211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06CEF1-9B38-4CD7-AC57-3CAA6E76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5988" y="2309329"/>
          <a:ext cx="6629400" cy="5029200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rvin, Michael" refreshedDate="43798.737240740738" backgroundQuery="1" createdVersion="6" refreshedVersion="6" minRefreshableVersion="3" recordCount="32" xr:uid="{889C48D4-4787-42D3-AE91-277614229F4D}">
  <cacheSource type="external" connectionId="1"/>
  <cacheFields count="11">
    <cacheField name="Teacher" numFmtId="0">
      <sharedItems count="32">
        <s v="Teacher 1"/>
        <s v="Teacher 2"/>
        <s v="Teacher 3"/>
        <s v="Teacher 4"/>
        <s v="Teacher 5"/>
        <s v="Teacher 6"/>
        <s v="Teacher 7"/>
        <s v="Teacher 8"/>
        <s v="Teacher 10"/>
        <s v="Teacher 11"/>
        <s v="Teacher 12"/>
        <s v="Teacher 13"/>
        <s v="Teacher 14"/>
        <s v="Teacher 15"/>
        <s v="Teacher 20"/>
        <s v="Teacher 21"/>
        <s v="Teacher 22"/>
        <s v="Teacher 23"/>
        <s v="Teacher 24"/>
        <s v="Teacher 25"/>
        <s v="Teacher 26"/>
        <s v="Teacher 27"/>
        <s v="Teacher 28"/>
        <s v="Teacher 29"/>
        <s v="Teacher 30"/>
        <s v="Teacher 40"/>
        <s v="Teacher 41"/>
        <s v="Teacher 42"/>
        <s v="Teacher 43"/>
        <s v="Teacher 44"/>
        <s v="Teacher 45"/>
        <s v="Teacher 46"/>
      </sharedItems>
    </cacheField>
    <cacheField name="Department" numFmtId="0">
      <sharedItems count="9">
        <s v="Busn"/>
        <s v="Law"/>
        <s v="Painting"/>
        <s v="History"/>
        <s v="Chemistry"/>
        <s v="Biology"/>
        <s v="Physics"/>
        <s v="Basic"/>
        <s v="Advanced"/>
      </sharedItems>
    </cacheField>
    <cacheField name="Year" numFmtId="0">
      <sharedItems count="1">
        <s v="2019-2020"/>
      </sharedItems>
    </cacheField>
    <cacheField name="Stipend" numFmtId="0">
      <sharedItems containsSemiMixedTypes="0" containsString="0" containsNumber="1" containsInteger="1" minValue="1500" maxValue="1500" count="1">
        <n v="1500"/>
      </sharedItems>
    </cacheField>
    <cacheField name="Fall" numFmtId="0">
      <sharedItems containsSemiMixedTypes="0" containsString="0" containsNumber="1" containsInteger="1" minValue="19" maxValue="499" count="30">
        <n v="43"/>
        <n v="384"/>
        <n v="344"/>
        <n v="236"/>
        <n v="458"/>
        <n v="65"/>
        <n v="478"/>
        <n v="314"/>
        <n v="23"/>
        <n v="328"/>
        <n v="301"/>
        <n v="168"/>
        <n v="120"/>
        <n v="499"/>
        <n v="132"/>
        <n v="337"/>
        <n v="171"/>
        <n v="275"/>
        <n v="420"/>
        <n v="176"/>
        <n v="329"/>
        <n v="26"/>
        <n v="19"/>
        <n v="307"/>
        <n v="126"/>
        <n v="129"/>
        <n v="251"/>
        <n v="418"/>
        <n v="38"/>
        <n v="355"/>
      </sharedItems>
    </cacheField>
    <cacheField name="Winter" numFmtId="0">
      <sharedItems containsSemiMixedTypes="0" containsString="0" containsNumber="1" containsInteger="1" minValue="3" maxValue="494"/>
    </cacheField>
    <cacheField name="Spring" numFmtId="0">
      <sharedItems containsSemiMixedTypes="0" containsString="0" containsNumber="1" containsInteger="1" minValue="47" maxValue="497" count="28">
        <n v="313"/>
        <n v="472"/>
        <n v="326"/>
        <n v="252"/>
        <n v="399"/>
        <n v="369"/>
        <n v="273"/>
        <n v="176"/>
        <n v="227"/>
        <n v="146"/>
        <n v="268"/>
        <n v="186"/>
        <n v="52"/>
        <n v="319"/>
        <n v="291"/>
        <n v="459"/>
        <n v="470"/>
        <n v="98"/>
        <n v="360"/>
        <n v="47"/>
        <n v="107"/>
        <n v="497"/>
        <n v="99"/>
        <n v="167"/>
        <n v="379"/>
        <n v="306"/>
        <n v="158"/>
        <n v="178"/>
      </sharedItems>
    </cacheField>
    <cacheField name="Summer" numFmtId="0">
      <sharedItems containsSemiMixedTypes="0" containsString="0" containsNumber="1" containsInteger="1" minValue="38" maxValue="4000"/>
    </cacheField>
    <cacheField name="Amount Left" numFmtId="0">
      <sharedItems containsSemiMixedTypes="0" containsString="0" containsNumber="1" containsInteger="1" minValue="-3276" maxValue="1019" count="26">
        <n v="-3276"/>
        <n v="-8"/>
        <n v="0"/>
        <n v="273"/>
        <n v="243"/>
        <n v="566"/>
        <n v="545"/>
        <n v="605"/>
        <n v="1019"/>
        <n v="846"/>
        <n v="-1457"/>
        <n v="372"/>
        <n v="414"/>
        <n v="328"/>
        <n v="242"/>
        <n v="485"/>
        <n v="213"/>
        <n v="542"/>
        <n v="660"/>
        <n v="408"/>
        <n v="312"/>
        <n v="784"/>
        <n v="386"/>
        <n v="815"/>
        <n v="94"/>
        <n v="798"/>
      </sharedItems>
    </cacheField>
    <cacheField name="Division" numFmtId="0">
      <sharedItems count="4">
        <s v="Busn"/>
        <s v="Arts"/>
        <s v="Science"/>
        <s v="Math"/>
      </sharedItems>
    </cacheField>
    <cacheField name="% Usage" numFmtId="0" formula="'Amount Left' /Stipend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">
  <r>
    <x v="0"/>
    <x v="0"/>
    <x v="0"/>
    <x v="0"/>
    <x v="0"/>
    <n v="420"/>
    <x v="0"/>
    <n v="4000"/>
    <x v="0"/>
    <x v="0"/>
  </r>
  <r>
    <x v="1"/>
    <x v="0"/>
    <x v="0"/>
    <x v="0"/>
    <x v="1"/>
    <n v="240"/>
    <x v="1"/>
    <n v="412"/>
    <x v="1"/>
    <x v="0"/>
  </r>
  <r>
    <x v="2"/>
    <x v="0"/>
    <x v="0"/>
    <x v="0"/>
    <x v="2"/>
    <n v="327"/>
    <x v="2"/>
    <n v="503"/>
    <x v="2"/>
    <x v="0"/>
  </r>
  <r>
    <x v="3"/>
    <x v="0"/>
    <x v="0"/>
    <x v="0"/>
    <x v="3"/>
    <n v="409"/>
    <x v="3"/>
    <n v="330"/>
    <x v="3"/>
    <x v="0"/>
  </r>
  <r>
    <x v="4"/>
    <x v="1"/>
    <x v="0"/>
    <x v="0"/>
    <x v="4"/>
    <n v="63"/>
    <x v="4"/>
    <n v="337"/>
    <x v="4"/>
    <x v="0"/>
  </r>
  <r>
    <x v="5"/>
    <x v="1"/>
    <x v="0"/>
    <x v="0"/>
    <x v="5"/>
    <n v="342"/>
    <x v="5"/>
    <n v="158"/>
    <x v="5"/>
    <x v="0"/>
  </r>
  <r>
    <x v="6"/>
    <x v="1"/>
    <x v="0"/>
    <x v="0"/>
    <x v="1"/>
    <n v="482"/>
    <x v="6"/>
    <n v="361"/>
    <x v="2"/>
    <x v="0"/>
  </r>
  <r>
    <x v="7"/>
    <x v="1"/>
    <x v="0"/>
    <x v="0"/>
    <x v="6"/>
    <n v="169"/>
    <x v="7"/>
    <n v="132"/>
    <x v="6"/>
    <x v="0"/>
  </r>
  <r>
    <x v="8"/>
    <x v="2"/>
    <x v="0"/>
    <x v="0"/>
    <x v="7"/>
    <n v="185"/>
    <x v="8"/>
    <n v="169"/>
    <x v="7"/>
    <x v="1"/>
  </r>
  <r>
    <x v="9"/>
    <x v="2"/>
    <x v="0"/>
    <x v="0"/>
    <x v="8"/>
    <n v="43"/>
    <x v="9"/>
    <n v="269"/>
    <x v="8"/>
    <x v="1"/>
  </r>
  <r>
    <x v="10"/>
    <x v="2"/>
    <x v="0"/>
    <x v="0"/>
    <x v="9"/>
    <n v="20"/>
    <x v="10"/>
    <n v="38"/>
    <x v="9"/>
    <x v="1"/>
  </r>
  <r>
    <x v="11"/>
    <x v="3"/>
    <x v="0"/>
    <x v="0"/>
    <x v="10"/>
    <n v="38"/>
    <x v="11"/>
    <n v="975"/>
    <x v="2"/>
    <x v="1"/>
  </r>
  <r>
    <x v="12"/>
    <x v="3"/>
    <x v="0"/>
    <x v="0"/>
    <x v="11"/>
    <n v="333"/>
    <x v="8"/>
    <n v="772"/>
    <x v="2"/>
    <x v="1"/>
  </r>
  <r>
    <x v="13"/>
    <x v="3"/>
    <x v="0"/>
    <x v="0"/>
    <x v="12"/>
    <n v="285"/>
    <x v="12"/>
    <n v="2500"/>
    <x v="10"/>
    <x v="1"/>
  </r>
  <r>
    <x v="14"/>
    <x v="4"/>
    <x v="0"/>
    <x v="0"/>
    <x v="13"/>
    <n v="8"/>
    <x v="13"/>
    <n v="302"/>
    <x v="11"/>
    <x v="2"/>
  </r>
  <r>
    <x v="15"/>
    <x v="4"/>
    <x v="0"/>
    <x v="0"/>
    <x v="14"/>
    <n v="460"/>
    <x v="14"/>
    <n v="203"/>
    <x v="12"/>
    <x v="2"/>
  </r>
  <r>
    <x v="16"/>
    <x v="4"/>
    <x v="0"/>
    <x v="0"/>
    <x v="15"/>
    <n v="354"/>
    <x v="15"/>
    <n v="350"/>
    <x v="2"/>
    <x v="2"/>
  </r>
  <r>
    <x v="17"/>
    <x v="4"/>
    <x v="0"/>
    <x v="0"/>
    <x v="16"/>
    <n v="425"/>
    <x v="16"/>
    <n v="106"/>
    <x v="13"/>
    <x v="2"/>
  </r>
  <r>
    <x v="18"/>
    <x v="5"/>
    <x v="0"/>
    <x v="0"/>
    <x v="17"/>
    <n v="402"/>
    <x v="17"/>
    <n v="483"/>
    <x v="14"/>
    <x v="2"/>
  </r>
  <r>
    <x v="19"/>
    <x v="5"/>
    <x v="0"/>
    <x v="0"/>
    <x v="18"/>
    <n v="402"/>
    <x v="18"/>
    <n v="318"/>
    <x v="2"/>
    <x v="2"/>
  </r>
  <r>
    <x v="20"/>
    <x v="5"/>
    <x v="0"/>
    <x v="0"/>
    <x v="19"/>
    <n v="461"/>
    <x v="19"/>
    <n v="331"/>
    <x v="15"/>
    <x v="2"/>
  </r>
  <r>
    <x v="21"/>
    <x v="5"/>
    <x v="0"/>
    <x v="0"/>
    <x v="20"/>
    <n v="447"/>
    <x v="20"/>
    <n v="404"/>
    <x v="16"/>
    <x v="2"/>
  </r>
  <r>
    <x v="22"/>
    <x v="6"/>
    <x v="0"/>
    <x v="0"/>
    <x v="21"/>
    <n v="238"/>
    <x v="21"/>
    <n v="197"/>
    <x v="17"/>
    <x v="2"/>
  </r>
  <r>
    <x v="23"/>
    <x v="6"/>
    <x v="0"/>
    <x v="0"/>
    <x v="22"/>
    <n v="484"/>
    <x v="22"/>
    <n v="238"/>
    <x v="18"/>
    <x v="2"/>
  </r>
  <r>
    <x v="24"/>
    <x v="6"/>
    <x v="0"/>
    <x v="0"/>
    <x v="23"/>
    <n v="200"/>
    <x v="23"/>
    <n v="418"/>
    <x v="19"/>
    <x v="2"/>
  </r>
  <r>
    <x v="25"/>
    <x v="7"/>
    <x v="0"/>
    <x v="0"/>
    <x v="24"/>
    <n v="328"/>
    <x v="2"/>
    <n v="408"/>
    <x v="20"/>
    <x v="3"/>
  </r>
  <r>
    <x v="26"/>
    <x v="7"/>
    <x v="0"/>
    <x v="0"/>
    <x v="25"/>
    <n v="370"/>
    <x v="12"/>
    <n v="165"/>
    <x v="21"/>
    <x v="3"/>
  </r>
  <r>
    <x v="27"/>
    <x v="7"/>
    <x v="0"/>
    <x v="0"/>
    <x v="26"/>
    <n v="310"/>
    <x v="24"/>
    <n v="174"/>
    <x v="22"/>
    <x v="3"/>
  </r>
  <r>
    <x v="28"/>
    <x v="8"/>
    <x v="0"/>
    <x v="0"/>
    <x v="27"/>
    <n v="323"/>
    <x v="25"/>
    <n v="453"/>
    <x v="2"/>
    <x v="3"/>
  </r>
  <r>
    <x v="29"/>
    <x v="8"/>
    <x v="0"/>
    <x v="0"/>
    <x v="28"/>
    <n v="330"/>
    <x v="26"/>
    <n v="159"/>
    <x v="23"/>
    <x v="3"/>
  </r>
  <r>
    <x v="30"/>
    <x v="8"/>
    <x v="0"/>
    <x v="0"/>
    <x v="29"/>
    <n v="494"/>
    <x v="26"/>
    <n v="399"/>
    <x v="24"/>
    <x v="3"/>
  </r>
  <r>
    <x v="31"/>
    <x v="8"/>
    <x v="0"/>
    <x v="0"/>
    <x v="21"/>
    <n v="3"/>
    <x v="27"/>
    <n v="495"/>
    <x v="2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32E2CD-ED85-47BA-9682-500B70551920}" name="PivotTable2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F21" firstHeaderRow="0" firstDataRow="1" firstDataCol="3"/>
  <pivotFields count="11">
    <pivotField axis="axisRow" compact="0" outline="0" showAll="0">
      <items count="33">
        <item x="0"/>
        <item x="8"/>
        <item x="9"/>
        <item x="10"/>
        <item x="11"/>
        <item x="12"/>
        <item x="13"/>
        <item x="1"/>
        <item x="14"/>
        <item x="15"/>
        <item x="16"/>
        <item x="17"/>
        <item x="18"/>
        <item x="19"/>
        <item x="20"/>
        <item x="21"/>
        <item x="22"/>
        <item x="23"/>
        <item x="2"/>
        <item x="24"/>
        <item x="3"/>
        <item x="25"/>
        <item x="26"/>
        <item x="27"/>
        <item x="28"/>
        <item x="29"/>
        <item x="30"/>
        <item x="31"/>
        <item x="4"/>
        <item x="5"/>
        <item x="6"/>
        <item x="7"/>
        <item t="default"/>
      </items>
    </pivotField>
    <pivotField axis="axisRow" compact="0" outline="0" showAll="0">
      <items count="10">
        <item sd="0" x="8"/>
        <item sd="0" x="7"/>
        <item sd="0" x="5"/>
        <item x="0"/>
        <item sd="0" x="4"/>
        <item sd="0" x="3"/>
        <item sd="0" x="1"/>
        <item sd="0" x="2"/>
        <item sd="0" x="6"/>
        <item t="default" sd="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5">
        <item x="1"/>
        <item x="0"/>
        <item x="3"/>
        <item x="2"/>
        <item t="default"/>
      </items>
    </pivotField>
    <pivotField dataField="1" compact="0" outline="0" subtotalTop="0" dragToRow="0" dragToCol="0" dragToPage="0" showAll="0" defaultSubtotal="0"/>
  </pivotFields>
  <rowFields count="3">
    <field x="9"/>
    <field x="1"/>
    <field x="0"/>
  </rowFields>
  <rowItems count="18">
    <i>
      <x/>
      <x v="5"/>
    </i>
    <i r="1">
      <x v="7"/>
    </i>
    <i t="default">
      <x/>
    </i>
    <i>
      <x v="1"/>
      <x v="3"/>
      <x/>
    </i>
    <i r="2">
      <x v="7"/>
    </i>
    <i r="2">
      <x v="18"/>
    </i>
    <i r="2">
      <x v="20"/>
    </i>
    <i t="default" r="1">
      <x v="3"/>
    </i>
    <i r="1">
      <x v="6"/>
    </i>
    <i t="default">
      <x v="1"/>
    </i>
    <i>
      <x v="2"/>
      <x/>
    </i>
    <i r="1">
      <x v="1"/>
    </i>
    <i t="default">
      <x v="2"/>
    </i>
    <i>
      <x v="3"/>
      <x v="2"/>
    </i>
    <i r="1">
      <x v="4"/>
    </i>
    <i r="1">
      <x v="8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Stipend" fld="3" baseField="0" baseItem="0"/>
    <dataField name="Sum of Amount Left" fld="8" baseField="0" baseItem="0"/>
    <dataField name="Sum of % Usage" fld="10" baseField="0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090266-8058-4F2F-9912-235EF664618F}" name="PivotTable1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I20" firstHeaderRow="0" firstDataRow="1" firstDataCol="3"/>
  <pivotFields count="11">
    <pivotField axis="axisRow" compact="0" outline="0" showAll="0">
      <items count="33">
        <item x="0"/>
        <item x="8"/>
        <item x="9"/>
        <item x="10"/>
        <item x="11"/>
        <item x="12"/>
        <item x="13"/>
        <item x="1"/>
        <item x="14"/>
        <item x="15"/>
        <item x="16"/>
        <item x="17"/>
        <item x="18"/>
        <item x="19"/>
        <item x="20"/>
        <item x="21"/>
        <item x="22"/>
        <item x="23"/>
        <item x="2"/>
        <item x="24"/>
        <item x="3"/>
        <item x="25"/>
        <item x="26"/>
        <item x="27"/>
        <item x="28"/>
        <item x="29"/>
        <item x="30"/>
        <item x="31"/>
        <item x="4"/>
        <item x="5"/>
        <item x="6"/>
        <item x="7"/>
        <item t="default"/>
      </items>
    </pivotField>
    <pivotField axis="axisRow" compact="0" outline="0" showAll="0">
      <items count="10">
        <item sd="0" x="8"/>
        <item sd="0" x="7"/>
        <item sd="0" x="5"/>
        <item sd="0" x="0"/>
        <item sd="0" x="4"/>
        <item sd="0" x="3"/>
        <item sd="0" x="1"/>
        <item x="2"/>
        <item sd="0" x="6"/>
        <item t="default" sd="0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>
      <items count="5">
        <item x="1"/>
        <item x="0"/>
        <item x="3"/>
        <item x="2"/>
        <item t="default"/>
      </items>
    </pivotField>
    <pivotField compact="0" outline="0" subtotalTop="0" dragToRow="0" dragToCol="0" dragToPage="0" showAll="0" defaultSubtotal="0"/>
  </pivotFields>
  <rowFields count="3">
    <field x="9"/>
    <field x="1"/>
    <field x="0"/>
  </rowFields>
  <rowItems count="17">
    <i>
      <x/>
      <x v="5"/>
    </i>
    <i r="1">
      <x v="7"/>
      <x v="1"/>
    </i>
    <i r="2">
      <x v="2"/>
    </i>
    <i r="2">
      <x v="3"/>
    </i>
    <i t="default" r="1">
      <x v="7"/>
    </i>
    <i t="default">
      <x/>
    </i>
    <i>
      <x v="1"/>
      <x v="3"/>
    </i>
    <i r="1">
      <x v="6"/>
    </i>
    <i t="default">
      <x v="1"/>
    </i>
    <i>
      <x v="2"/>
      <x/>
    </i>
    <i r="1">
      <x v="1"/>
    </i>
    <i t="default">
      <x v="2"/>
    </i>
    <i>
      <x v="3"/>
      <x v="2"/>
    </i>
    <i r="1">
      <x v="4"/>
    </i>
    <i r="1">
      <x v="8"/>
    </i>
    <i t="default"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Stipend" fld="3" baseField="0" baseItem="0"/>
    <dataField name="Sum of Fall" fld="4" baseField="0" baseItem="0"/>
    <dataField name="Sum of Winter" fld="5" baseField="0" baseItem="0"/>
    <dataField name="Sum of Spring" fld="6" baseField="0" baseItem="0"/>
    <dataField name="Sum of Summer" fld="7" baseField="0" baseItem="0"/>
    <dataField name="Sum of Amount Left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D52E9B-0938-4DF4-B6D7-327A5680174F}" name="BusnDiv" displayName="BusnDiv" ref="B11:J19" totalsRowShown="0" headerRowDxfId="50" headerRowBorderDxfId="49" tableBorderDxfId="48" totalsRowBorderDxfId="47">
  <autoFilter ref="B11:J19" xr:uid="{2C5A67BD-D29A-4805-9D3D-6E8C38F2DA2C}"/>
  <tableColumns count="9">
    <tableColumn id="1" xr3:uid="{B15EBC4E-7B9C-4D07-8DDA-760510D30F5A}" name="Teacher" dataDxfId="46"/>
    <tableColumn id="2" xr3:uid="{DD069541-1600-4CB0-BA5C-E84699D82FD0}" name="Department" dataDxfId="45"/>
    <tableColumn id="3" xr3:uid="{68FFF304-820D-4C09-A2EA-4897745746F9}" name="Year" dataDxfId="44">
      <calculatedColumnFormula>Assumptions!$C$5</calculatedColumnFormula>
    </tableColumn>
    <tableColumn id="4" xr3:uid="{066FB7CD-020E-44EB-8222-D782B24C2975}" name="Stipend" dataDxfId="43">
      <calculatedColumnFormula>Assumptions!$C$6</calculatedColumnFormula>
    </tableColumn>
    <tableColumn id="5" xr3:uid="{08C0B5E8-0721-439C-98D3-F134AACBEA60}" name="Fall" dataDxfId="42"/>
    <tableColumn id="6" xr3:uid="{90CA965D-E24A-435E-AA34-50E0C44D6D74}" name="Winter" dataDxfId="41"/>
    <tableColumn id="7" xr3:uid="{02EED7A3-5179-4AD1-A60B-22AC2A98AC35}" name="Spring" dataDxfId="40"/>
    <tableColumn id="8" xr3:uid="{EE7404AF-9F5B-433A-8C06-977A97F611CA}" name="Summer" dataDxfId="39"/>
    <tableColumn id="9" xr3:uid="{58C5D37C-F51E-49F2-8B88-6F398C67C411}" name="Amount Left" dataDxfId="38">
      <calculatedColumnFormula>E12-SUM(F12:I12)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11AC-612A-4CDB-BA2D-87CD237CC610}" name="ArtsDiv" displayName="ArtsDiv" ref="B11:J17" totalsRowShown="0" headerRowDxfId="37" headerRowBorderDxfId="36" tableBorderDxfId="35" totalsRowBorderDxfId="34">
  <autoFilter ref="B11:J17" xr:uid="{0E7131EC-74F1-4BAB-BE05-EC0F0C91AEDE}"/>
  <tableColumns count="9">
    <tableColumn id="1" xr3:uid="{C27B1CC2-AA6C-467C-AB54-1B5737D6C8F2}" name="Teacher" dataDxfId="33"/>
    <tableColumn id="2" xr3:uid="{CD5C93E1-C002-44B2-B73C-32C26854EF44}" name="Department" dataDxfId="32"/>
    <tableColumn id="3" xr3:uid="{D5F8881E-7E01-42BE-9CAF-2EC9CC487FA3}" name="Year" dataDxfId="31">
      <calculatedColumnFormula>Assumptions!$C$5</calculatedColumnFormula>
    </tableColumn>
    <tableColumn id="4" xr3:uid="{BB3F8911-4D3B-4817-9F2D-7C2915C35F98}" name="Stipend" dataDxfId="30">
      <calculatedColumnFormula>Assumptions!$C$6</calculatedColumnFormula>
    </tableColumn>
    <tableColumn id="5" xr3:uid="{4934F3E9-7795-4D65-8D77-BC791ED01E57}" name="Fall" dataDxfId="29"/>
    <tableColumn id="6" xr3:uid="{E6267F20-7FFC-40CA-AD6C-EF378E63FF7B}" name="Winter" dataDxfId="28"/>
    <tableColumn id="7" xr3:uid="{818FD694-E63E-4AEB-A031-35F1687F8FB8}" name="Spring" dataDxfId="27"/>
    <tableColumn id="8" xr3:uid="{9AAA55F1-2EB4-434A-AC0C-987978A36807}" name="Summer" dataDxfId="26"/>
    <tableColumn id="9" xr3:uid="{A54BD72A-F23A-49DA-8944-4DC58FBD199A}" name="Amount Left" dataDxfId="25">
      <calculatedColumnFormula>E12-SUM(F12:I12)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72004B4-7532-41C3-B5D2-4B21DA7CA868}" name="ScienceDiv" displayName="ScienceDiv" ref="B11:J22" totalsRowShown="0" headerRowDxfId="24" headerRowBorderDxfId="23" tableBorderDxfId="22" totalsRowBorderDxfId="21">
  <autoFilter ref="B11:J22" xr:uid="{F8F47561-0DA7-4F9C-9BFC-CAD616DCA11E}"/>
  <tableColumns count="9">
    <tableColumn id="1" xr3:uid="{86818E27-9870-40EC-8094-F4750EB50560}" name="Teacher" dataDxfId="20"/>
    <tableColumn id="2" xr3:uid="{7FA0A751-D1F2-4F9C-9934-83A2E7EF8D99}" name="Department" dataDxfId="19"/>
    <tableColumn id="3" xr3:uid="{8213C8B5-BCE0-4334-9D7D-E9924B0AC337}" name="Year" dataDxfId="18">
      <calculatedColumnFormula>Assumptions!$C$5</calculatedColumnFormula>
    </tableColumn>
    <tableColumn id="4" xr3:uid="{F05FDB18-04AB-40A8-B912-C5B9B1B2407A}" name="Stipend" dataDxfId="17">
      <calculatedColumnFormula>Assumptions!$C$6</calculatedColumnFormula>
    </tableColumn>
    <tableColumn id="5" xr3:uid="{3A0D4191-C267-4F82-A7A6-D3F471CB69A3}" name="Fall" dataDxfId="16"/>
    <tableColumn id="6" xr3:uid="{67413BE2-4E57-4842-93E0-F255F76D695B}" name="Winter" dataDxfId="15"/>
    <tableColumn id="7" xr3:uid="{EA7C0264-DBFD-4B72-8395-6DB3EA786A4F}" name="Spring" dataDxfId="14"/>
    <tableColumn id="8" xr3:uid="{E91C46FE-C9FB-431F-9D14-12514EB7AA80}" name="Summer" dataDxfId="13"/>
    <tableColumn id="9" xr3:uid="{8231489C-633A-47DE-8DF3-8914300F2365}" name="Amount Left" dataDxfId="12">
      <calculatedColumnFormula>E12-SUM(F12:I12)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FC867A9-AA81-44A7-81F4-39840BFAEB5E}" name="MathDiv" displayName="MathDiv" ref="B11:J18" totalsRowShown="0" headerRowDxfId="11" dataDxfId="10" tableBorderDxfId="9">
  <autoFilter ref="B11:J18" xr:uid="{D6216114-E47E-4FFB-A496-83319962991A}"/>
  <tableColumns count="9">
    <tableColumn id="1" xr3:uid="{A78A5BA1-C99C-4D1C-99A9-D8C146F34030}" name="Teacher" dataDxfId="8"/>
    <tableColumn id="2" xr3:uid="{04C2617F-89D6-4A62-87BA-AA1B0DD1BE6F}" name="Department" dataDxfId="7"/>
    <tableColumn id="3" xr3:uid="{1963EA7D-9B16-4DDA-AF81-F197712E290E}" name="Year" dataDxfId="6">
      <calculatedColumnFormula>Assumptions!$C$5</calculatedColumnFormula>
    </tableColumn>
    <tableColumn id="4" xr3:uid="{27F5CB2C-ED29-4806-8353-EC2911A9A380}" name="Stipend" dataDxfId="5">
      <calculatedColumnFormula>Assumptions!$C$6</calculatedColumnFormula>
    </tableColumn>
    <tableColumn id="5" xr3:uid="{E29EA57B-A08A-45E8-8794-74FB8C89AAC4}" name="Fall" dataDxfId="4"/>
    <tableColumn id="6" xr3:uid="{4122CF95-29C7-40B0-9C22-7A2C746FBC0F}" name="Winter" dataDxfId="3"/>
    <tableColumn id="7" xr3:uid="{C376E56F-B4B2-40FC-9E03-1401BCE1E256}" name="Spring" dataDxfId="2"/>
    <tableColumn id="8" xr3:uid="{6212EC04-84BD-4413-B3C8-A23308C2C8F0}" name="Summer" dataDxfId="1"/>
    <tableColumn id="9" xr3:uid="{10EDED5D-9003-40B8-89CF-F0FA3DDADBF7}" name="Amount Left" dataDxfId="0">
      <calculatedColumnFormula>E12-SUM(F12:I12)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VPn3CvQ9xYg&amp;list=PLrRPvpgDmw0ks5W7U5NmDCU2ydSnNZA_1&amp;index=5" TargetMode="External"/><Relationship Id="rId2" Type="http://schemas.openxmlformats.org/officeDocument/2006/relationships/hyperlink" Target="https://www.youtube.com/watch?v=VPn3CvQ9xYg&amp;list=PLrRPvpgDmw0ks5W7U5NmDCU2ydSnNZA_1&amp;index=5" TargetMode="External"/><Relationship Id="rId1" Type="http://schemas.openxmlformats.org/officeDocument/2006/relationships/hyperlink" Target="https://www.youtube.com/watch?v=VPn3CvQ9xYg&amp;list=PLrRPvpgDmw0ks5W7U5NmDCU2ydSnNZA_1&amp;index=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7A45D-BB6F-4B73-93B5-10920F966ABC}">
  <sheetPr>
    <tabColor rgb="FFFFFF00"/>
  </sheetPr>
  <dimension ref="A1:AC79"/>
  <sheetViews>
    <sheetView showGridLines="0" zoomScaleNormal="100" workbookViewId="0">
      <selection activeCell="AA13" sqref="AA13"/>
    </sheetView>
  </sheetViews>
  <sheetFormatPr defaultRowHeight="15" x14ac:dyDescent="0.25"/>
  <cols>
    <col min="1" max="1" width="7.85546875" customWidth="1"/>
    <col min="2" max="2" width="4.85546875" customWidth="1"/>
    <col min="3" max="4" width="3.42578125" customWidth="1"/>
    <col min="20" max="21" width="3.42578125" customWidth="1"/>
    <col min="22" max="22" width="4.85546875" customWidth="1"/>
    <col min="23" max="23" width="7.85546875" customWidth="1"/>
    <col min="28" max="28" width="44.5703125" customWidth="1"/>
    <col min="29" max="29" width="56.7109375" customWidth="1"/>
    <col min="32" max="32" width="3.28515625" customWidth="1"/>
  </cols>
  <sheetData>
    <row r="1" spans="1:23" ht="27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</row>
    <row r="2" spans="1:23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x14ac:dyDescent="0.25">
      <c r="A4" s="34"/>
      <c r="B4" s="34"/>
      <c r="V4" s="34"/>
      <c r="W4" s="34"/>
    </row>
    <row r="5" spans="1:23" x14ac:dyDescent="0.25">
      <c r="A5" s="34"/>
      <c r="B5" s="34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V5" s="34"/>
      <c r="W5" s="34"/>
    </row>
    <row r="6" spans="1:23" ht="15" customHeight="1" x14ac:dyDescent="0.25">
      <c r="A6" s="34"/>
      <c r="B6" s="34"/>
      <c r="D6" s="30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30"/>
      <c r="V6" s="34"/>
      <c r="W6" s="34"/>
    </row>
    <row r="7" spans="1:23" ht="15" customHeight="1" x14ac:dyDescent="0.25">
      <c r="A7" s="34"/>
      <c r="B7" s="34"/>
      <c r="D7" s="30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30"/>
      <c r="V7" s="34"/>
      <c r="W7" s="34"/>
    </row>
    <row r="8" spans="1:23" ht="15" customHeight="1" x14ac:dyDescent="0.25">
      <c r="A8" s="34"/>
      <c r="B8" s="34"/>
      <c r="D8" s="30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30"/>
      <c r="V8" s="34"/>
      <c r="W8" s="34"/>
    </row>
    <row r="9" spans="1:23" ht="15" customHeight="1" x14ac:dyDescent="0.25">
      <c r="A9" s="34"/>
      <c r="B9" s="34"/>
      <c r="D9" s="30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30"/>
      <c r="V9" s="34"/>
      <c r="W9" s="34"/>
    </row>
    <row r="10" spans="1:23" ht="15" customHeight="1" x14ac:dyDescent="0.25">
      <c r="A10" s="34"/>
      <c r="B10" s="34"/>
      <c r="D10" s="30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30"/>
      <c r="V10" s="34"/>
      <c r="W10" s="34"/>
    </row>
    <row r="11" spans="1:23" ht="15" customHeight="1" x14ac:dyDescent="0.25">
      <c r="A11" s="34"/>
      <c r="B11" s="34"/>
      <c r="D11" s="30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30"/>
      <c r="V11" s="34"/>
      <c r="W11" s="34"/>
    </row>
    <row r="12" spans="1:23" ht="15" customHeight="1" x14ac:dyDescent="0.25">
      <c r="A12" s="34"/>
      <c r="B12" s="34"/>
      <c r="D12" s="30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30"/>
      <c r="V12" s="34"/>
      <c r="W12" s="34"/>
    </row>
    <row r="13" spans="1:23" ht="15" customHeight="1" x14ac:dyDescent="0.25">
      <c r="A13" s="34"/>
      <c r="B13" s="34"/>
      <c r="D13" s="30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30"/>
      <c r="V13" s="34"/>
      <c r="W13" s="34"/>
    </row>
    <row r="14" spans="1:23" ht="15" customHeight="1" x14ac:dyDescent="0.25">
      <c r="A14" s="34"/>
      <c r="B14" s="34"/>
      <c r="D14" s="30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30"/>
      <c r="V14" s="34"/>
      <c r="W14" s="34"/>
    </row>
    <row r="15" spans="1:23" ht="15" customHeight="1" x14ac:dyDescent="0.25">
      <c r="A15" s="34"/>
      <c r="B15" s="34"/>
      <c r="D15" s="30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30"/>
      <c r="V15" s="34"/>
      <c r="W15" s="34"/>
    </row>
    <row r="16" spans="1:23" ht="15" customHeight="1" x14ac:dyDescent="0.25">
      <c r="A16" s="34"/>
      <c r="B16" s="34"/>
      <c r="D16" s="30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30"/>
      <c r="V16" s="34"/>
      <c r="W16" s="34"/>
    </row>
    <row r="17" spans="1:23" ht="15" customHeight="1" x14ac:dyDescent="0.25">
      <c r="A17" s="34"/>
      <c r="B17" s="34"/>
      <c r="D17" s="30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30"/>
      <c r="V17" s="34"/>
      <c r="W17" s="34"/>
    </row>
    <row r="18" spans="1:23" ht="15" customHeight="1" x14ac:dyDescent="0.25">
      <c r="A18" s="34"/>
      <c r="B18" s="34"/>
      <c r="D18" s="30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30"/>
      <c r="V18" s="34"/>
      <c r="W18" s="34"/>
    </row>
    <row r="19" spans="1:23" ht="15" customHeight="1" x14ac:dyDescent="0.25">
      <c r="A19" s="34"/>
      <c r="B19" s="34"/>
      <c r="D19" s="30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30"/>
      <c r="V19" s="34"/>
      <c r="W19" s="34"/>
    </row>
    <row r="20" spans="1:23" ht="15" customHeight="1" x14ac:dyDescent="0.25">
      <c r="A20" s="34"/>
      <c r="B20" s="34"/>
      <c r="D20" s="30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30"/>
      <c r="V20" s="34"/>
      <c r="W20" s="34"/>
    </row>
    <row r="21" spans="1:23" ht="15" customHeight="1" x14ac:dyDescent="0.25">
      <c r="A21" s="34"/>
      <c r="B21" s="34"/>
      <c r="D21" s="30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30"/>
      <c r="V21" s="34"/>
      <c r="W21" s="34"/>
    </row>
    <row r="22" spans="1:23" ht="15" customHeight="1" x14ac:dyDescent="0.25">
      <c r="A22" s="34"/>
      <c r="B22" s="34"/>
      <c r="D22" s="30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30"/>
      <c r="V22" s="34"/>
      <c r="W22" s="34"/>
    </row>
    <row r="23" spans="1:23" ht="15" customHeight="1" x14ac:dyDescent="0.25">
      <c r="A23" s="34"/>
      <c r="B23" s="34"/>
      <c r="D23" s="30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30"/>
      <c r="V23" s="34"/>
      <c r="W23" s="34"/>
    </row>
    <row r="24" spans="1:23" ht="15" customHeight="1" x14ac:dyDescent="0.25">
      <c r="A24" s="34"/>
      <c r="B24" s="34"/>
      <c r="D24" s="30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30"/>
      <c r="V24" s="34"/>
      <c r="W24" s="34"/>
    </row>
    <row r="25" spans="1:23" ht="15" customHeight="1" x14ac:dyDescent="0.25">
      <c r="A25" s="34"/>
      <c r="B25" s="34"/>
      <c r="D25" s="30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30"/>
      <c r="V25" s="34"/>
      <c r="W25" s="34"/>
    </row>
    <row r="26" spans="1:23" ht="15" customHeight="1" x14ac:dyDescent="0.25">
      <c r="A26" s="34"/>
      <c r="B26" s="34"/>
      <c r="D26" s="30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30"/>
      <c r="V26" s="34"/>
      <c r="W26" s="34"/>
    </row>
    <row r="27" spans="1:23" ht="15" customHeight="1" x14ac:dyDescent="0.25">
      <c r="A27" s="34"/>
      <c r="B27" s="34"/>
      <c r="D27" s="30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30"/>
      <c r="V27" s="34"/>
      <c r="W27" s="34"/>
    </row>
    <row r="28" spans="1:23" ht="15" customHeight="1" x14ac:dyDescent="0.25">
      <c r="A28" s="34"/>
      <c r="B28" s="34"/>
      <c r="D28" s="30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30"/>
      <c r="V28" s="34"/>
      <c r="W28" s="34"/>
    </row>
    <row r="29" spans="1:23" ht="15" customHeight="1" x14ac:dyDescent="0.25">
      <c r="A29" s="34"/>
      <c r="B29" s="34"/>
      <c r="D29" s="30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30"/>
      <c r="V29" s="34"/>
      <c r="W29" s="34"/>
    </row>
    <row r="30" spans="1:23" x14ac:dyDescent="0.25">
      <c r="A30" s="34"/>
      <c r="B30" s="34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V30" s="34"/>
      <c r="W30" s="34"/>
    </row>
    <row r="31" spans="1:23" x14ac:dyDescent="0.25">
      <c r="A31" s="34"/>
      <c r="B31" s="34"/>
      <c r="V31" s="34"/>
      <c r="W31" s="34"/>
    </row>
    <row r="32" spans="1:23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</row>
    <row r="33" spans="1:29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</row>
    <row r="34" spans="1:29" ht="30" customHeight="1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</row>
    <row r="36" spans="1:29" ht="15" customHeight="1" x14ac:dyDescent="0.25">
      <c r="E36" s="45" t="s">
        <v>78</v>
      </c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29" ht="15" customHeight="1" x14ac:dyDescent="0.25"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29" ht="15" customHeight="1" x14ac:dyDescent="0.25"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29" ht="15" customHeight="1" x14ac:dyDescent="0.25"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29" ht="15" customHeight="1" x14ac:dyDescent="0.25"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29" ht="15" customHeight="1" x14ac:dyDescent="0.25"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29" ht="15" customHeight="1" x14ac:dyDescent="0.25"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</row>
    <row r="43" spans="1:29" ht="15" customHeight="1" x14ac:dyDescent="0.25"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29" ht="50.25" customHeight="1" x14ac:dyDescent="0.25"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AB44" s="33" t="s">
        <v>77</v>
      </c>
    </row>
    <row r="45" spans="1:29" ht="15" customHeight="1" x14ac:dyDescent="0.25"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29" ht="15" customHeight="1" x14ac:dyDescent="0.25"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29" ht="68.25" customHeight="1" x14ac:dyDescent="0.25"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AC47" s="31" t="s">
        <v>75</v>
      </c>
    </row>
    <row r="48" spans="1:29" ht="15" customHeight="1" x14ac:dyDescent="0.25"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5:19" ht="15" customHeight="1" x14ac:dyDescent="0.25"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5:19" ht="15" customHeight="1" x14ac:dyDescent="0.25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5:19" ht="15" customHeight="1" x14ac:dyDescent="0.25"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5:19" ht="15" customHeight="1" x14ac:dyDescent="0.25"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5:19" ht="15" customHeight="1" x14ac:dyDescent="0.25"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5:19" ht="15" customHeight="1" x14ac:dyDescent="0.25"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5:19" ht="15" customHeight="1" x14ac:dyDescent="0.25"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5:19" ht="15" customHeight="1" x14ac:dyDescent="0.25"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5:19" ht="15" customHeight="1" x14ac:dyDescent="0.25"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5:19" ht="15" customHeight="1" x14ac:dyDescent="0.25"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5:19" ht="15" customHeight="1" x14ac:dyDescent="0.25"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79" spans="28:28" ht="46.5" x14ac:dyDescent="0.7">
      <c r="AB79" s="32" t="s">
        <v>76</v>
      </c>
    </row>
  </sheetData>
  <mergeCells count="2">
    <mergeCell ref="E6:S29"/>
    <mergeCell ref="E36:S59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5F10-6F0A-4335-8748-1B200D688A66}">
  <sheetPr>
    <tabColor rgb="FF0000FF"/>
  </sheetPr>
  <dimension ref="B2:J18"/>
  <sheetViews>
    <sheetView workbookViewId="0">
      <selection activeCell="B11" sqref="B11:J18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40" t="s">
        <v>0</v>
      </c>
      <c r="C11" s="41" t="s">
        <v>1</v>
      </c>
      <c r="D11" s="41" t="s">
        <v>58</v>
      </c>
      <c r="E11" s="41" t="s">
        <v>2</v>
      </c>
      <c r="F11" s="41" t="s">
        <v>3</v>
      </c>
      <c r="G11" s="41" t="s">
        <v>4</v>
      </c>
      <c r="H11" s="41" t="s">
        <v>5</v>
      </c>
      <c r="I11" s="41" t="s">
        <v>6</v>
      </c>
      <c r="J11" s="41" t="s">
        <v>7</v>
      </c>
    </row>
    <row r="12" spans="2:10" x14ac:dyDescent="0.25">
      <c r="B12" s="37" t="s">
        <v>40</v>
      </c>
      <c r="C12" s="35" t="s">
        <v>54</v>
      </c>
      <c r="D12" s="35" t="str">
        <f>Assumptions!$C$5</f>
        <v>2019-2020</v>
      </c>
      <c r="E12" s="35">
        <f>Assumptions!$C$6</f>
        <v>1500</v>
      </c>
      <c r="F12" s="35">
        <v>126</v>
      </c>
      <c r="G12" s="35">
        <v>328</v>
      </c>
      <c r="H12" s="35">
        <v>326</v>
      </c>
      <c r="I12" s="35">
        <v>408</v>
      </c>
      <c r="J12" s="39">
        <f t="shared" ref="J12:J18" si="0">E12-SUM(F12:I12)</f>
        <v>312</v>
      </c>
    </row>
    <row r="13" spans="2:10" x14ac:dyDescent="0.25">
      <c r="B13" s="38" t="s">
        <v>41</v>
      </c>
      <c r="C13" s="36" t="s">
        <v>54</v>
      </c>
      <c r="D13" s="36" t="str">
        <f>Assumptions!$C$5</f>
        <v>2019-2020</v>
      </c>
      <c r="E13" s="36">
        <f>Assumptions!$C$6</f>
        <v>1500</v>
      </c>
      <c r="F13" s="36">
        <v>129</v>
      </c>
      <c r="G13" s="36">
        <v>370</v>
      </c>
      <c r="H13" s="36">
        <v>52</v>
      </c>
      <c r="I13" s="36">
        <v>165</v>
      </c>
      <c r="J13" s="39">
        <f t="shared" si="0"/>
        <v>784</v>
      </c>
    </row>
    <row r="14" spans="2:10" x14ac:dyDescent="0.25">
      <c r="B14" s="37" t="s">
        <v>42</v>
      </c>
      <c r="C14" s="35" t="s">
        <v>54</v>
      </c>
      <c r="D14" s="35" t="str">
        <f>Assumptions!$C$5</f>
        <v>2019-2020</v>
      </c>
      <c r="E14" s="35">
        <f>Assumptions!$C$6</f>
        <v>1500</v>
      </c>
      <c r="F14" s="35">
        <v>251</v>
      </c>
      <c r="G14" s="35">
        <v>310</v>
      </c>
      <c r="H14" s="35">
        <v>379</v>
      </c>
      <c r="I14" s="35">
        <v>174</v>
      </c>
      <c r="J14" s="39">
        <f t="shared" si="0"/>
        <v>386</v>
      </c>
    </row>
    <row r="15" spans="2:10" x14ac:dyDescent="0.25">
      <c r="B15" s="38" t="s">
        <v>43</v>
      </c>
      <c r="C15" s="36" t="s">
        <v>55</v>
      </c>
      <c r="D15" s="36" t="str">
        <f>Assumptions!$C$5</f>
        <v>2019-2020</v>
      </c>
      <c r="E15" s="36">
        <f>Assumptions!$C$6</f>
        <v>1500</v>
      </c>
      <c r="F15" s="36">
        <v>418</v>
      </c>
      <c r="G15" s="36">
        <v>323</v>
      </c>
      <c r="H15" s="36">
        <v>306</v>
      </c>
      <c r="I15" s="36">
        <v>453</v>
      </c>
      <c r="J15" s="39">
        <f t="shared" si="0"/>
        <v>0</v>
      </c>
    </row>
    <row r="16" spans="2:10" x14ac:dyDescent="0.25">
      <c r="B16" s="37" t="s">
        <v>44</v>
      </c>
      <c r="C16" s="35" t="s">
        <v>55</v>
      </c>
      <c r="D16" s="35" t="str">
        <f>Assumptions!$C$5</f>
        <v>2019-2020</v>
      </c>
      <c r="E16" s="35">
        <f>Assumptions!$C$6</f>
        <v>1500</v>
      </c>
      <c r="F16" s="35">
        <v>38</v>
      </c>
      <c r="G16" s="35">
        <v>330</v>
      </c>
      <c r="H16" s="35">
        <v>158</v>
      </c>
      <c r="I16" s="35">
        <v>159</v>
      </c>
      <c r="J16" s="39">
        <f t="shared" si="0"/>
        <v>815</v>
      </c>
    </row>
    <row r="17" spans="2:10" x14ac:dyDescent="0.25">
      <c r="B17" s="38" t="s">
        <v>45</v>
      </c>
      <c r="C17" s="36" t="s">
        <v>55</v>
      </c>
      <c r="D17" s="36" t="str">
        <f>Assumptions!$C$5</f>
        <v>2019-2020</v>
      </c>
      <c r="E17" s="36">
        <f>Assumptions!$C$6</f>
        <v>1500</v>
      </c>
      <c r="F17" s="36">
        <v>355</v>
      </c>
      <c r="G17" s="36">
        <v>494</v>
      </c>
      <c r="H17" s="36">
        <v>158</v>
      </c>
      <c r="I17" s="36">
        <v>399</v>
      </c>
      <c r="J17" s="39">
        <f t="shared" si="0"/>
        <v>94</v>
      </c>
    </row>
    <row r="18" spans="2:10" x14ac:dyDescent="0.25">
      <c r="B18" s="37" t="s">
        <v>46</v>
      </c>
      <c r="C18" s="35" t="s">
        <v>55</v>
      </c>
      <c r="D18" s="35" t="str">
        <f>Assumptions!$C$5</f>
        <v>2019-2020</v>
      </c>
      <c r="E18" s="35">
        <f>Assumptions!$C$6</f>
        <v>1500</v>
      </c>
      <c r="F18" s="35">
        <v>26</v>
      </c>
      <c r="G18" s="35">
        <v>3</v>
      </c>
      <c r="H18" s="35">
        <v>178</v>
      </c>
      <c r="I18" s="35">
        <v>495</v>
      </c>
      <c r="J18" s="39">
        <f t="shared" si="0"/>
        <v>798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7DFCB-B558-4C5E-B619-2762EC01F9A8}">
  <sheetPr>
    <tabColor rgb="FFFFFF00"/>
  </sheetPr>
  <dimension ref="B6:AB6"/>
  <sheetViews>
    <sheetView showGridLines="0" tabSelected="1" zoomScale="55" zoomScaleNormal="55" workbookViewId="0">
      <selection activeCell="AO79" sqref="AO79"/>
    </sheetView>
  </sheetViews>
  <sheetFormatPr defaultRowHeight="15" x14ac:dyDescent="0.25"/>
  <sheetData>
    <row r="6" spans="2:28" ht="46.5" x14ac:dyDescent="0.7">
      <c r="B6" s="29" t="s">
        <v>73</v>
      </c>
      <c r="R6" s="28" t="s">
        <v>72</v>
      </c>
      <c r="AB6" s="28" t="s">
        <v>74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8C48B-35FC-4000-9BBB-0C2580B3847B}">
  <sheetPr>
    <tabColor rgb="FFFFFF00"/>
  </sheetPr>
  <dimension ref="B2:L10"/>
  <sheetViews>
    <sheetView showGridLines="0" zoomScale="190" zoomScaleNormal="190" workbookViewId="0">
      <selection activeCell="F15" sqref="F15"/>
    </sheetView>
  </sheetViews>
  <sheetFormatPr defaultRowHeight="15" x14ac:dyDescent="0.25"/>
  <cols>
    <col min="1" max="1" width="2.42578125" customWidth="1"/>
  </cols>
  <sheetData>
    <row r="2" spans="2:12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2:12" x14ac:dyDescent="0.25">
      <c r="B3" t="s">
        <v>79</v>
      </c>
    </row>
    <row r="4" spans="2:12" x14ac:dyDescent="0.25">
      <c r="B4" t="s">
        <v>80</v>
      </c>
    </row>
    <row r="5" spans="2:12" x14ac:dyDescent="0.25">
      <c r="B5" t="s">
        <v>84</v>
      </c>
    </row>
    <row r="6" spans="2:12" x14ac:dyDescent="0.25">
      <c r="B6" t="s">
        <v>85</v>
      </c>
    </row>
    <row r="8" spans="2:12" x14ac:dyDescent="0.25">
      <c r="B8" s="42" t="s">
        <v>81</v>
      </c>
    </row>
    <row r="9" spans="2:12" x14ac:dyDescent="0.25">
      <c r="B9" s="42" t="s">
        <v>82</v>
      </c>
    </row>
    <row r="10" spans="2:12" x14ac:dyDescent="0.25">
      <c r="B10" s="42" t="s">
        <v>83</v>
      </c>
    </row>
  </sheetData>
  <hyperlinks>
    <hyperlink ref="B9" r:id="rId1" xr:uid="{C3CAEFDE-2812-4DB8-83AA-3C9B7241A0F1}"/>
    <hyperlink ref="B8" r:id="rId2" xr:uid="{07DD9195-344B-44E5-826D-9382F8CF52B7}"/>
    <hyperlink ref="B10" r:id="rId3" xr:uid="{0D58FD8D-3117-4B5C-AFC6-F99FD1C7549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420D7-5E6E-4413-908E-24AD0FAB7162}">
  <sheetPr>
    <tabColor rgb="FFFF0000"/>
  </sheetPr>
  <dimension ref="B2:C6"/>
  <sheetViews>
    <sheetView zoomScale="220" zoomScaleNormal="220" workbookViewId="0"/>
  </sheetViews>
  <sheetFormatPr defaultRowHeight="15" x14ac:dyDescent="0.25"/>
  <cols>
    <col min="2" max="2" width="35.42578125" customWidth="1"/>
    <col min="3" max="3" width="14" customWidth="1"/>
  </cols>
  <sheetData>
    <row r="2" spans="2:3" x14ac:dyDescent="0.25">
      <c r="B2" s="4" t="s">
        <v>61</v>
      </c>
      <c r="C2" s="6"/>
    </row>
    <row r="3" spans="2:3" x14ac:dyDescent="0.25">
      <c r="B3" s="10" t="s">
        <v>62</v>
      </c>
      <c r="C3" s="12"/>
    </row>
    <row r="5" spans="2:3" x14ac:dyDescent="0.25">
      <c r="B5" s="2" t="s">
        <v>56</v>
      </c>
      <c r="C5" s="1" t="s">
        <v>57</v>
      </c>
    </row>
    <row r="6" spans="2:3" x14ac:dyDescent="0.25">
      <c r="B6" s="3" t="s">
        <v>60</v>
      </c>
      <c r="C6" s="1">
        <v>1500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CA1F9-F232-4749-AFF4-29E55A5E9B8F}">
  <dimension ref="A3:F21"/>
  <sheetViews>
    <sheetView workbookViewId="0">
      <selection activeCell="B7" sqref="B7"/>
    </sheetView>
  </sheetViews>
  <sheetFormatPr defaultRowHeight="15" x14ac:dyDescent="0.25"/>
  <cols>
    <col min="1" max="1" width="11.28515625" bestFit="1" customWidth="1"/>
    <col min="2" max="2" width="14" bestFit="1" customWidth="1"/>
    <col min="3" max="3" width="10.28515625" bestFit="1" customWidth="1"/>
    <col min="4" max="4" width="14.5703125" bestFit="1" customWidth="1"/>
    <col min="5" max="5" width="18.85546875" bestFit="1" customWidth="1"/>
    <col min="6" max="6" width="15.140625" bestFit="1" customWidth="1"/>
  </cols>
  <sheetData>
    <row r="3" spans="1:6" x14ac:dyDescent="0.25">
      <c r="A3" s="27" t="s">
        <v>8</v>
      </c>
      <c r="B3" s="27" t="s">
        <v>1</v>
      </c>
      <c r="C3" s="27" t="s">
        <v>0</v>
      </c>
      <c r="D3" t="s">
        <v>87</v>
      </c>
      <c r="E3" t="s">
        <v>92</v>
      </c>
      <c r="F3" t="s">
        <v>93</v>
      </c>
    </row>
    <row r="4" spans="1:6" x14ac:dyDescent="0.25">
      <c r="A4" t="s">
        <v>64</v>
      </c>
      <c r="B4" t="s">
        <v>50</v>
      </c>
      <c r="D4" s="26">
        <v>4500</v>
      </c>
      <c r="E4" s="26">
        <v>-1457</v>
      </c>
      <c r="F4" s="46">
        <v>-0.32377777777777778</v>
      </c>
    </row>
    <row r="5" spans="1:6" x14ac:dyDescent="0.25">
      <c r="B5" t="s">
        <v>49</v>
      </c>
      <c r="D5" s="26">
        <v>4500</v>
      </c>
      <c r="E5" s="26">
        <v>2470</v>
      </c>
      <c r="F5" s="46">
        <v>0.54888888888888887</v>
      </c>
    </row>
    <row r="6" spans="1:6" x14ac:dyDescent="0.25">
      <c r="A6" t="s">
        <v>67</v>
      </c>
      <c r="D6" s="26">
        <v>9000</v>
      </c>
      <c r="E6" s="26">
        <v>1013</v>
      </c>
      <c r="F6" s="46">
        <v>0.11255555555555556</v>
      </c>
    </row>
    <row r="7" spans="1:6" x14ac:dyDescent="0.25">
      <c r="A7" t="s">
        <v>47</v>
      </c>
      <c r="B7" t="s">
        <v>47</v>
      </c>
      <c r="C7" t="s">
        <v>15</v>
      </c>
      <c r="D7" s="26">
        <v>1500</v>
      </c>
      <c r="E7" s="26">
        <v>-3276</v>
      </c>
      <c r="F7" s="46">
        <v>-2.1840000000000002</v>
      </c>
    </row>
    <row r="8" spans="1:6" x14ac:dyDescent="0.25">
      <c r="C8" t="s">
        <v>16</v>
      </c>
      <c r="D8" s="26">
        <v>1500</v>
      </c>
      <c r="E8" s="26">
        <v>-8</v>
      </c>
      <c r="F8" s="46">
        <v>-5.3333333333333332E-3</v>
      </c>
    </row>
    <row r="9" spans="1:6" x14ac:dyDescent="0.25">
      <c r="C9" t="s">
        <v>17</v>
      </c>
      <c r="D9" s="26">
        <v>1500</v>
      </c>
      <c r="E9" s="26">
        <v>0</v>
      </c>
      <c r="F9" s="46">
        <v>0</v>
      </c>
    </row>
    <row r="10" spans="1:6" x14ac:dyDescent="0.25">
      <c r="C10" t="s">
        <v>18</v>
      </c>
      <c r="D10" s="26">
        <v>1500</v>
      </c>
      <c r="E10" s="26">
        <v>273</v>
      </c>
      <c r="F10" s="46">
        <v>0.182</v>
      </c>
    </row>
    <row r="11" spans="1:6" x14ac:dyDescent="0.25">
      <c r="B11" t="s">
        <v>68</v>
      </c>
      <c r="D11" s="26">
        <v>6000</v>
      </c>
      <c r="E11" s="26">
        <v>-3011</v>
      </c>
      <c r="F11" s="46">
        <v>-0.50183333333333335</v>
      </c>
    </row>
    <row r="12" spans="1:6" x14ac:dyDescent="0.25">
      <c r="B12" t="s">
        <v>48</v>
      </c>
      <c r="D12" s="26">
        <v>6000</v>
      </c>
      <c r="E12" s="26">
        <v>1354</v>
      </c>
      <c r="F12" s="46">
        <v>0.22566666666666665</v>
      </c>
    </row>
    <row r="13" spans="1:6" x14ac:dyDescent="0.25">
      <c r="A13" t="s">
        <v>68</v>
      </c>
      <c r="D13" s="26">
        <v>12000</v>
      </c>
      <c r="E13" s="26">
        <v>-1657</v>
      </c>
      <c r="F13" s="46">
        <v>-0.13808333333333334</v>
      </c>
    </row>
    <row r="14" spans="1:6" x14ac:dyDescent="0.25">
      <c r="A14" t="s">
        <v>65</v>
      </c>
      <c r="B14" t="s">
        <v>55</v>
      </c>
      <c r="D14" s="26">
        <v>6000</v>
      </c>
      <c r="E14" s="26">
        <v>1707</v>
      </c>
      <c r="F14" s="46">
        <v>0.28449999999999998</v>
      </c>
    </row>
    <row r="15" spans="1:6" x14ac:dyDescent="0.25">
      <c r="B15" t="s">
        <v>54</v>
      </c>
      <c r="D15" s="26">
        <v>4500</v>
      </c>
      <c r="E15" s="26">
        <v>1482</v>
      </c>
      <c r="F15" s="46">
        <v>0.32933333333333331</v>
      </c>
    </row>
    <row r="16" spans="1:6" x14ac:dyDescent="0.25">
      <c r="A16" t="s">
        <v>69</v>
      </c>
      <c r="D16" s="26">
        <v>10500</v>
      </c>
      <c r="E16" s="26">
        <v>3189</v>
      </c>
      <c r="F16" s="46">
        <v>0.30371428571428571</v>
      </c>
    </row>
    <row r="17" spans="1:6" x14ac:dyDescent="0.25">
      <c r="A17" t="s">
        <v>63</v>
      </c>
      <c r="B17" t="s">
        <v>52</v>
      </c>
      <c r="D17" s="26">
        <v>6000</v>
      </c>
      <c r="E17" s="26">
        <v>940</v>
      </c>
      <c r="F17" s="46">
        <v>0.15666666666666668</v>
      </c>
    </row>
    <row r="18" spans="1:6" x14ac:dyDescent="0.25">
      <c r="B18" t="s">
        <v>51</v>
      </c>
      <c r="D18" s="26">
        <v>6000</v>
      </c>
      <c r="E18" s="26">
        <v>1114</v>
      </c>
      <c r="F18" s="46">
        <v>0.18566666666666667</v>
      </c>
    </row>
    <row r="19" spans="1:6" x14ac:dyDescent="0.25">
      <c r="B19" t="s">
        <v>53</v>
      </c>
      <c r="D19" s="26">
        <v>4500</v>
      </c>
      <c r="E19" s="26">
        <v>1610</v>
      </c>
      <c r="F19" s="46">
        <v>0.35777777777777775</v>
      </c>
    </row>
    <row r="20" spans="1:6" x14ac:dyDescent="0.25">
      <c r="A20" t="s">
        <v>70</v>
      </c>
      <c r="D20" s="26">
        <v>16500</v>
      </c>
      <c r="E20" s="26">
        <v>3664</v>
      </c>
      <c r="F20" s="46">
        <v>0.22206060606060607</v>
      </c>
    </row>
    <row r="21" spans="1:6" x14ac:dyDescent="0.25">
      <c r="A21" t="s">
        <v>66</v>
      </c>
      <c r="D21" s="26">
        <v>48000</v>
      </c>
      <c r="E21" s="26">
        <v>6209</v>
      </c>
      <c r="F21" s="46">
        <v>0.12935416666666666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CD09-830F-404C-8189-CA10EE15E1EC}">
  <dimension ref="A3:I20"/>
  <sheetViews>
    <sheetView workbookViewId="0">
      <selection activeCell="H23" sqref="H23"/>
    </sheetView>
  </sheetViews>
  <sheetFormatPr defaultRowHeight="15" x14ac:dyDescent="0.25"/>
  <cols>
    <col min="1" max="1" width="11.28515625" bestFit="1" customWidth="1"/>
    <col min="2" max="2" width="14" bestFit="1" customWidth="1"/>
    <col min="3" max="3" width="10.42578125" bestFit="1" customWidth="1"/>
    <col min="4" max="4" width="14.5703125" bestFit="1" customWidth="1"/>
    <col min="5" max="5" width="10.7109375" bestFit="1" customWidth="1"/>
    <col min="6" max="6" width="14" bestFit="1" customWidth="1"/>
    <col min="7" max="7" width="13.28515625" bestFit="1" customWidth="1"/>
    <col min="8" max="8" width="15.140625" bestFit="1" customWidth="1"/>
    <col min="9" max="9" width="18.85546875" bestFit="1" customWidth="1"/>
  </cols>
  <sheetData>
    <row r="3" spans="1:9" x14ac:dyDescent="0.25">
      <c r="A3" s="27" t="s">
        <v>8</v>
      </c>
      <c r="B3" s="27" t="s">
        <v>1</v>
      </c>
      <c r="C3" s="27" t="s">
        <v>0</v>
      </c>
      <c r="D3" t="s">
        <v>87</v>
      </c>
      <c r="E3" t="s">
        <v>88</v>
      </c>
      <c r="F3" t="s">
        <v>89</v>
      </c>
      <c r="G3" t="s">
        <v>90</v>
      </c>
      <c r="H3" t="s">
        <v>91</v>
      </c>
      <c r="I3" t="s">
        <v>92</v>
      </c>
    </row>
    <row r="4" spans="1:9" x14ac:dyDescent="0.25">
      <c r="A4" t="s">
        <v>64</v>
      </c>
      <c r="B4" t="s">
        <v>50</v>
      </c>
      <c r="D4" s="26">
        <v>4500</v>
      </c>
      <c r="E4" s="26">
        <v>589</v>
      </c>
      <c r="F4" s="26">
        <v>656</v>
      </c>
      <c r="G4" s="26">
        <v>465</v>
      </c>
      <c r="H4" s="26">
        <v>4247</v>
      </c>
      <c r="I4" s="26">
        <v>-1457</v>
      </c>
    </row>
    <row r="5" spans="1:9" x14ac:dyDescent="0.25">
      <c r="B5" t="s">
        <v>49</v>
      </c>
      <c r="C5" t="s">
        <v>23</v>
      </c>
      <c r="D5" s="26">
        <v>1500</v>
      </c>
      <c r="E5" s="26">
        <v>314</v>
      </c>
      <c r="F5" s="26">
        <v>185</v>
      </c>
      <c r="G5" s="26">
        <v>227</v>
      </c>
      <c r="H5" s="26">
        <v>169</v>
      </c>
      <c r="I5" s="26">
        <v>605</v>
      </c>
    </row>
    <row r="6" spans="1:9" x14ac:dyDescent="0.25">
      <c r="C6" t="s">
        <v>24</v>
      </c>
      <c r="D6" s="26">
        <v>1500</v>
      </c>
      <c r="E6" s="26">
        <v>23</v>
      </c>
      <c r="F6" s="26">
        <v>43</v>
      </c>
      <c r="G6" s="26">
        <v>146</v>
      </c>
      <c r="H6" s="26">
        <v>269</v>
      </c>
      <c r="I6" s="26">
        <v>1019</v>
      </c>
    </row>
    <row r="7" spans="1:9" x14ac:dyDescent="0.25">
      <c r="C7" t="s">
        <v>25</v>
      </c>
      <c r="D7" s="26">
        <v>1500</v>
      </c>
      <c r="E7" s="26">
        <v>328</v>
      </c>
      <c r="F7" s="26">
        <v>20</v>
      </c>
      <c r="G7" s="26">
        <v>268</v>
      </c>
      <c r="H7" s="26">
        <v>38</v>
      </c>
      <c r="I7" s="26">
        <v>846</v>
      </c>
    </row>
    <row r="8" spans="1:9" x14ac:dyDescent="0.25">
      <c r="B8" t="s">
        <v>71</v>
      </c>
      <c r="D8" s="26">
        <v>4500</v>
      </c>
      <c r="E8" s="26">
        <v>665</v>
      </c>
      <c r="F8" s="26">
        <v>248</v>
      </c>
      <c r="G8" s="26">
        <v>641</v>
      </c>
      <c r="H8" s="26">
        <v>476</v>
      </c>
      <c r="I8" s="26">
        <v>2470</v>
      </c>
    </row>
    <row r="9" spans="1:9" x14ac:dyDescent="0.25">
      <c r="A9" t="s">
        <v>67</v>
      </c>
      <c r="D9" s="26">
        <v>9000</v>
      </c>
      <c r="E9" s="26">
        <v>1254</v>
      </c>
      <c r="F9" s="26">
        <v>904</v>
      </c>
      <c r="G9" s="26">
        <v>1106</v>
      </c>
      <c r="H9" s="26">
        <v>4723</v>
      </c>
      <c r="I9" s="26">
        <v>1013</v>
      </c>
    </row>
    <row r="10" spans="1:9" x14ac:dyDescent="0.25">
      <c r="A10" t="s">
        <v>47</v>
      </c>
      <c r="B10" t="s">
        <v>47</v>
      </c>
      <c r="D10" s="26">
        <v>6000</v>
      </c>
      <c r="E10" s="26">
        <v>1007</v>
      </c>
      <c r="F10" s="26">
        <v>1396</v>
      </c>
      <c r="G10" s="26">
        <v>1363</v>
      </c>
      <c r="H10" s="26">
        <v>5245</v>
      </c>
      <c r="I10" s="26">
        <v>-3011</v>
      </c>
    </row>
    <row r="11" spans="1:9" x14ac:dyDescent="0.25">
      <c r="B11" t="s">
        <v>48</v>
      </c>
      <c r="D11" s="26">
        <v>6000</v>
      </c>
      <c r="E11" s="26">
        <v>1385</v>
      </c>
      <c r="F11" s="26">
        <v>1056</v>
      </c>
      <c r="G11" s="26">
        <v>1217</v>
      </c>
      <c r="H11" s="26">
        <v>988</v>
      </c>
      <c r="I11" s="26">
        <v>1354</v>
      </c>
    </row>
    <row r="12" spans="1:9" x14ac:dyDescent="0.25">
      <c r="A12" t="s">
        <v>68</v>
      </c>
      <c r="D12" s="26">
        <v>12000</v>
      </c>
      <c r="E12" s="26">
        <v>2392</v>
      </c>
      <c r="F12" s="26">
        <v>2452</v>
      </c>
      <c r="G12" s="26">
        <v>2580</v>
      </c>
      <c r="H12" s="26">
        <v>6233</v>
      </c>
      <c r="I12" s="26">
        <v>-1657</v>
      </c>
    </row>
    <row r="13" spans="1:9" x14ac:dyDescent="0.25">
      <c r="A13" t="s">
        <v>65</v>
      </c>
      <c r="B13" t="s">
        <v>55</v>
      </c>
      <c r="D13" s="26">
        <v>6000</v>
      </c>
      <c r="E13" s="26">
        <v>837</v>
      </c>
      <c r="F13" s="26">
        <v>1150</v>
      </c>
      <c r="G13" s="26">
        <v>800</v>
      </c>
      <c r="H13" s="26">
        <v>1506</v>
      </c>
      <c r="I13" s="26">
        <v>1707</v>
      </c>
    </row>
    <row r="14" spans="1:9" x14ac:dyDescent="0.25">
      <c r="B14" t="s">
        <v>54</v>
      </c>
      <c r="D14" s="26">
        <v>4500</v>
      </c>
      <c r="E14" s="26">
        <v>506</v>
      </c>
      <c r="F14" s="26">
        <v>1008</v>
      </c>
      <c r="G14" s="26">
        <v>757</v>
      </c>
      <c r="H14" s="26">
        <v>747</v>
      </c>
      <c r="I14" s="26">
        <v>1482</v>
      </c>
    </row>
    <row r="15" spans="1:9" x14ac:dyDescent="0.25">
      <c r="A15" t="s">
        <v>69</v>
      </c>
      <c r="D15" s="26">
        <v>10500</v>
      </c>
      <c r="E15" s="26">
        <v>1343</v>
      </c>
      <c r="F15" s="26">
        <v>2158</v>
      </c>
      <c r="G15" s="26">
        <v>1557</v>
      </c>
      <c r="H15" s="26">
        <v>2253</v>
      </c>
      <c r="I15" s="26">
        <v>3189</v>
      </c>
    </row>
    <row r="16" spans="1:9" x14ac:dyDescent="0.25">
      <c r="A16" t="s">
        <v>63</v>
      </c>
      <c r="B16" t="s">
        <v>52</v>
      </c>
      <c r="D16" s="26">
        <v>6000</v>
      </c>
      <c r="E16" s="26">
        <v>1200</v>
      </c>
      <c r="F16" s="26">
        <v>1712</v>
      </c>
      <c r="G16" s="26">
        <v>612</v>
      </c>
      <c r="H16" s="26">
        <v>1536</v>
      </c>
      <c r="I16" s="26">
        <v>940</v>
      </c>
    </row>
    <row r="17" spans="1:9" x14ac:dyDescent="0.25">
      <c r="B17" t="s">
        <v>51</v>
      </c>
      <c r="D17" s="26">
        <v>6000</v>
      </c>
      <c r="E17" s="26">
        <v>1139</v>
      </c>
      <c r="F17" s="26">
        <v>1247</v>
      </c>
      <c r="G17" s="26">
        <v>1539</v>
      </c>
      <c r="H17" s="26">
        <v>961</v>
      </c>
      <c r="I17" s="26">
        <v>1114</v>
      </c>
    </row>
    <row r="18" spans="1:9" x14ac:dyDescent="0.25">
      <c r="B18" t="s">
        <v>53</v>
      </c>
      <c r="D18" s="26">
        <v>4500</v>
      </c>
      <c r="E18" s="26">
        <v>352</v>
      </c>
      <c r="F18" s="26">
        <v>922</v>
      </c>
      <c r="G18" s="26">
        <v>763</v>
      </c>
      <c r="H18" s="26">
        <v>853</v>
      </c>
      <c r="I18" s="26">
        <v>1610</v>
      </c>
    </row>
    <row r="19" spans="1:9" x14ac:dyDescent="0.25">
      <c r="A19" t="s">
        <v>70</v>
      </c>
      <c r="D19" s="26">
        <v>16500</v>
      </c>
      <c r="E19" s="26">
        <v>2691</v>
      </c>
      <c r="F19" s="26">
        <v>3881</v>
      </c>
      <c r="G19" s="26">
        <v>2914</v>
      </c>
      <c r="H19" s="26">
        <v>3350</v>
      </c>
      <c r="I19" s="26">
        <v>3664</v>
      </c>
    </row>
    <row r="20" spans="1:9" x14ac:dyDescent="0.25">
      <c r="A20" t="s">
        <v>66</v>
      </c>
      <c r="D20" s="26">
        <v>48000</v>
      </c>
      <c r="E20" s="26">
        <v>7680</v>
      </c>
      <c r="F20" s="26">
        <v>9395</v>
      </c>
      <c r="G20" s="26">
        <v>8157</v>
      </c>
      <c r="H20" s="26">
        <v>16559</v>
      </c>
      <c r="I20" s="26">
        <v>6209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E63DC-82B6-4DC5-AA9F-503B3910FB7F}">
  <sheetPr>
    <tabColor rgb="FF0000FF"/>
  </sheetPr>
  <dimension ref="B2:J19"/>
  <sheetViews>
    <sheetView workbookViewId="0">
      <selection activeCell="I12" sqref="I12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58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6</v>
      </c>
      <c r="J11" s="22" t="s">
        <v>7</v>
      </c>
    </row>
    <row r="12" spans="2:10" x14ac:dyDescent="0.25">
      <c r="B12" s="19" t="s">
        <v>15</v>
      </c>
      <c r="C12" s="1" t="s">
        <v>47</v>
      </c>
      <c r="D12" s="1" t="str">
        <f>Assumptions!$C$5</f>
        <v>2019-2020</v>
      </c>
      <c r="E12" s="1">
        <f>Assumptions!$C$6</f>
        <v>1500</v>
      </c>
      <c r="F12" s="1">
        <v>43</v>
      </c>
      <c r="G12" s="1">
        <v>420</v>
      </c>
      <c r="H12" s="1">
        <v>313</v>
      </c>
      <c r="I12" s="1">
        <v>4000</v>
      </c>
      <c r="J12" s="20">
        <f t="shared" ref="J12:J19" si="0">E12-SUM(F12:I12)</f>
        <v>-3276</v>
      </c>
    </row>
    <row r="13" spans="2:10" x14ac:dyDescent="0.25">
      <c r="B13" s="19" t="s">
        <v>16</v>
      </c>
      <c r="C13" s="1" t="s">
        <v>47</v>
      </c>
      <c r="D13" s="1" t="str">
        <f>Assumptions!$C$5</f>
        <v>2019-2020</v>
      </c>
      <c r="E13" s="1">
        <f>Assumptions!$C$6</f>
        <v>1500</v>
      </c>
      <c r="F13" s="1">
        <v>384</v>
      </c>
      <c r="G13" s="1">
        <v>240</v>
      </c>
      <c r="H13" s="1">
        <v>472</v>
      </c>
      <c r="I13" s="1">
        <v>412</v>
      </c>
      <c r="J13" s="20">
        <f t="shared" si="0"/>
        <v>-8</v>
      </c>
    </row>
    <row r="14" spans="2:10" x14ac:dyDescent="0.25">
      <c r="B14" s="19" t="s">
        <v>17</v>
      </c>
      <c r="C14" s="1" t="s">
        <v>47</v>
      </c>
      <c r="D14" s="1" t="str">
        <f>Assumptions!$C$5</f>
        <v>2019-2020</v>
      </c>
      <c r="E14" s="1">
        <f>Assumptions!$C$6</f>
        <v>1500</v>
      </c>
      <c r="F14" s="1">
        <v>344</v>
      </c>
      <c r="G14" s="1">
        <v>327</v>
      </c>
      <c r="H14" s="1">
        <v>326</v>
      </c>
      <c r="I14" s="1">
        <v>503</v>
      </c>
      <c r="J14" s="20">
        <f t="shared" si="0"/>
        <v>0</v>
      </c>
    </row>
    <row r="15" spans="2:10" x14ac:dyDescent="0.25">
      <c r="B15" s="19" t="s">
        <v>18</v>
      </c>
      <c r="C15" s="1" t="s">
        <v>47</v>
      </c>
      <c r="D15" s="1" t="str">
        <f>Assumptions!$C$5</f>
        <v>2019-2020</v>
      </c>
      <c r="E15" s="1">
        <f>Assumptions!$C$6</f>
        <v>1500</v>
      </c>
      <c r="F15" s="1">
        <v>236</v>
      </c>
      <c r="G15" s="1">
        <v>409</v>
      </c>
      <c r="H15" s="1">
        <v>252</v>
      </c>
      <c r="I15" s="1">
        <v>330</v>
      </c>
      <c r="J15" s="20">
        <f t="shared" si="0"/>
        <v>273</v>
      </c>
    </row>
    <row r="16" spans="2:10" x14ac:dyDescent="0.25">
      <c r="B16" s="19" t="s">
        <v>19</v>
      </c>
      <c r="C16" s="1" t="s">
        <v>48</v>
      </c>
      <c r="D16" s="1" t="str">
        <f>Assumptions!$C$5</f>
        <v>2019-2020</v>
      </c>
      <c r="E16" s="1">
        <f>Assumptions!$C$6</f>
        <v>1500</v>
      </c>
      <c r="F16" s="1">
        <v>458</v>
      </c>
      <c r="G16" s="1">
        <v>63</v>
      </c>
      <c r="H16" s="1">
        <v>399</v>
      </c>
      <c r="I16" s="1">
        <v>337</v>
      </c>
      <c r="J16" s="20">
        <f t="shared" si="0"/>
        <v>243</v>
      </c>
    </row>
    <row r="17" spans="2:10" x14ac:dyDescent="0.25">
      <c r="B17" s="19" t="s">
        <v>20</v>
      </c>
      <c r="C17" s="1" t="s">
        <v>48</v>
      </c>
      <c r="D17" s="1" t="str">
        <f>Assumptions!$C$5</f>
        <v>2019-2020</v>
      </c>
      <c r="E17" s="1">
        <f>Assumptions!$C$6</f>
        <v>1500</v>
      </c>
      <c r="F17" s="1">
        <v>65</v>
      </c>
      <c r="G17" s="1">
        <v>342</v>
      </c>
      <c r="H17" s="1">
        <v>369</v>
      </c>
      <c r="I17" s="1">
        <v>158</v>
      </c>
      <c r="J17" s="20">
        <f t="shared" si="0"/>
        <v>566</v>
      </c>
    </row>
    <row r="18" spans="2:10" x14ac:dyDescent="0.25">
      <c r="B18" s="19" t="s">
        <v>21</v>
      </c>
      <c r="C18" s="1" t="s">
        <v>48</v>
      </c>
      <c r="D18" s="1" t="str">
        <f>Assumptions!$C$5</f>
        <v>2019-2020</v>
      </c>
      <c r="E18" s="1">
        <f>Assumptions!$C$6</f>
        <v>1500</v>
      </c>
      <c r="F18" s="1">
        <v>384</v>
      </c>
      <c r="G18" s="1">
        <v>482</v>
      </c>
      <c r="H18" s="1">
        <v>273</v>
      </c>
      <c r="I18" s="1">
        <v>361</v>
      </c>
      <c r="J18" s="20">
        <f t="shared" si="0"/>
        <v>0</v>
      </c>
    </row>
    <row r="19" spans="2:10" x14ac:dyDescent="0.25">
      <c r="B19" s="23" t="s">
        <v>22</v>
      </c>
      <c r="C19" s="24" t="s">
        <v>48</v>
      </c>
      <c r="D19" s="24" t="str">
        <f>Assumptions!$C$5</f>
        <v>2019-2020</v>
      </c>
      <c r="E19" s="24">
        <f>Assumptions!$C$6</f>
        <v>1500</v>
      </c>
      <c r="F19" s="24">
        <v>478</v>
      </c>
      <c r="G19" s="24">
        <v>169</v>
      </c>
      <c r="H19" s="24">
        <v>176</v>
      </c>
      <c r="I19" s="24">
        <v>132</v>
      </c>
      <c r="J19" s="25">
        <f t="shared" si="0"/>
        <v>545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47F49-E359-4CBB-A0AC-2CD9ECA0A597}">
  <sheetPr>
    <tabColor rgb="FF0000FF"/>
  </sheetPr>
  <dimension ref="B2:J17"/>
  <sheetViews>
    <sheetView workbookViewId="0"/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58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6</v>
      </c>
      <c r="J11" s="22" t="s">
        <v>7</v>
      </c>
    </row>
    <row r="12" spans="2:10" x14ac:dyDescent="0.25">
      <c r="B12" s="19" t="s">
        <v>23</v>
      </c>
      <c r="C12" s="1" t="s">
        <v>49</v>
      </c>
      <c r="D12" s="1" t="str">
        <f>Assumptions!$C$5</f>
        <v>2019-2020</v>
      </c>
      <c r="E12" s="1">
        <f>Assumptions!$C$6</f>
        <v>1500</v>
      </c>
      <c r="F12" s="1">
        <v>314</v>
      </c>
      <c r="G12" s="1">
        <v>185</v>
      </c>
      <c r="H12" s="1">
        <v>227</v>
      </c>
      <c r="I12" s="1">
        <v>169</v>
      </c>
      <c r="J12" s="20">
        <f t="shared" ref="J12:J17" si="0">E12-SUM(F12:I12)</f>
        <v>605</v>
      </c>
    </row>
    <row r="13" spans="2:10" x14ac:dyDescent="0.25">
      <c r="B13" s="19" t="s">
        <v>24</v>
      </c>
      <c r="C13" s="1" t="s">
        <v>49</v>
      </c>
      <c r="D13" s="1" t="str">
        <f>Assumptions!$C$5</f>
        <v>2019-2020</v>
      </c>
      <c r="E13" s="1">
        <f>Assumptions!$C$6</f>
        <v>1500</v>
      </c>
      <c r="F13" s="1">
        <v>23</v>
      </c>
      <c r="G13" s="1">
        <v>43</v>
      </c>
      <c r="H13" s="1">
        <v>146</v>
      </c>
      <c r="I13" s="1">
        <v>269</v>
      </c>
      <c r="J13" s="20">
        <f t="shared" si="0"/>
        <v>1019</v>
      </c>
    </row>
    <row r="14" spans="2:10" x14ac:dyDescent="0.25">
      <c r="B14" s="19" t="s">
        <v>25</v>
      </c>
      <c r="C14" s="1" t="s">
        <v>49</v>
      </c>
      <c r="D14" s="1" t="str">
        <f>Assumptions!$C$5</f>
        <v>2019-2020</v>
      </c>
      <c r="E14" s="1">
        <f>Assumptions!$C$6</f>
        <v>1500</v>
      </c>
      <c r="F14" s="1">
        <v>328</v>
      </c>
      <c r="G14" s="1">
        <v>20</v>
      </c>
      <c r="H14" s="1">
        <v>268</v>
      </c>
      <c r="I14" s="1">
        <v>38</v>
      </c>
      <c r="J14" s="20">
        <f t="shared" si="0"/>
        <v>846</v>
      </c>
    </row>
    <row r="15" spans="2:10" x14ac:dyDescent="0.25">
      <c r="B15" s="19" t="s">
        <v>26</v>
      </c>
      <c r="C15" s="1" t="s">
        <v>50</v>
      </c>
      <c r="D15" s="1" t="str">
        <f>Assumptions!$C$5</f>
        <v>2019-2020</v>
      </c>
      <c r="E15" s="1">
        <f>Assumptions!$C$6</f>
        <v>1500</v>
      </c>
      <c r="F15" s="1">
        <v>301</v>
      </c>
      <c r="G15" s="1">
        <v>38</v>
      </c>
      <c r="H15" s="1">
        <v>186</v>
      </c>
      <c r="I15" s="1">
        <v>975</v>
      </c>
      <c r="J15" s="20">
        <f t="shared" si="0"/>
        <v>0</v>
      </c>
    </row>
    <row r="16" spans="2:10" x14ac:dyDescent="0.25">
      <c r="B16" s="19" t="s">
        <v>27</v>
      </c>
      <c r="C16" s="1" t="s">
        <v>50</v>
      </c>
      <c r="D16" s="1" t="str">
        <f>Assumptions!$C$5</f>
        <v>2019-2020</v>
      </c>
      <c r="E16" s="1">
        <f>Assumptions!$C$6</f>
        <v>1500</v>
      </c>
      <c r="F16" s="1">
        <v>168</v>
      </c>
      <c r="G16" s="1">
        <v>333</v>
      </c>
      <c r="H16" s="1">
        <v>227</v>
      </c>
      <c r="I16" s="1">
        <v>772</v>
      </c>
      <c r="J16" s="20">
        <f t="shared" si="0"/>
        <v>0</v>
      </c>
    </row>
    <row r="17" spans="2:10" x14ac:dyDescent="0.25">
      <c r="B17" s="23" t="s">
        <v>28</v>
      </c>
      <c r="C17" s="24" t="s">
        <v>50</v>
      </c>
      <c r="D17" s="24" t="str">
        <f>Assumptions!$C$5</f>
        <v>2019-2020</v>
      </c>
      <c r="E17" s="24">
        <f>Assumptions!$C$6</f>
        <v>1500</v>
      </c>
      <c r="F17" s="24">
        <v>120</v>
      </c>
      <c r="G17" s="24">
        <v>285</v>
      </c>
      <c r="H17" s="24">
        <v>52</v>
      </c>
      <c r="I17" s="24">
        <v>2500</v>
      </c>
      <c r="J17" s="25">
        <f t="shared" si="0"/>
        <v>-1457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878C-5FD8-40DD-9F34-C61146016B29}">
  <sheetPr>
    <tabColor rgb="FF0000FF"/>
  </sheetPr>
  <dimension ref="B2:J22"/>
  <sheetViews>
    <sheetView workbookViewId="0"/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58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6</v>
      </c>
      <c r="J11" s="22" t="s">
        <v>7</v>
      </c>
    </row>
    <row r="12" spans="2:10" x14ac:dyDescent="0.25">
      <c r="B12" s="19" t="s">
        <v>29</v>
      </c>
      <c r="C12" s="1" t="s">
        <v>51</v>
      </c>
      <c r="D12" s="1" t="str">
        <f>Assumptions!$C$5</f>
        <v>2019-2020</v>
      </c>
      <c r="E12" s="1">
        <f>Assumptions!$C$6</f>
        <v>1500</v>
      </c>
      <c r="F12" s="1">
        <v>499</v>
      </c>
      <c r="G12" s="1">
        <v>8</v>
      </c>
      <c r="H12" s="1">
        <v>319</v>
      </c>
      <c r="I12" s="1">
        <v>302</v>
      </c>
      <c r="J12" s="20">
        <f t="shared" ref="J12:J22" si="0">E12-SUM(F12:I12)</f>
        <v>372</v>
      </c>
    </row>
    <row r="13" spans="2:10" x14ac:dyDescent="0.25">
      <c r="B13" s="19" t="s">
        <v>30</v>
      </c>
      <c r="C13" s="1" t="s">
        <v>51</v>
      </c>
      <c r="D13" s="1" t="str">
        <f>Assumptions!$C$5</f>
        <v>2019-2020</v>
      </c>
      <c r="E13" s="1">
        <f>Assumptions!$C$6</f>
        <v>1500</v>
      </c>
      <c r="F13" s="1">
        <v>132</v>
      </c>
      <c r="G13" s="1">
        <v>460</v>
      </c>
      <c r="H13" s="1">
        <v>291</v>
      </c>
      <c r="I13" s="1">
        <v>203</v>
      </c>
      <c r="J13" s="20">
        <f t="shared" si="0"/>
        <v>414</v>
      </c>
    </row>
    <row r="14" spans="2:10" x14ac:dyDescent="0.25">
      <c r="B14" s="19" t="s">
        <v>31</v>
      </c>
      <c r="C14" s="1" t="s">
        <v>51</v>
      </c>
      <c r="D14" s="1" t="str">
        <f>Assumptions!$C$5</f>
        <v>2019-2020</v>
      </c>
      <c r="E14" s="1">
        <f>Assumptions!$C$6</f>
        <v>1500</v>
      </c>
      <c r="F14" s="1">
        <v>337</v>
      </c>
      <c r="G14" s="1">
        <v>354</v>
      </c>
      <c r="H14" s="1">
        <v>459</v>
      </c>
      <c r="I14" s="1">
        <v>350</v>
      </c>
      <c r="J14" s="20">
        <f t="shared" si="0"/>
        <v>0</v>
      </c>
    </row>
    <row r="15" spans="2:10" x14ac:dyDescent="0.25">
      <c r="B15" s="19" t="s">
        <v>32</v>
      </c>
      <c r="C15" s="1" t="s">
        <v>51</v>
      </c>
      <c r="D15" s="1" t="str">
        <f>Assumptions!$C$5</f>
        <v>2019-2020</v>
      </c>
      <c r="E15" s="1">
        <f>Assumptions!$C$6</f>
        <v>1500</v>
      </c>
      <c r="F15" s="1">
        <v>171</v>
      </c>
      <c r="G15" s="1">
        <v>425</v>
      </c>
      <c r="H15" s="1">
        <v>470</v>
      </c>
      <c r="I15" s="1">
        <v>106</v>
      </c>
      <c r="J15" s="20">
        <f t="shared" si="0"/>
        <v>328</v>
      </c>
    </row>
    <row r="16" spans="2:10" x14ac:dyDescent="0.25">
      <c r="B16" s="19" t="s">
        <v>33</v>
      </c>
      <c r="C16" s="1" t="s">
        <v>52</v>
      </c>
      <c r="D16" s="1" t="str">
        <f>Assumptions!$C$5</f>
        <v>2019-2020</v>
      </c>
      <c r="E16" s="1">
        <f>Assumptions!$C$6</f>
        <v>1500</v>
      </c>
      <c r="F16" s="1">
        <v>275</v>
      </c>
      <c r="G16" s="1">
        <v>402</v>
      </c>
      <c r="H16" s="1">
        <v>98</v>
      </c>
      <c r="I16" s="1">
        <v>483</v>
      </c>
      <c r="J16" s="20">
        <f t="shared" si="0"/>
        <v>242</v>
      </c>
    </row>
    <row r="17" spans="2:10" x14ac:dyDescent="0.25">
      <c r="B17" s="19" t="s">
        <v>34</v>
      </c>
      <c r="C17" s="1" t="s">
        <v>52</v>
      </c>
      <c r="D17" s="1" t="str">
        <f>Assumptions!$C$5</f>
        <v>2019-2020</v>
      </c>
      <c r="E17" s="1">
        <f>Assumptions!$C$6</f>
        <v>1500</v>
      </c>
      <c r="F17" s="1">
        <v>420</v>
      </c>
      <c r="G17" s="1">
        <v>402</v>
      </c>
      <c r="H17" s="1">
        <v>360</v>
      </c>
      <c r="I17" s="1">
        <v>318</v>
      </c>
      <c r="J17" s="20">
        <f t="shared" si="0"/>
        <v>0</v>
      </c>
    </row>
    <row r="18" spans="2:10" x14ac:dyDescent="0.25">
      <c r="B18" s="19" t="s">
        <v>35</v>
      </c>
      <c r="C18" s="1" t="s">
        <v>52</v>
      </c>
      <c r="D18" s="1" t="str">
        <f>Assumptions!$C$5</f>
        <v>2019-2020</v>
      </c>
      <c r="E18" s="1">
        <f>Assumptions!$C$6</f>
        <v>1500</v>
      </c>
      <c r="F18" s="1">
        <v>176</v>
      </c>
      <c r="G18" s="1">
        <v>461</v>
      </c>
      <c r="H18" s="1">
        <v>47</v>
      </c>
      <c r="I18" s="1">
        <v>331</v>
      </c>
      <c r="J18" s="20">
        <f t="shared" si="0"/>
        <v>485</v>
      </c>
    </row>
    <row r="19" spans="2:10" x14ac:dyDescent="0.25">
      <c r="B19" s="19" t="s">
        <v>36</v>
      </c>
      <c r="C19" s="1" t="s">
        <v>52</v>
      </c>
      <c r="D19" s="1" t="str">
        <f>Assumptions!$C$5</f>
        <v>2019-2020</v>
      </c>
      <c r="E19" s="1">
        <f>Assumptions!$C$6</f>
        <v>1500</v>
      </c>
      <c r="F19" s="1">
        <v>329</v>
      </c>
      <c r="G19" s="1">
        <v>447</v>
      </c>
      <c r="H19" s="1">
        <v>107</v>
      </c>
      <c r="I19" s="1">
        <v>404</v>
      </c>
      <c r="J19" s="20">
        <f t="shared" si="0"/>
        <v>213</v>
      </c>
    </row>
    <row r="20" spans="2:10" x14ac:dyDescent="0.25">
      <c r="B20" s="19" t="s">
        <v>37</v>
      </c>
      <c r="C20" s="1" t="s">
        <v>53</v>
      </c>
      <c r="D20" s="1" t="str">
        <f>Assumptions!$C$5</f>
        <v>2019-2020</v>
      </c>
      <c r="E20" s="1">
        <f>Assumptions!$C$6</f>
        <v>1500</v>
      </c>
      <c r="F20" s="1">
        <v>26</v>
      </c>
      <c r="G20" s="1">
        <v>238</v>
      </c>
      <c r="H20" s="1">
        <v>497</v>
      </c>
      <c r="I20" s="1">
        <v>197</v>
      </c>
      <c r="J20" s="20">
        <f t="shared" si="0"/>
        <v>542</v>
      </c>
    </row>
    <row r="21" spans="2:10" x14ac:dyDescent="0.25">
      <c r="B21" s="19" t="s">
        <v>38</v>
      </c>
      <c r="C21" s="1" t="s">
        <v>53</v>
      </c>
      <c r="D21" s="1" t="str">
        <f>Assumptions!$C$5</f>
        <v>2019-2020</v>
      </c>
      <c r="E21" s="1">
        <f>Assumptions!$C$6</f>
        <v>1500</v>
      </c>
      <c r="F21" s="1">
        <v>19</v>
      </c>
      <c r="G21" s="1">
        <v>484</v>
      </c>
      <c r="H21" s="1">
        <v>99</v>
      </c>
      <c r="I21" s="1">
        <v>238</v>
      </c>
      <c r="J21" s="20">
        <f t="shared" si="0"/>
        <v>660</v>
      </c>
    </row>
    <row r="22" spans="2:10" x14ac:dyDescent="0.25">
      <c r="B22" s="23" t="s">
        <v>39</v>
      </c>
      <c r="C22" s="24" t="s">
        <v>53</v>
      </c>
      <c r="D22" s="24" t="str">
        <f>Assumptions!$C$5</f>
        <v>2019-2020</v>
      </c>
      <c r="E22" s="24">
        <f>Assumptions!$C$6</f>
        <v>1500</v>
      </c>
      <c r="F22" s="24">
        <v>307</v>
      </c>
      <c r="G22" s="24">
        <v>200</v>
      </c>
      <c r="H22" s="24">
        <v>167</v>
      </c>
      <c r="I22" s="24">
        <v>418</v>
      </c>
      <c r="J22" s="25">
        <f t="shared" si="0"/>
        <v>408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6 a 4 5 0 3 9 - d 4 5 8 - 4 1 0 e - a 6 0 9 - a f c f 3 6 6 f 6 c 8 e "   x m l n s = " h t t p : / / s c h e m a s . m i c r o s o f t . c o m / D a t a M a s h u p " > A A A A A G U E A A B Q S w M E F A A C A A g A M 4 1 9 T / A w a N S l A A A A 9 g A A A B I A H A B D b 2 5 m a W c v U G F j a 2 F n Z S 5 4 b W w g o h g A K K A U A A A A A A A A A A A A A A A A A A A A A A A A A A A A h Y 8 x D o I w G E a v Q r r T F g x g y E 8 Z X C U x I R r X p l R o h G J o s d z N w S N 5 B U k U d X P 8 X t 7 w v s f t D v n U t d 5 V D k b 1 O k M B p s i T W v S V 0 n W G R n v y 1 y h n s O P i z G v p z b I 2 6 W S q D D X W X l J C n H P Y r X A / 1 C S k N C D H Y l u K R n Y c f W T 1 X / a V N p Z r I R G D w y u G h T i J c R R H C Q 6 A L B A K p b 9 C O P d i C u Q H w m Z s 7 T h I J r W / L 4 E s E 8 j 7 A 3 s C U E s D B B Q A A g A I A D O N f U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z j X 1 P E w L k 0 l 4 B A A C E A w A A E w A c A E Z v c m 1 1 b G F z L 1 N l Y 3 R p b 2 4 x L m 0 g o h g A K K A U A A A A A A A A A A A A A A A A A A A A A A A A A A A A v V J N a 8 M w D L 0 H 8 h + M d 0 n B F H Y u O 5 S 0 g 8 H Y Y A 0 r O 7 q p 2 p j a c n C c 0 l H 6 3 2 f H a T 7 a n p e D L d 6 T n p U n V Z B b o Z G s w v 0 8 i 6 M 4 q g p u Y E v m U m Z 8 I 6 F 6 Q 6 s / E c g L k W D j i L h v p W u T e 2 R 5 y k F O 0 9 o Y Q L v W 5 r D R + p B M W E h 7 o s t T y X H r 1 F K N 1 q V Q V 9 O o T g P T x K m W t c I k i D J C r 7 m M n G k G P C / A u J g u o O T G q s D Q H + A N u r K i B N z 6 8 J V L 6 e + 1 c P W B L I 3 A f R P V S g V s r n S N l r z D z t L L P z z R m / E F p e S 5 M + O b y x p 6 K 1 q 8 Q Z M H n j G 6 E E d 3 U t Z m m m t J B i f L z v S D K x g / h A 7 x A t 7 Y a v i S J 1 o 4 u e u I n V s t b 4 U 4 i s r t B L 0 M h N O C 4 9 6 l Z 7 / l o P / M c K x 2 2 q g g 7 M k g P u 7 C q 3 e q j F i X R q z 7 g W Y I Q 8 t a D m u 1 A d O w n b V 3 x N X 9 W 6 I b 0 C 3 R T v B O q J v x L d N u w b j d 0 a K M q X 6 d e v w y i S O B D 1 2 c / Q F Q S w E C L Q A U A A I A C A A z j X 1 P 8 D B o 1 K U A A A D 2 A A A A E g A A A A A A A A A A A A A A A A A A A A A A Q 2 9 u Z m l n L 1 B h Y 2 t h Z 2 U u e G 1 s U E s B A i 0 A F A A C A A g A M 4 1 9 T w / K 6 a u k A A A A 6 Q A A A B M A A A A A A A A A A A A A A A A A 8 Q A A A F t D b 2 5 0 Z W 5 0 X 1 R 5 c G V z X S 5 4 b W x Q S w E C L Q A U A A I A C A A z j X 1 P E w L k 0 l 4 B A A C E A w A A E w A A A A A A A A A A A A A A A A D i A Q A A R m 9 y b X V s Y X M v U 2 V j d G l v b j E u b V B L B Q Y A A A A A A w A D A M I A A A C N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g D w A A A A A A A H 4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B b G x U Y W J s Z X N J b n R v T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B p d m 9 0 T 2 J q Z W N 0 T m F t Z S I g V m F s d W U 9 I n N B b G x v Y 2 F 0 a W 9 u U m V w b 3 J 0 I V B p d m 9 0 V G F i b G U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b G x U Y W J s Z X N J b n R v T 2 5 l L 0 N o Y W 5 n Z W Q g V H l w Z S 5 7 V G V h Y 2 h l c i w w f S Z x d W 9 0 O y w m c X V v d D t T Z W N 0 a W 9 u M S 9 B b G x U Y W J s Z X N J b n R v T 2 5 l L 0 N o Y W 5 n Z W Q g V H l w Z S 5 7 R G V w Y X J 0 b W V u d C w x f S Z x d W 9 0 O y w m c X V v d D t T Z W N 0 a W 9 u M S 9 B b G x U Y W J s Z X N J b n R v T 2 5 l L 0 N o Y W 5 n Z W Q g V H l w Z S 5 7 W W V h c i w y f S Z x d W 9 0 O y w m c X V v d D t T Z W N 0 a W 9 u M S 9 B b G x U Y W J s Z X N J b n R v T 2 5 l L 0 N o Y W 5 n Z W Q g V H l w Z S 5 7 U 3 R p c G V u Z C w z f S Z x d W 9 0 O y w m c X V v d D t T Z W N 0 a W 9 u M S 9 B b G x U Y W J s Z X N J b n R v T 2 5 l L 0 N o Y W 5 n Z W Q g V H l w Z S 5 7 R m F s b C w 0 f S Z x d W 9 0 O y w m c X V v d D t T Z W N 0 a W 9 u M S 9 B b G x U Y W J s Z X N J b n R v T 2 5 l L 0 N o Y W 5 n Z W Q g V H l w Z S 5 7 V 2 l u d G V y L D V 9 J n F 1 b 3 Q 7 L C Z x d W 9 0 O 1 N l Y 3 R p b 2 4 x L 0 F s b F R h Y m x l c 0 l u d G 9 P b m U v Q 2 h h b m d l Z C B U e X B l L n t T c H J p b m c s N n 0 m c X V v d D s s J n F 1 b 3 Q 7 U 2 V j d G l v b j E v Q W x s V G F i b G V z S W 5 0 b 0 9 u Z S 9 D a G F u Z 2 V k I F R 5 c G U u e 1 N 1 b W 1 l c i w 3 f S Z x d W 9 0 O y w m c X V v d D t T Z W N 0 a W 9 u M S 9 B b G x U Y W J s Z X N J b n R v T 2 5 l L 0 N o Y W 5 n Z W Q g V H l w Z S 5 7 Q W 1 v d W 5 0 I E x l Z n Q s O H 0 m c X V v d D s s J n F 1 b 3 Q 7 U 2 V j d G l v b j E v Q W x s V G F i b G V z S W 5 0 b 0 9 u Z S 9 D a G F u Z 2 V k I F R 5 c G U u e 0 R p d m l z a W 9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b G x U Y W J s Z X N J b n R v T 2 5 l L 0 N o Y W 5 n Z W Q g V H l w Z S 5 7 V G V h Y 2 h l c i w w f S Z x d W 9 0 O y w m c X V v d D t T Z W N 0 a W 9 u M S 9 B b G x U Y W J s Z X N J b n R v T 2 5 l L 0 N o Y W 5 n Z W Q g V H l w Z S 5 7 R G V w Y X J 0 b W V u d C w x f S Z x d W 9 0 O y w m c X V v d D t T Z W N 0 a W 9 u M S 9 B b G x U Y W J s Z X N J b n R v T 2 5 l L 0 N o Y W 5 n Z W Q g V H l w Z S 5 7 W W V h c i w y f S Z x d W 9 0 O y w m c X V v d D t T Z W N 0 a W 9 u M S 9 B b G x U Y W J s Z X N J b n R v T 2 5 l L 0 N o Y W 5 n Z W Q g V H l w Z S 5 7 U 3 R p c G V u Z C w z f S Z x d W 9 0 O y w m c X V v d D t T Z W N 0 a W 9 u M S 9 B b G x U Y W J s Z X N J b n R v T 2 5 l L 0 N o Y W 5 n Z W Q g V H l w Z S 5 7 R m F s b C w 0 f S Z x d W 9 0 O y w m c X V v d D t T Z W N 0 a W 9 u M S 9 B b G x U Y W J s Z X N J b n R v T 2 5 l L 0 N o Y W 5 n Z W Q g V H l w Z S 5 7 V 2 l u d G V y L D V 9 J n F 1 b 3 Q 7 L C Z x d W 9 0 O 1 N l Y 3 R p b 2 4 x L 0 F s b F R h Y m x l c 0 l u d G 9 P b m U v Q 2 h h b m d l Z C B U e X B l L n t T c H J p b m c s N n 0 m c X V v d D s s J n F 1 b 3 Q 7 U 2 V j d G l v b j E v Q W x s V G F i b G V z S W 5 0 b 0 9 u Z S 9 D a G F u Z 2 V k I F R 5 c G U u e 1 N 1 b W 1 l c i w 3 f S Z x d W 9 0 O y w m c X V v d D t T Z W N 0 a W 9 u M S 9 B b G x U Y W J s Z X N J b n R v T 2 5 l L 0 N o Y W 5 n Z W Q g V H l w Z S 5 7 Q W 1 v d W 5 0 I E x l Z n Q s O H 0 m c X V v d D s s J n F 1 b 3 Q 7 U 2 V j d G l v b j E v Q W x s V G F i b G V z S W 5 0 b 0 9 u Z S 9 D a G F u Z 2 V k I F R 5 c G U u e 0 R p d m l z a W 9 u L D l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U Z W F j a G V y J n F 1 b 3 Q 7 L C Z x d W 9 0 O 0 R l c G F y d G 1 l b n Q m c X V v d D s s J n F 1 b 3 Q 7 W W V h c i Z x d W 9 0 O y w m c X V v d D t T d G l w Z W 5 k J n F 1 b 3 Q 7 L C Z x d W 9 0 O 0 Z h b G w m c X V v d D s s J n F 1 b 3 Q 7 V 2 l u d G V y J n F 1 b 3 Q 7 L C Z x d W 9 0 O 1 N w c m l u Z y Z x d W 9 0 O y w m c X V v d D t T d W 1 t Z X I m c X V v d D s s J n F 1 b 3 Q 7 Q W 1 v d W 5 0 I E x l Z n Q m c X V v d D s s J n F 1 b 3 Q 7 R G l 2 a X N p b 2 4 m c X V v d D t d I i A v P j x F b n R y e S B U e X B l P S J G a W x s Q 2 9 s d W 1 u V H l w Z X M i I F Z h b H V l P S J z Q m d Z R 0 J R V U Z C U V V G Q m c 9 P S I g L z 4 8 R W 5 0 c n k g V H l w Z T 0 i R m l s b E x h c 3 R V c G R h d G V k I i B W Y W x 1 Z T 0 i Z D I w M T k t M T E t M z B U M D E 6 N D E 6 M z g u N T U 3 M D M 1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y I i A v P j x F b n R y e S B U e X B l P S J B Z G R l Z F R v R G F 0 Y U 1 v Z G V s I i B W Y W x 1 Z T 0 i b D A i I C 8 + P E V u d H J 5 I F R 5 c G U 9 I l F 1 Z X J 5 S U Q i I F Z h b H V l P S J z Y 2 J i M z Q 5 M z c t Y 2 U x M i 0 0 O T E 1 L T k x Z D E t M W N l N 2 E w O D I w Y T U w I i A v P j w v U 3 R h Y m x l R W 5 0 c m l l c z 4 8 L 0 l 0 Z W 0 + P E l 0 Z W 0 + P E l 0 Z W 1 M b 2 N h d G l v b j 4 8 S X R l b V R 5 c G U + R m 9 y b X V s Y T w v S X R l b V R 5 c G U + P E l 0 Z W 1 Q Y X R o P l N l Y 3 R p b 2 4 x L 0 F s b F R h Y m x l c 0 l u d G 9 P b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F i b G V z S W 5 0 b 0 9 u Z S 9 F e H B h b m R l Z C U y M E N v b n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Y W J s Z X N J b n R v T 2 5 l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Y W J s Z X N J b n R v T 2 5 l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F i b G V z S W 5 0 b 0 9 u Z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C b Q H 6 A c J 8 Q Y v Y p f u Q 2 L q v A A A A A A I A A A A A A A N m A A D A A A A A E A A A A E R w E I 0 u M F w e I N S 6 v 6 h I b x 8 A A A A A B I A A A K A A A A A Q A A A A h R S 4 W 9 d h W X D m 6 Q N E g Q y a b 1 A A A A A 8 B Z S C 6 Y Z + R H J u n E U k S D j 1 q 8 P j Z Z X Y p O x h v K t 9 / 7 8 5 d 2 s w o g k s W P y N K g c g T w b e E d s W 1 s + f 0 S W 2 z 2 N h N M S A f L R K z w D h U O h I l w p g M D 5 0 x P 7 5 d B Q A A A B K 5 E q L r a P / m 4 l u 9 f O A S r I b 4 K 4 X z Q = = < / D a t a M a s h u p > 
</file>

<file path=customXml/itemProps1.xml><?xml version="1.0" encoding="utf-8"?>
<ds:datastoreItem xmlns:ds="http://schemas.openxmlformats.org/officeDocument/2006/customXml" ds:itemID="{29374819-480E-4D24-BD50-443F5CCAD59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C(1622)</vt:lpstr>
      <vt:lpstr>Overview</vt:lpstr>
      <vt:lpstr>Notes</vt:lpstr>
      <vt:lpstr>Assumptions</vt:lpstr>
      <vt:lpstr>% Usage</vt:lpstr>
      <vt:lpstr>AllocationReport</vt:lpstr>
      <vt:lpstr>Busn</vt:lpstr>
      <vt:lpstr>Arts</vt:lpstr>
      <vt:lpstr>Science</vt:lpstr>
      <vt:lpstr>Math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2019-11-28T17:40:39Z</dcterms:created>
  <dcterms:modified xsi:type="dcterms:W3CDTF">2019-11-30T03:28:32Z</dcterms:modified>
</cp:coreProperties>
</file>