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2.xml" ContentType="application/vnd.openxmlformats-officedocument.spreadsheetml.pivot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555-1560\"/>
    </mc:Choice>
  </mc:AlternateContent>
  <xr:revisionPtr revIDLastSave="0" documentId="13_ncr:1_{734F9252-A974-434B-88B9-8E60310F4BA3}" xr6:coauthVersionLast="43" xr6:coauthVersionMax="43" xr10:uidLastSave="{00000000-0000-0000-0000-000000000000}"/>
  <bookViews>
    <workbookView xWindow="-120" yWindow="-120" windowWidth="29040" windowHeight="15840" tabRatio="449" xr2:uid="{EE8B35BD-32D9-4F5E-9A3E-25A9DB49843A}"/>
  </bookViews>
  <sheets>
    <sheet name="(1556)" sheetId="1" r:id="rId1"/>
    <sheet name="(1556an)" sheetId="6" r:id="rId2"/>
    <sheet name="(1557)" sheetId="2" r:id="rId3"/>
    <sheet name="(1557an)" sheetId="7" r:id="rId4"/>
    <sheet name="(1558)" sheetId="3" r:id="rId5"/>
    <sheet name="(1558an)" sheetId="16" r:id="rId6"/>
    <sheet name="(1559)" sheetId="4" r:id="rId7"/>
    <sheet name="(1559an)" sheetId="17" r:id="rId8"/>
    <sheet name="(1560)" sheetId="5" r:id="rId9"/>
    <sheet name="(1560an)" sheetId="20" r:id="rId10"/>
    <sheet name="cover(1556)" sheetId="11" r:id="rId11"/>
    <sheet name="cover(1557)" sheetId="12" r:id="rId12"/>
    <sheet name="Smart Tag" sheetId="19" r:id="rId13"/>
    <sheet name="cover(1558)" sheetId="13" r:id="rId14"/>
    <sheet name="cover(1559)" sheetId="14" r:id="rId15"/>
    <sheet name="cover(1560)" sheetId="15" r:id="rId16"/>
  </sheets>
  <calcPr calcId="191029"/>
  <pivotCaches>
    <pivotCache cacheId="1" r:id="rId17"/>
    <pivotCache cacheId="5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20" l="1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G12" i="16" l="1"/>
  <c r="G11" i="16"/>
  <c r="G10" i="16"/>
  <c r="G9" i="16"/>
  <c r="G8" i="16"/>
  <c r="G7" i="16"/>
  <c r="G6" i="16"/>
  <c r="G5" i="16"/>
  <c r="G4" i="16"/>
  <c r="G3" i="16"/>
  <c r="I2" i="16"/>
  <c r="I2" i="3"/>
  <c r="H6" i="16" l="1"/>
  <c r="I6" i="16" s="1"/>
  <c r="H9" i="16"/>
  <c r="I9" i="16" s="1"/>
  <c r="H4" i="16"/>
  <c r="I4" i="16" s="1"/>
  <c r="H7" i="16"/>
  <c r="I7" i="16" s="1"/>
  <c r="H11" i="16"/>
  <c r="I11" i="16" s="1"/>
  <c r="H10" i="16"/>
  <c r="I10" i="16" s="1"/>
  <c r="H5" i="16"/>
  <c r="I5" i="16" s="1"/>
  <c r="H8" i="16"/>
  <c r="I8" i="16" s="1"/>
  <c r="H12" i="16"/>
  <c r="I12" i="16" s="1"/>
</calcChain>
</file>

<file path=xl/sharedStrings.xml><?xml version="1.0" encoding="utf-8"?>
<sst xmlns="http://schemas.openxmlformats.org/spreadsheetml/2006/main" count="262" uniqueCount="60">
  <si>
    <t>Month End Dates</t>
  </si>
  <si>
    <t>Sales</t>
  </si>
  <si>
    <t>Dates</t>
  </si>
  <si>
    <t>Compressor</t>
  </si>
  <si>
    <t>A/C Compressor, 24500 BtuH, 208/230V, R-22</t>
  </si>
  <si>
    <t>Year</t>
  </si>
  <si>
    <t>Grand Total</t>
  </si>
  <si>
    <t>Years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</si>
  <si>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</si>
  <si>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</si>
  <si>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</si>
  <si>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</si>
  <si>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</si>
  <si>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</si>
  <si>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</si>
  <si>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</si>
  <si>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</si>
  <si>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</si>
  <si>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YOY Change</t>
  </si>
  <si>
    <t>% YOY Change</t>
  </si>
  <si>
    <t>Column of Month End Dates</t>
  </si>
  <si>
    <t>Date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</si>
  <si>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</si>
  <si>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</si>
  <si>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</si>
  <si>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</si>
  <si>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</si>
  <si>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</si>
  <si>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</si>
  <si>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</si>
  <si>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</si>
  <si>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</si>
  <si>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</si>
  <si>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</si>
  <si>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</si>
  <si>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Year Part</t>
  </si>
  <si>
    <t>2019 - 1</t>
  </si>
  <si>
    <t>2019 - 1 Total</t>
  </si>
  <si>
    <t>2019 - 2</t>
  </si>
  <si>
    <t>2019 - 2 Total</t>
  </si>
  <si>
    <t>2020 - 1</t>
  </si>
  <si>
    <t>2020 - 1 Total</t>
  </si>
  <si>
    <t>2020 - 2</t>
  </si>
  <si>
    <t>2020 - 2 Total</t>
  </si>
  <si>
    <t>Keyboard to Open Smart Tag</t>
  </si>
  <si>
    <t>+</t>
  </si>
  <si>
    <t>Excel Magic Trick 1557</t>
  </si>
  <si>
    <t>SUMIFS Function</t>
  </si>
  <si>
    <t xml:space="preserve"> Year Totals from Daily Sales</t>
  </si>
  <si>
    <t xml:space="preserve">  YOY Change        % YOY Change</t>
  </si>
  <si>
    <t>Sales ($)</t>
  </si>
  <si>
    <t>YOY Change ($)</t>
  </si>
  <si>
    <t>Total Sales ($)</t>
  </si>
  <si>
    <t>Excel Magic Trick 1558</t>
  </si>
  <si>
    <t>Excel Magic Trick 1559</t>
  </si>
  <si>
    <t>PivotTable  YOY  Report</t>
  </si>
  <si>
    <t>Half Year Running Totals</t>
  </si>
  <si>
    <t>PivotTable</t>
  </si>
  <si>
    <t>Excel Magic Trick 1560</t>
  </si>
  <si>
    <t>1/2 Year ($) Running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</si>
</sst>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64"/>
      <color theme="0"/>
      <name val="Calibri"/>
      <family val="2"/>
      <scheme val="minor"/>
    </font>
    <font>
      <b/>
      <sz val="70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FFC000"/>
      <name val="Calibri"/>
      <family val="2"/>
      <scheme val="minor"/>
    </font>
    <font>
      <b/>
      <sz val="82"/>
      <color theme="0"/>
      <name val="Calibri"/>
      <family val="2"/>
      <scheme val="minor"/>
    </font>
    <font>
      <b/>
      <sz val="80"/>
      <color theme="0"/>
      <name val="Calibri"/>
      <family val="2"/>
      <scheme val="minor"/>
    </font>
    <font>
      <sz val="33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1642"/>
        <bgColor indexed="64"/>
      </patternFill>
    </fill>
    <fill>
      <patternFill patternType="solid">
        <fgColor rgb="FF66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theme="9" tint="-0.24994659260841701"/>
      </right>
      <top/>
      <bottom/>
      <diagonal/>
    </border>
    <border>
      <left/>
      <right/>
      <top style="medium">
        <color auto="1"/>
      </top>
      <bottom/>
      <diagonal/>
    </border>
    <border>
      <left style="mediumDashed">
        <color theme="1"/>
      </left>
      <right style="mediumDashed">
        <color theme="1"/>
      </right>
      <top style="medium">
        <color auto="1"/>
      </top>
      <bottom style="mediumDashed">
        <color theme="1"/>
      </bottom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0" xfId="0" pivotButton="1"/>
    <xf numFmtId="10" fontId="0" fillId="0" borderId="0" xfId="0" applyNumberFormat="1"/>
    <xf numFmtId="0" fontId="0" fillId="3" borderId="0" xfId="0" applyFill="1"/>
    <xf numFmtId="0" fontId="3" fillId="3" borderId="0" xfId="0" applyFont="1" applyFill="1" applyAlignment="1">
      <alignment horizontal="centerContinuous"/>
    </xf>
    <xf numFmtId="0" fontId="4" fillId="3" borderId="0" xfId="0" applyFont="1" applyFill="1" applyAlignment="1">
      <alignment horizontal="centerContinuous"/>
    </xf>
    <xf numFmtId="0" fontId="0" fillId="2" borderId="1" xfId="0" applyNumberFormat="1" applyFill="1" applyBorder="1"/>
    <xf numFmtId="14" fontId="0" fillId="0" borderId="0" xfId="0" applyNumberFormat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6" xfId="0" applyFill="1" applyBorder="1"/>
    <xf numFmtId="0" fontId="0" fillId="0" borderId="6" xfId="0" applyBorder="1"/>
    <xf numFmtId="0" fontId="0" fillId="4" borderId="7" xfId="0" applyFill="1" applyBorder="1"/>
    <xf numFmtId="0" fontId="0" fillId="0" borderId="9" xfId="0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3" fillId="5" borderId="0" xfId="0" applyFont="1" applyFill="1" applyAlignment="1">
      <alignment horizontal="centerContinuous"/>
    </xf>
    <xf numFmtId="0" fontId="0" fillId="6" borderId="0" xfId="0" applyFill="1"/>
    <xf numFmtId="0" fontId="1" fillId="6" borderId="0" xfId="0" applyFont="1" applyFill="1"/>
    <xf numFmtId="0" fontId="5" fillId="6" borderId="0" xfId="0" applyFont="1" applyFill="1" applyAlignment="1">
      <alignment horizontal="centerContinuous"/>
    </xf>
    <xf numFmtId="0" fontId="3" fillId="6" borderId="0" xfId="0" applyFont="1" applyFill="1" applyAlignment="1">
      <alignment horizontal="centerContinuous"/>
    </xf>
    <xf numFmtId="10" fontId="0" fillId="2" borderId="1" xfId="0" applyNumberFormat="1" applyFill="1" applyBorder="1"/>
    <xf numFmtId="0" fontId="0" fillId="9" borderId="0" xfId="0" applyFill="1"/>
    <xf numFmtId="0" fontId="3" fillId="9" borderId="0" xfId="0" applyFont="1" applyFill="1" applyAlignment="1">
      <alignment horizontal="centerContinuous"/>
    </xf>
    <xf numFmtId="0" fontId="4" fillId="9" borderId="0" xfId="0" applyFont="1" applyFill="1" applyAlignment="1">
      <alignment horizontal="centerContinuous"/>
    </xf>
    <xf numFmtId="0" fontId="3" fillId="10" borderId="0" xfId="0" applyFont="1" applyFill="1" applyAlignment="1">
      <alignment horizontal="centerContinuous"/>
    </xf>
    <xf numFmtId="0" fontId="3" fillId="11" borderId="0" xfId="0" applyFont="1" applyFill="1" applyAlignment="1">
      <alignment horizontal="centerContinuous"/>
    </xf>
    <xf numFmtId="3" fontId="0" fillId="0" borderId="0" xfId="0" applyNumberFormat="1"/>
    <xf numFmtId="0" fontId="8" fillId="9" borderId="0" xfId="0" applyFont="1" applyFill="1" applyAlignment="1">
      <alignment horizontal="centerContinuous"/>
    </xf>
    <xf numFmtId="0" fontId="9" fillId="9" borderId="0" xfId="0" applyFont="1" applyFill="1" applyAlignment="1">
      <alignment horizontal="centerContinuous"/>
    </xf>
    <xf numFmtId="0" fontId="3" fillId="12" borderId="0" xfId="0" applyFont="1" applyFill="1" applyAlignment="1">
      <alignment horizontal="centerContinuous"/>
    </xf>
    <xf numFmtId="0" fontId="0" fillId="13" borderId="0" xfId="0" applyFill="1"/>
    <xf numFmtId="0" fontId="11" fillId="13" borderId="0" xfId="0" applyFont="1" applyFill="1" applyAlignment="1">
      <alignment horizontal="centerContinuous"/>
    </xf>
    <xf numFmtId="0" fontId="10" fillId="13" borderId="0" xfId="0" applyFont="1" applyFill="1"/>
    <xf numFmtId="0" fontId="12" fillId="13" borderId="0" xfId="0" applyFont="1" applyFill="1" applyAlignment="1">
      <alignment horizontal="centerContinuous"/>
    </xf>
    <xf numFmtId="0" fontId="3" fillId="13" borderId="0" xfId="0" applyFont="1" applyFill="1" applyAlignment="1">
      <alignment horizontal="centerContinuous"/>
    </xf>
    <xf numFmtId="0" fontId="13" fillId="13" borderId="0" xfId="0" applyFont="1" applyFill="1" applyAlignment="1">
      <alignment horizontal="centerContinuous"/>
    </xf>
    <xf numFmtId="14" fontId="0" fillId="8" borderId="13" xfId="0" applyNumberFormat="1" applyFont="1" applyFill="1" applyBorder="1"/>
    <xf numFmtId="14" fontId="0" fillId="0" borderId="13" xfId="0" applyNumberFormat="1" applyFont="1" applyBorder="1"/>
    <xf numFmtId="0" fontId="0" fillId="8" borderId="13" xfId="0" applyFont="1" applyFill="1" applyBorder="1"/>
    <xf numFmtId="0" fontId="0" fillId="0" borderId="13" xfId="0" applyFont="1" applyBorder="1"/>
    <xf numFmtId="0" fontId="7" fillId="7" borderId="0" xfId="0" applyFont="1" applyFill="1" applyBorder="1"/>
    <xf numFmtId="0" fontId="7" fillId="7" borderId="0" xfId="0" applyFont="1" applyFill="1"/>
    <xf numFmtId="0" fontId="6" fillId="0" borderId="8" xfId="0" quotePrefix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Continuous"/>
    </xf>
    <xf numFmtId="0" fontId="15" fillId="3" borderId="0" xfId="0" applyFont="1" applyFill="1" applyAlignment="1">
      <alignment horizontal="centerContinuous"/>
    </xf>
    <xf numFmtId="0" fontId="0" fillId="10" borderId="0" xfId="0" applyFill="1"/>
  </cellXfs>
  <cellStyles count="1">
    <cellStyle name="Normal" xfId="0" builtinId="0"/>
  </cellStyles>
  <dxfs count="17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00FF"/>
      <color rgb="FF6699FF"/>
      <color rgb="FF99CCFF"/>
      <color rgb="FF8B8BFF"/>
      <color rgb="FF00164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1.png"/><Relationship Id="rId1" Type="http://schemas.openxmlformats.org/officeDocument/2006/relationships/image" Target="../media/image3.jpg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1.png"/><Relationship Id="rId1" Type="http://schemas.openxmlformats.org/officeDocument/2006/relationships/image" Target="../media/image7.jpg"/><Relationship Id="rId4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171451</xdr:colOff>
      <xdr:row>11</xdr:row>
      <xdr:rowOff>180974</xdr:rowOff>
    </xdr:from>
    <xdr:to>
      <xdr:col>6</xdr:col>
      <xdr:colOff>578569</xdr:colOff>
      <xdr:row>26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394A3C-6B58-4DFE-9A3A-D6E487C0E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1" y="2276474"/>
          <a:ext cx="2845518" cy="2800351"/>
        </a:xfrm>
        <a:prstGeom prst="rect">
          <a:avLst/>
        </a:prstGeom>
      </xdr:spPr>
    </xdr:pic>
    <xdr:clientData/>
  </xdr:twoCellAnchor>
  <xdr:twoCellAnchor editAs="oneCell">
    <xdr:from>
      <xdr:col>10</xdr:col>
      <xdr:colOff>265072</xdr:colOff>
      <xdr:row>7</xdr:row>
      <xdr:rowOff>85724</xdr:rowOff>
    </xdr:from>
    <xdr:to>
      <xdr:col>15</xdr:col>
      <xdr:colOff>578990</xdr:colOff>
      <xdr:row>30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F3CC80D-813C-47D6-B886-CA0E7A66E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072" y="1419224"/>
          <a:ext cx="3361918" cy="4419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</xdr:row>
      <xdr:rowOff>43709</xdr:rowOff>
    </xdr:from>
    <xdr:to>
      <xdr:col>18</xdr:col>
      <xdr:colOff>146134</xdr:colOff>
      <xdr:row>16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F05ED1A-B26A-4E5A-8826-CE21F44A5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2129684"/>
          <a:ext cx="3365584" cy="1975591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17</xdr:row>
      <xdr:rowOff>190496</xdr:rowOff>
    </xdr:from>
    <xdr:to>
      <xdr:col>6</xdr:col>
      <xdr:colOff>209550</xdr:colOff>
      <xdr:row>30</xdr:row>
      <xdr:rowOff>113692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793505-D582-438A-8B1F-69201629B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4371971"/>
          <a:ext cx="2438400" cy="2399696"/>
        </a:xfrm>
        <a:prstGeom prst="rect">
          <a:avLst/>
        </a:prstGeom>
      </xdr:spPr>
    </xdr:pic>
    <xdr:clientData/>
  </xdr:twoCellAnchor>
  <xdr:twoCellAnchor editAs="oneCell">
    <xdr:from>
      <xdr:col>2</xdr:col>
      <xdr:colOff>263447</xdr:colOff>
      <xdr:row>12</xdr:row>
      <xdr:rowOff>153454</xdr:rowOff>
    </xdr:from>
    <xdr:to>
      <xdr:col>16</xdr:col>
      <xdr:colOff>306053</xdr:colOff>
      <xdr:row>21</xdr:row>
      <xdr:rowOff>114013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F26B921-F320-485C-A52B-9026F1596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58314">
          <a:off x="1482647" y="3382429"/>
          <a:ext cx="8577006" cy="1675059"/>
        </a:xfrm>
        <a:prstGeom prst="rect">
          <a:avLst/>
        </a:prstGeom>
      </xdr:spPr>
    </xdr:pic>
    <xdr:clientData/>
  </xdr:twoCellAnchor>
  <xdr:twoCellAnchor editAs="oneCell">
    <xdr:from>
      <xdr:col>7</xdr:col>
      <xdr:colOff>457199</xdr:colOff>
      <xdr:row>28</xdr:row>
      <xdr:rowOff>76200</xdr:rowOff>
    </xdr:from>
    <xdr:to>
      <xdr:col>15</xdr:col>
      <xdr:colOff>482598</xdr:colOff>
      <xdr:row>31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A7E47F6-5C03-4A7F-A0C7-AA4A4D6D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6353175"/>
          <a:ext cx="4902199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76201</xdr:colOff>
      <xdr:row>4</xdr:row>
      <xdr:rowOff>16670</xdr:rowOff>
    </xdr:from>
    <xdr:to>
      <xdr:col>5</xdr:col>
      <xdr:colOff>333376</xdr:colOff>
      <xdr:row>4</xdr:row>
      <xdr:rowOff>121445</xdr:rowOff>
    </xdr:to>
    <xdr:sp macro="" textlink="">
      <xdr:nvSpPr>
        <xdr:cNvPr id="2" name="Flowchart: Merge 1">
          <a:extLst>
            <a:ext uri="{FF2B5EF4-FFF2-40B4-BE49-F238E27FC236}">
              <a16:creationId xmlns:a16="http://schemas.microsoft.com/office/drawing/2014/main" id="{025232D7-E4C6-4D7F-8A7B-60469595BA9B}"/>
            </a:ext>
          </a:extLst>
        </xdr:cNvPr>
        <xdr:cNvSpPr/>
      </xdr:nvSpPr>
      <xdr:spPr>
        <a:xfrm>
          <a:off x="2162176" y="1445420"/>
          <a:ext cx="257175" cy="104775"/>
        </a:xfrm>
        <a:prstGeom prst="flowChartMerg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7</xdr:row>
      <xdr:rowOff>342899</xdr:rowOff>
    </xdr:from>
    <xdr:to>
      <xdr:col>4</xdr:col>
      <xdr:colOff>400050</xdr:colOff>
      <xdr:row>15</xdr:row>
      <xdr:rowOff>145897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F7195-5BED-4F0A-90D1-CBFB2C0B7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4219574"/>
          <a:ext cx="2209799" cy="2174723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7</xdr:row>
      <xdr:rowOff>390525</xdr:rowOff>
    </xdr:from>
    <xdr:to>
      <xdr:col>18</xdr:col>
      <xdr:colOff>600075</xdr:colOff>
      <xdr:row>16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F3FF0E-31E2-4C49-9C5B-BE29EF424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267200"/>
          <a:ext cx="7572375" cy="220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153212</xdr:colOff>
      <xdr:row>17</xdr:row>
      <xdr:rowOff>152400</xdr:rowOff>
    </xdr:from>
    <xdr:to>
      <xdr:col>18</xdr:col>
      <xdr:colOff>498390</xdr:colOff>
      <xdr:row>29</xdr:row>
      <xdr:rowOff>161926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7386E7-9A58-49D8-8C1A-991D4E95A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812" y="4838700"/>
          <a:ext cx="10708378" cy="2295526"/>
        </a:xfrm>
        <a:prstGeom prst="rect">
          <a:avLst/>
        </a:prstGeom>
      </xdr:spPr>
    </xdr:pic>
    <xdr:clientData/>
  </xdr:twoCellAnchor>
  <xdr:twoCellAnchor editAs="oneCell">
    <xdr:from>
      <xdr:col>6</xdr:col>
      <xdr:colOff>9526</xdr:colOff>
      <xdr:row>7</xdr:row>
      <xdr:rowOff>161925</xdr:rowOff>
    </xdr:from>
    <xdr:to>
      <xdr:col>8</xdr:col>
      <xdr:colOff>387301</xdr:colOff>
      <xdr:row>14</xdr:row>
      <xdr:rowOff>133351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DCCA96-58BF-4D0F-906B-092FC105C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6" y="2676525"/>
          <a:ext cx="1596975" cy="1571626"/>
        </a:xfrm>
        <a:prstGeom prst="rect">
          <a:avLst/>
        </a:prstGeom>
      </xdr:spPr>
    </xdr:pic>
    <xdr:clientData/>
  </xdr:twoCellAnchor>
  <xdr:twoCellAnchor editAs="oneCell">
    <xdr:from>
      <xdr:col>10</xdr:col>
      <xdr:colOff>561975</xdr:colOff>
      <xdr:row>8</xdr:row>
      <xdr:rowOff>0</xdr:rowOff>
    </xdr:from>
    <xdr:to>
      <xdr:col>13</xdr:col>
      <xdr:colOff>374011</xdr:colOff>
      <xdr:row>14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82E306A-34EE-4A3B-B487-E7021863C6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3"/>
        <a:stretch/>
      </xdr:blipFill>
      <xdr:spPr>
        <a:xfrm>
          <a:off x="6657975" y="2705100"/>
          <a:ext cx="1640836" cy="1562100"/>
        </a:xfrm>
        <a:prstGeom prst="rect">
          <a:avLst/>
        </a:prstGeom>
      </xdr:spPr>
    </xdr:pic>
    <xdr:clientData/>
  </xdr:twoCellAnchor>
  <xdr:twoCellAnchor editAs="oneCell">
    <xdr:from>
      <xdr:col>23</xdr:col>
      <xdr:colOff>476250</xdr:colOff>
      <xdr:row>22</xdr:row>
      <xdr:rowOff>9525</xdr:rowOff>
    </xdr:from>
    <xdr:to>
      <xdr:col>29</xdr:col>
      <xdr:colOff>466725</xdr:colOff>
      <xdr:row>24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5079373-848F-430A-AF21-989967CCE08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82" t="2042" r="8018" b="4081"/>
        <a:stretch/>
      </xdr:blipFill>
      <xdr:spPr bwMode="auto">
        <a:xfrm>
          <a:off x="14497050" y="5648325"/>
          <a:ext cx="36480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517071</xdr:colOff>
      <xdr:row>6</xdr:row>
      <xdr:rowOff>122464</xdr:rowOff>
    </xdr:from>
    <xdr:to>
      <xdr:col>19</xdr:col>
      <xdr:colOff>550376</xdr:colOff>
      <xdr:row>25</xdr:row>
      <xdr:rowOff>40821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6CA1566-DD9F-4F92-A9F5-72C818C29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607" y="3497035"/>
          <a:ext cx="9830448" cy="43815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9524</xdr:colOff>
      <xdr:row>9</xdr:row>
      <xdr:rowOff>37192</xdr:rowOff>
    </xdr:from>
    <xdr:to>
      <xdr:col>7</xdr:col>
      <xdr:colOff>111843</xdr:colOff>
      <xdr:row>19</xdr:row>
      <xdr:rowOff>32658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1EB4C5-5638-4552-9B9D-FE94CD280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381" y="4826906"/>
          <a:ext cx="1939283" cy="1900466"/>
        </a:xfrm>
        <a:prstGeom prst="rect">
          <a:avLst/>
        </a:prstGeom>
      </xdr:spPr>
    </xdr:pic>
    <xdr:clientData/>
  </xdr:twoCellAnchor>
  <xdr:twoCellAnchor>
    <xdr:from>
      <xdr:col>15</xdr:col>
      <xdr:colOff>346982</xdr:colOff>
      <xdr:row>6</xdr:row>
      <xdr:rowOff>966108</xdr:rowOff>
    </xdr:from>
    <xdr:to>
      <xdr:col>15</xdr:col>
      <xdr:colOff>353785</xdr:colOff>
      <xdr:row>21</xdr:row>
      <xdr:rowOff>12247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E6B575F-D8E6-4C56-AF31-3D1BDE189CDF}"/>
            </a:ext>
          </a:extLst>
        </xdr:cNvPr>
        <xdr:cNvCxnSpPr/>
      </xdr:nvCxnSpPr>
      <xdr:spPr>
        <a:xfrm flipH="1">
          <a:off x="8715375" y="4340679"/>
          <a:ext cx="6803" cy="2747282"/>
        </a:xfrm>
        <a:prstGeom prst="straightConnector1">
          <a:avLst/>
        </a:prstGeom>
        <a:ln w="1301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648.426881944448" createdVersion="6" refreshedVersion="6" minRefreshableVersion="3" recordCount="42" xr:uid="{9E7429D4-8B34-4269-B45B-F3FA495B7CA3}">
  <cacheSource type="worksheet">
    <worksheetSource name="SalesR22PTan"/>
  </cacheSource>
  <cacheFields count="5">
    <cacheField name="Sales" numFmtId="0">
      <sharedItems containsSemiMixedTypes="0" containsString="0" containsNumber="1" minValue="482.32" maxValue="696.48"/>
    </cacheField>
    <cacheField name="Dates" numFmtId="164">
      <sharedItems containsSemiMixedTypes="0" containsNonDate="0" containsDate="1" containsString="0" minDate="2010-02-09T00:00:00" maxDate="2019-10-09T00:00:00" count="42">
        <d v="2019-09-19T00:00:00"/>
        <d v="2018-01-23T00:00:00"/>
        <d v="2018-01-17T00:00:00"/>
        <d v="2013-06-02T00:00:00"/>
        <d v="2015-02-04T00:00:00"/>
        <d v="2012-11-29T00:00:00"/>
        <d v="2019-02-10T00:00:00"/>
        <d v="2016-03-29T00:00:00"/>
        <d v="2013-08-06T00:00:00"/>
        <d v="2013-11-24T00:00:00"/>
        <d v="2017-11-03T00:00:00"/>
        <d v="2014-06-25T00:00:00"/>
        <d v="2019-05-26T00:00:00"/>
        <d v="2012-04-17T00:00:00"/>
        <d v="2015-08-28T00:00:00"/>
        <d v="2014-01-10T00:00:00"/>
        <d v="2012-11-06T00:00:00"/>
        <d v="2011-09-21T00:00:00"/>
        <d v="2011-10-04T00:00:00"/>
        <d v="2015-11-04T00:00:00"/>
        <d v="2014-01-09T00:00:00"/>
        <d v="2018-04-10T00:00:00"/>
        <d v="2017-12-24T00:00:00"/>
        <d v="2019-10-08T00:00:00"/>
        <d v="2017-06-22T00:00:00"/>
        <d v="2018-08-19T00:00:00"/>
        <d v="2013-08-09T00:00:00"/>
        <d v="2018-11-16T00:00:00"/>
        <d v="2017-09-08T00:00:00"/>
        <d v="2011-03-29T00:00:00"/>
        <d v="2019-03-27T00:00:00"/>
        <d v="2015-01-14T00:00:00"/>
        <d v="2010-02-09T00:00:00"/>
        <d v="2012-04-16T00:00:00"/>
        <d v="2015-03-09T00:00:00"/>
        <d v="2013-09-15T00:00:00"/>
        <d v="2018-11-11T00:00:00"/>
        <d v="2018-04-05T00:00:00"/>
        <d v="2015-09-07T00:00:00"/>
        <d v="2018-03-11T00:00:00"/>
        <d v="2019-02-15T00:00:00"/>
        <d v="2016-12-13T00:00:00"/>
      </sharedItems>
      <fieldGroup par="4" base="1">
        <rangePr groupBy="months" startDate="2010-02-09T00:00:00" endDate="2019-10-09T00:00:00"/>
        <groupItems count="14">
          <s v="&lt;2/9/1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9/19"/>
        </groupItems>
      </fieldGroup>
    </cacheField>
    <cacheField name="Compressor" numFmtId="0">
      <sharedItems/>
    </cacheField>
    <cacheField name="Quarters" numFmtId="0" databaseField="0">
      <fieldGroup base="1">
        <rangePr groupBy="quarters" startDate="2010-02-09T00:00:00" endDate="2019-10-09T00:00:00"/>
        <groupItems count="6">
          <s v="&lt;2/9/10"/>
          <s v="Qtr1"/>
          <s v="Qtr2"/>
          <s v="Qtr3"/>
          <s v="Qtr4"/>
          <s v="&gt;10/9/19"/>
        </groupItems>
      </fieldGroup>
    </cacheField>
    <cacheField name="Years" numFmtId="0" databaseField="0">
      <fieldGroup base="1">
        <rangePr groupBy="years" startDate="2010-02-09T00:00:00" endDate="2019-10-09T00:00:00"/>
        <groupItems count="12">
          <s v="&lt;2/9/10"/>
          <s v="2010"/>
          <s v="2011"/>
          <s v="2012"/>
          <s v="2013"/>
          <s v="2014"/>
          <s v="2015"/>
          <s v="2016"/>
          <s v="2017"/>
          <s v="2018"/>
          <s v="2019"/>
          <s v="&gt;10/9/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652.502366666668" createdVersion="6" refreshedVersion="6" minRefreshableVersion="3" recordCount="48" xr:uid="{B954F8F7-12FD-4461-B851-CF3665D44888}">
  <cacheSource type="worksheet">
    <worksheetSource name="DailySalesAN"/>
  </cacheSource>
  <cacheFields count="5">
    <cacheField name="Date" numFmtId="14">
      <sharedItems containsSemiMixedTypes="0" containsNonDate="0" containsDate="1" containsString="0" minDate="2019-01-31T00:00:00" maxDate="2021-01-01T00:00:00" count="24"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</sharedItems>
      <fieldGroup par="4" base="0">
        <rangePr groupBy="months" startDate="2019-01-31T00:00:00" endDate="2021-01-01T00:00:00"/>
        <groupItems count="14">
          <s v="&lt;1/31/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1"/>
        </groupItems>
      </fieldGroup>
    </cacheField>
    <cacheField name="Sales" numFmtId="0">
      <sharedItems containsSemiMixedTypes="0" containsString="0" containsNumber="1" minValue="48.6" maxValue="2315.4299999999998"/>
    </cacheField>
    <cacheField name="Year Part" numFmtId="0">
      <sharedItems count="4">
        <s v="2019 - 1"/>
        <s v="2019 - 2"/>
        <s v="2020 - 1"/>
        <s v="2020 - 2"/>
      </sharedItems>
    </cacheField>
    <cacheField name="Quarters" numFmtId="0" databaseField="0">
      <fieldGroup base="0">
        <rangePr groupBy="quarters" startDate="2019-01-31T00:00:00" endDate="2021-01-01T00:00:00"/>
        <groupItems count="6">
          <s v="&lt;1/31/19"/>
          <s v="Qtr1"/>
          <s v="Qtr2"/>
          <s v="Qtr3"/>
          <s v="Qtr4"/>
          <s v="&gt;1/1/21"/>
        </groupItems>
      </fieldGroup>
    </cacheField>
    <cacheField name="Years" numFmtId="0" databaseField="0">
      <fieldGroup base="0">
        <rangePr groupBy="years" startDate="2019-01-31T00:00:00" endDate="2021-01-01T00:00:00"/>
        <groupItems count="5">
          <s v="&lt;1/31/19"/>
          <s v="2019"/>
          <s v="2020"/>
          <s v="2021"/>
          <s v="&gt;1/1/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n v="670.98"/>
    <x v="0"/>
    <s v="A/C Compressor, 24500 BtuH, 208/230V, R-22"/>
  </r>
  <r>
    <n v="641.54"/>
    <x v="1"/>
    <s v="A/C Compressor, 24500 BtuH, 208/230V, R-22"/>
  </r>
  <r>
    <n v="631.30999999999995"/>
    <x v="2"/>
    <s v="A/C Compressor, 24500 BtuH, 208/230V, R-22"/>
  </r>
  <r>
    <n v="631.03"/>
    <x v="3"/>
    <s v="A/C Compressor, 24500 BtuH, 208/230V, R-22"/>
  </r>
  <r>
    <n v="679.46"/>
    <x v="4"/>
    <s v="A/C Compressor, 24500 BtuH, 208/230V, R-22"/>
  </r>
  <r>
    <n v="642.25"/>
    <x v="5"/>
    <s v="A/C Compressor, 24500 BtuH, 208/230V, R-22"/>
  </r>
  <r>
    <n v="484.94"/>
    <x v="6"/>
    <s v="A/C Compressor, 24500 BtuH, 208/230V, R-22"/>
  </r>
  <r>
    <n v="589.80999999999995"/>
    <x v="7"/>
    <s v="A/C Compressor, 24500 BtuH, 208/230V, R-22"/>
  </r>
  <r>
    <n v="585.74"/>
    <x v="8"/>
    <s v="A/C Compressor, 24500 BtuH, 208/230V, R-22"/>
  </r>
  <r>
    <n v="493.1"/>
    <x v="9"/>
    <s v="A/C Compressor, 24500 BtuH, 208/230V, R-22"/>
  </r>
  <r>
    <n v="518.66"/>
    <x v="10"/>
    <s v="A/C Compressor, 24500 BtuH, 208/230V, R-22"/>
  </r>
  <r>
    <n v="531.03"/>
    <x v="11"/>
    <s v="A/C Compressor, 24500 BtuH, 208/230V, R-22"/>
  </r>
  <r>
    <n v="527.71"/>
    <x v="12"/>
    <s v="A/C Compressor, 24500 BtuH, 208/230V, R-22"/>
  </r>
  <r>
    <n v="536.63"/>
    <x v="13"/>
    <s v="A/C Compressor, 24500 BtuH, 208/230V, R-22"/>
  </r>
  <r>
    <n v="563.19000000000005"/>
    <x v="14"/>
    <s v="A/C Compressor, 24500 BtuH, 208/230V, R-22"/>
  </r>
  <r>
    <n v="629.63"/>
    <x v="15"/>
    <s v="A/C Compressor, 24500 BtuH, 208/230V, R-22"/>
  </r>
  <r>
    <n v="567.99"/>
    <x v="16"/>
    <s v="A/C Compressor, 24500 BtuH, 208/230V, R-22"/>
  </r>
  <r>
    <n v="648.80999999999995"/>
    <x v="17"/>
    <s v="A/C Compressor, 24500 BtuH, 208/230V, R-22"/>
  </r>
  <r>
    <n v="643.76"/>
    <x v="18"/>
    <s v="A/C Compressor, 24500 BtuH, 208/230V, R-22"/>
  </r>
  <r>
    <n v="522.72"/>
    <x v="19"/>
    <s v="A/C Compressor, 24500 BtuH, 208/230V, R-22"/>
  </r>
  <r>
    <n v="552.44000000000005"/>
    <x v="20"/>
    <s v="A/C Compressor, 24500 BtuH, 208/230V, R-22"/>
  </r>
  <r>
    <n v="643.51"/>
    <x v="21"/>
    <s v="A/C Compressor, 24500 BtuH, 208/230V, R-22"/>
  </r>
  <r>
    <n v="515.82000000000005"/>
    <x v="22"/>
    <s v="A/C Compressor, 24500 BtuH, 208/230V, R-22"/>
  </r>
  <r>
    <n v="645.04999999999995"/>
    <x v="23"/>
    <s v="A/C Compressor, 24500 BtuH, 208/230V, R-22"/>
  </r>
  <r>
    <n v="512.28"/>
    <x v="24"/>
    <s v="A/C Compressor, 24500 BtuH, 208/230V, R-22"/>
  </r>
  <r>
    <n v="600.62"/>
    <x v="25"/>
    <s v="A/C Compressor, 24500 BtuH, 208/230V, R-22"/>
  </r>
  <r>
    <n v="664.32"/>
    <x v="26"/>
    <s v="A/C Compressor, 24500 BtuH, 208/230V, R-22"/>
  </r>
  <r>
    <n v="485.58"/>
    <x v="27"/>
    <s v="A/C Compressor, 24500 BtuH, 208/230V, R-22"/>
  </r>
  <r>
    <n v="656.55"/>
    <x v="28"/>
    <s v="A/C Compressor, 24500 BtuH, 208/230V, R-22"/>
  </r>
  <r>
    <n v="683.69"/>
    <x v="29"/>
    <s v="A/C Compressor, 24500 BtuH, 208/230V, R-22"/>
  </r>
  <r>
    <n v="577.54"/>
    <x v="30"/>
    <s v="A/C Compressor, 24500 BtuH, 208/230V, R-22"/>
  </r>
  <r>
    <n v="602.20000000000005"/>
    <x v="31"/>
    <s v="A/C Compressor, 24500 BtuH, 208/230V, R-22"/>
  </r>
  <r>
    <n v="482.32"/>
    <x v="32"/>
    <s v="A/C Compressor, 24500 BtuH, 208/230V, R-22"/>
  </r>
  <r>
    <n v="626.27"/>
    <x v="33"/>
    <s v="A/C Compressor, 24500 BtuH, 208/230V, R-22"/>
  </r>
  <r>
    <n v="582.12"/>
    <x v="34"/>
    <s v="A/C Compressor, 24500 BtuH, 208/230V, R-22"/>
  </r>
  <r>
    <n v="650.37"/>
    <x v="35"/>
    <s v="A/C Compressor, 24500 BtuH, 208/230V, R-22"/>
  </r>
  <r>
    <n v="696.09"/>
    <x v="36"/>
    <s v="A/C Compressor, 24500 BtuH, 208/230V, R-22"/>
  </r>
  <r>
    <n v="661.04"/>
    <x v="37"/>
    <s v="A/C Compressor, 24500 BtuH, 208/230V, R-22"/>
  </r>
  <r>
    <n v="499.06"/>
    <x v="38"/>
    <s v="A/C Compressor, 24500 BtuH, 208/230V, R-22"/>
  </r>
  <r>
    <n v="665.96"/>
    <x v="39"/>
    <s v="A/C Compressor, 24500 BtuH, 208/230V, R-22"/>
  </r>
  <r>
    <n v="612.45000000000005"/>
    <x v="40"/>
    <s v="A/C Compressor, 24500 BtuH, 208/230V, R-22"/>
  </r>
  <r>
    <n v="696.48"/>
    <x v="41"/>
    <s v="A/C Compressor, 24500 BtuH, 208/230V, R-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n v="1190.9000000000001"/>
    <x v="0"/>
  </r>
  <r>
    <x v="1"/>
    <n v="598.88"/>
    <x v="0"/>
  </r>
  <r>
    <x v="2"/>
    <n v="1740.42"/>
    <x v="0"/>
  </r>
  <r>
    <x v="3"/>
    <n v="1390.31"/>
    <x v="0"/>
  </r>
  <r>
    <x v="4"/>
    <n v="1447.58"/>
    <x v="0"/>
  </r>
  <r>
    <x v="5"/>
    <n v="895.12"/>
    <x v="0"/>
  </r>
  <r>
    <x v="6"/>
    <n v="2017.36"/>
    <x v="1"/>
  </r>
  <r>
    <x v="7"/>
    <n v="1987.42"/>
    <x v="1"/>
  </r>
  <r>
    <x v="8"/>
    <n v="2290.2600000000002"/>
    <x v="1"/>
  </r>
  <r>
    <x v="9"/>
    <n v="561.38"/>
    <x v="1"/>
  </r>
  <r>
    <x v="10"/>
    <n v="1358.46"/>
    <x v="1"/>
  </r>
  <r>
    <x v="11"/>
    <n v="441.74"/>
    <x v="1"/>
  </r>
  <r>
    <x v="12"/>
    <n v="2023.2"/>
    <x v="2"/>
  </r>
  <r>
    <x v="13"/>
    <n v="257.08999999999997"/>
    <x v="2"/>
  </r>
  <r>
    <x v="14"/>
    <n v="1416.71"/>
    <x v="2"/>
  </r>
  <r>
    <x v="15"/>
    <n v="679.33"/>
    <x v="2"/>
  </r>
  <r>
    <x v="16"/>
    <n v="1479.09"/>
    <x v="2"/>
  </r>
  <r>
    <x v="17"/>
    <n v="1336.55"/>
    <x v="2"/>
  </r>
  <r>
    <x v="18"/>
    <n v="1213.97"/>
    <x v="3"/>
  </r>
  <r>
    <x v="19"/>
    <n v="1712.19"/>
    <x v="3"/>
  </r>
  <r>
    <x v="20"/>
    <n v="1443.49"/>
    <x v="3"/>
  </r>
  <r>
    <x v="21"/>
    <n v="2170.04"/>
    <x v="3"/>
  </r>
  <r>
    <x v="22"/>
    <n v="1175.92"/>
    <x v="3"/>
  </r>
  <r>
    <x v="23"/>
    <n v="1024.48"/>
    <x v="3"/>
  </r>
  <r>
    <x v="0"/>
    <n v="138.01"/>
    <x v="0"/>
  </r>
  <r>
    <x v="1"/>
    <n v="48.6"/>
    <x v="0"/>
  </r>
  <r>
    <x v="2"/>
    <n v="1166.3499999999999"/>
    <x v="0"/>
  </r>
  <r>
    <x v="3"/>
    <n v="669.28"/>
    <x v="0"/>
  </r>
  <r>
    <x v="4"/>
    <n v="218.73"/>
    <x v="0"/>
  </r>
  <r>
    <x v="5"/>
    <n v="1068.24"/>
    <x v="0"/>
  </r>
  <r>
    <x v="6"/>
    <n v="630.84"/>
    <x v="1"/>
  </r>
  <r>
    <x v="7"/>
    <n v="1275.45"/>
    <x v="1"/>
  </r>
  <r>
    <x v="8"/>
    <n v="2094.9699999999998"/>
    <x v="1"/>
  </r>
  <r>
    <x v="9"/>
    <n v="1251.06"/>
    <x v="1"/>
  </r>
  <r>
    <x v="10"/>
    <n v="380.71"/>
    <x v="1"/>
  </r>
  <r>
    <x v="11"/>
    <n v="1003.59"/>
    <x v="1"/>
  </r>
  <r>
    <x v="12"/>
    <n v="1785.35"/>
    <x v="2"/>
  </r>
  <r>
    <x v="13"/>
    <n v="2315.4299999999998"/>
    <x v="2"/>
  </r>
  <r>
    <x v="14"/>
    <n v="1907.81"/>
    <x v="2"/>
  </r>
  <r>
    <x v="15"/>
    <n v="614.20000000000005"/>
    <x v="2"/>
  </r>
  <r>
    <x v="16"/>
    <n v="2144.5700000000002"/>
    <x v="2"/>
  </r>
  <r>
    <x v="17"/>
    <n v="1480.88"/>
    <x v="2"/>
  </r>
  <r>
    <x v="18"/>
    <n v="551.95000000000005"/>
    <x v="3"/>
  </r>
  <r>
    <x v="19"/>
    <n v="1998.73"/>
    <x v="3"/>
  </r>
  <r>
    <x v="20"/>
    <n v="610.87"/>
    <x v="3"/>
  </r>
  <r>
    <x v="21"/>
    <n v="615.19000000000005"/>
    <x v="3"/>
  </r>
  <r>
    <x v="22"/>
    <n v="1161.83"/>
    <x v="3"/>
  </r>
  <r>
    <x v="23"/>
    <n v="859.5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7CAD88-53C1-44D2-8591-7EA223440DA5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F2:I13" firstHeaderRow="0" firstDataRow="1" firstDataCol="1"/>
  <pivotFields count="5">
    <pivotField dataField="1" compact="0" outline="0" showAll="0"/>
    <pivotField compact="0" numFmtId="16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/>
    <pivotField compact="0" outline="0" subtotalTop="0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compact="0" outline="0" subtotalTop="0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/>
      </items>
    </pivotField>
  </pivotFields>
  <rowFields count="1">
    <field x="4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tal Sales ($)" fld="0" baseField="4" baseItem="1" numFmtId="3"/>
    <dataField name="YOY Change ($)" fld="0" showDataAs="difference" baseField="4" baseItem="1048828" numFmtId="3"/>
    <dataField name="% YOY Change" fld="0" showDataAs="percentDiff" baseField="4" baseItem="1048828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E95068-4ECA-4107-8F7F-B31CB1FE710F}" name="PivotTable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F3:I32" firstHeaderRow="0" firstDataRow="1" firstDataCol="2"/>
  <pivotFields count="5">
    <pivotField name="Month" axis="axisRow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outline="0" showAll="0"/>
    <pivotField axis="axisRow" compact="0" outline="0" subtotalTop="0" showAll="0">
      <items count="5">
        <item x="0"/>
        <item x="1"/>
        <item x="2"/>
        <item x="3"/>
        <item t="default"/>
      </items>
    </pivotField>
    <pivotField compact="0" outline="0" subtotalTop="0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compact="0" outline="0" subtotalTop="0" showAll="0">
      <items count="6">
        <item x="0"/>
        <item x="1"/>
        <item x="2"/>
        <item x="3"/>
        <item x="4"/>
        <item t="default"/>
      </items>
    </pivotField>
  </pivotFields>
  <rowFields count="2">
    <field x="2"/>
    <field x="0"/>
  </rowFields>
  <rowItems count="29">
    <i>
      <x/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 v="7"/>
    </i>
    <i r="1">
      <x v="8"/>
    </i>
    <i r="1">
      <x v="9"/>
    </i>
    <i r="1">
      <x v="10"/>
    </i>
    <i r="1">
      <x v="11"/>
    </i>
    <i r="1">
      <x v="12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ales ($)" fld="1" baseField="0" baseItem="0" numFmtId="3"/>
    <dataField name="1/2 Year ($) Running Totals" fld="1" showDataAs="runTotal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6CBE23-0ACC-41E4-8270-EB346DE2F9C1}" name="SalesR22" displayName="SalesR22" ref="B2:D44" totalsRowShown="0" headerRowDxfId="16">
  <autoFilter ref="B2:D44" xr:uid="{727A6576-6B9E-4DC9-9759-D63C1224172B}"/>
  <tableColumns count="3">
    <tableColumn id="1" xr3:uid="{F5CEC3C4-5229-41A9-98DF-1EF3793062F9}" name="Sales"/>
    <tableColumn id="2" xr3:uid="{C37F134A-DD21-4030-8C2D-3B4F2BB197F0}" name="Dates" dataDxfId="15"/>
    <tableColumn id="3" xr3:uid="{66C64FF7-4AE6-4C31-8642-999385A5DE72}" name="Compresso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C12837-7C2D-4846-8396-4CE39C3BCE37}" name="SalesR22an" displayName="SalesR22an" ref="B2:D44" totalsRowShown="0" headerRowDxfId="14">
  <autoFilter ref="B2:D44" xr:uid="{727A6576-6B9E-4DC9-9759-D63C1224172B}"/>
  <tableColumns count="3">
    <tableColumn id="1" xr3:uid="{B892C9B1-FEF8-41B0-BA38-6B41B6DB3013}" name="Sales"/>
    <tableColumn id="2" xr3:uid="{D85E726B-0788-481A-B4EB-AAAD76069F28}" name="Dates" dataDxfId="13"/>
    <tableColumn id="3" xr3:uid="{F4FE9799-FE1F-4B83-8BC3-32C959D6E071}" name="Compres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5DC2CC-F2B5-49E8-8EC7-D139AE46FFD5}" name="SalesR22PT" displayName="SalesR22PT" ref="B2:D44" totalsRowShown="0" headerRowDxfId="12">
  <autoFilter ref="B2:D44" xr:uid="{79E6C859-2431-4038-AB8E-541F101DA147}"/>
  <tableColumns count="3">
    <tableColumn id="1" xr3:uid="{1DD864B4-2A4C-49E9-A5FD-417438B61131}" name="Sales"/>
    <tableColumn id="2" xr3:uid="{496FB17F-D0AA-4DB3-924C-AA0BD848C01C}" name="Dates" dataDxfId="11"/>
    <tableColumn id="3" xr3:uid="{85C86224-BE62-4520-86E6-E87039E946FE}" name="Compresso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33C2B62-4DC4-469F-96ED-FBFDE18EB623}" name="SalesR22PTan" displayName="SalesR22PTan" ref="B2:D44" totalsRowShown="0" headerRowDxfId="10">
  <autoFilter ref="B2:D44" xr:uid="{79E6C859-2431-4038-AB8E-541F101DA147}"/>
  <tableColumns count="3">
    <tableColumn id="1" xr3:uid="{ECA2115E-D921-4E4F-BB4F-2FE9E1A0C5DE}" name="Sales"/>
    <tableColumn id="2" xr3:uid="{4EA965CB-F970-4867-9AE9-0A7061E88ADF}" name="Dates" dataDxfId="9"/>
    <tableColumn id="3" xr3:uid="{E2C94EAC-A6A9-41C0-A4EB-0A47350D9AF7}" name="Compresso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D4BB925-D193-4228-813C-75B00C4F4984}" name="DailySales" displayName="DailySales" ref="B3:C51" totalsRowShown="0" headerRowDxfId="8" tableBorderDxfId="7">
  <autoFilter ref="B3:C51" xr:uid="{90CAF079-6E16-46A0-920E-9370810B8670}"/>
  <tableColumns count="2">
    <tableColumn id="1" xr3:uid="{FE85879D-1B6C-44E9-A9A9-238E3A095289}" name="Date" dataDxfId="6"/>
    <tableColumn id="2" xr3:uid="{D0F43E84-1E21-4C01-A90A-48ABC2C862B9}" name="Sales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8BE8236-DCA8-4055-9DDA-C626479E6DCF}" name="DailySalesAN" displayName="DailySalesAN" ref="B3:D51" totalsRowShown="0" headerRowDxfId="4" tableBorderDxfId="3">
  <autoFilter ref="B3:D51" xr:uid="{90CAF079-6E16-46A0-920E-9370810B8670}"/>
  <tableColumns count="3">
    <tableColumn id="1" xr3:uid="{ABE080A7-2147-4080-AFF2-F932DA0018CF}" name="Date" dataDxfId="2"/>
    <tableColumn id="2" xr3:uid="{9908FC38-0FB8-4AD3-80BE-1B3851912786}" name="Sales" dataDxfId="1"/>
    <tableColumn id="3" xr3:uid="{9B2CCED9-A5D2-4CFD-8814-E5CE5208E1C5}" name="Year Part" dataDxfId="0">
      <calculatedColumnFormula>YEAR(DailySalesAN[[#This Row],[Date]])&amp;" - "&amp;(MONTH(DailySalesAN[[#This Row],[Date]])&gt;6)+1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A99D-64FB-484A-BBC5-8957A49FDB4E}">
  <sheetPr>
    <tabColor rgb="FF0000FF"/>
  </sheetPr>
  <dimension ref="B2:B31"/>
  <sheetViews>
    <sheetView tabSelected="1" zoomScale="130" zoomScaleNormal="130" workbookViewId="0">
      <selection activeCell="B3" sqref="B3"/>
    </sheetView>
  </sheetViews>
  <sheetFormatPr defaultRowHeight="15" x14ac:dyDescent="0.25"/>
  <cols>
    <col min="2" max="2" width="19" customWidth="1"/>
  </cols>
  <sheetData>
    <row r="2" spans="2:2" x14ac:dyDescent="0.25">
      <c r="B2" s="1" t="s">
        <v>0</v>
      </c>
    </row>
    <row r="3" spans="2:2" x14ac:dyDescent="0.25">
      <c r="B3" s="2"/>
    </row>
    <row r="4" spans="2:2" x14ac:dyDescent="0.25">
      <c r="B4" s="2"/>
    </row>
    <row r="5" spans="2:2" x14ac:dyDescent="0.25">
      <c r="B5" s="2"/>
    </row>
    <row r="6" spans="2:2" x14ac:dyDescent="0.25">
      <c r="B6" s="2"/>
    </row>
    <row r="7" spans="2:2" x14ac:dyDescent="0.25">
      <c r="B7" s="2"/>
    </row>
    <row r="8" spans="2:2" x14ac:dyDescent="0.25">
      <c r="B8" s="2"/>
    </row>
    <row r="9" spans="2:2" x14ac:dyDescent="0.25">
      <c r="B9" s="2"/>
    </row>
    <row r="10" spans="2:2" x14ac:dyDescent="0.25">
      <c r="B10" s="2"/>
    </row>
    <row r="11" spans="2:2" x14ac:dyDescent="0.25">
      <c r="B11" s="2"/>
    </row>
    <row r="12" spans="2:2" x14ac:dyDescent="0.25">
      <c r="B12" s="2"/>
    </row>
    <row r="13" spans="2:2" x14ac:dyDescent="0.25">
      <c r="B13" s="2"/>
    </row>
    <row r="14" spans="2:2" x14ac:dyDescent="0.25">
      <c r="B14" s="2"/>
    </row>
    <row r="15" spans="2:2" x14ac:dyDescent="0.25">
      <c r="B15" s="2"/>
    </row>
    <row r="16" spans="2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3FA0-7E11-4D6E-BC94-615E7B0AD21A}">
  <sheetPr>
    <tabColor rgb="FFFF0000"/>
  </sheetPr>
  <dimension ref="B3:I51"/>
  <sheetViews>
    <sheetView zoomScale="115" zoomScaleNormal="115" workbookViewId="0">
      <selection activeCell="H7" sqref="H7"/>
    </sheetView>
  </sheetViews>
  <sheetFormatPr defaultRowHeight="15" x14ac:dyDescent="0.25"/>
  <cols>
    <col min="2" max="2" width="9.5703125" bestFit="1" customWidth="1"/>
    <col min="3" max="3" width="9" bestFit="1" customWidth="1"/>
    <col min="4" max="4" width="12.85546875" customWidth="1"/>
    <col min="5" max="6" width="11.28515625" bestFit="1" customWidth="1"/>
    <col min="7" max="7" width="9.28515625" bestFit="1" customWidth="1"/>
    <col min="8" max="8" width="8.42578125" bestFit="1" customWidth="1"/>
    <col min="9" max="9" width="25.42578125" bestFit="1" customWidth="1"/>
  </cols>
  <sheetData>
    <row r="3" spans="2:9" x14ac:dyDescent="0.25">
      <c r="B3" s="49" t="s">
        <v>21</v>
      </c>
      <c r="C3" s="49" t="s">
        <v>1</v>
      </c>
      <c r="D3" s="50" t="s">
        <v>35</v>
      </c>
      <c r="F3" s="6" t="s">
        <v>35</v>
      </c>
      <c r="G3" s="6" t="s">
        <v>34</v>
      </c>
      <c r="H3" t="s">
        <v>50</v>
      </c>
      <c r="I3" t="s">
        <v>59</v>
      </c>
    </row>
    <row r="4" spans="2:9" x14ac:dyDescent="0.25">
      <c r="B4" s="45">
        <v>43496</v>
      </c>
      <c r="C4" s="47">
        <v>1190.9000000000001</v>
      </c>
      <c r="D4" t="str">
        <f>YEAR(DailySalesAN[[#This Row],[Date]])&amp;" - "&amp;(MONTH(DailySalesAN[[#This Row],[Date]])&gt;6)+1</f>
        <v>2019 - 1</v>
      </c>
      <c r="F4" t="s">
        <v>36</v>
      </c>
      <c r="G4" s="12" t="s">
        <v>22</v>
      </c>
      <c r="H4" s="35">
        <v>1328.91</v>
      </c>
      <c r="I4" s="35">
        <v>1328.91</v>
      </c>
    </row>
    <row r="5" spans="2:9" x14ac:dyDescent="0.25">
      <c r="B5" s="46">
        <v>43524</v>
      </c>
      <c r="C5" s="48">
        <v>598.88</v>
      </c>
      <c r="D5" t="str">
        <f>YEAR(DailySalesAN[[#This Row],[Date]])&amp;" - "&amp;(MONTH(DailySalesAN[[#This Row],[Date]])&gt;6)+1</f>
        <v>2019 - 1</v>
      </c>
      <c r="G5" s="12" t="s">
        <v>23</v>
      </c>
      <c r="H5" s="35">
        <v>647.48</v>
      </c>
      <c r="I5" s="35">
        <v>1976.39</v>
      </c>
    </row>
    <row r="6" spans="2:9" x14ac:dyDescent="0.25">
      <c r="B6" s="45">
        <v>43555</v>
      </c>
      <c r="C6" s="47">
        <v>1740.42</v>
      </c>
      <c r="D6" t="str">
        <f>YEAR(DailySalesAN[[#This Row],[Date]])&amp;" - "&amp;(MONTH(DailySalesAN[[#This Row],[Date]])&gt;6)+1</f>
        <v>2019 - 1</v>
      </c>
      <c r="G6" s="12" t="s">
        <v>24</v>
      </c>
      <c r="H6" s="35">
        <v>2906.77</v>
      </c>
      <c r="I6" s="35">
        <v>4883.16</v>
      </c>
    </row>
    <row r="7" spans="2:9" x14ac:dyDescent="0.25">
      <c r="B7" s="46">
        <v>43585</v>
      </c>
      <c r="C7" s="48">
        <v>1390.31</v>
      </c>
      <c r="D7" t="str">
        <f>YEAR(DailySalesAN[[#This Row],[Date]])&amp;" - "&amp;(MONTH(DailySalesAN[[#This Row],[Date]])&gt;6)+1</f>
        <v>2019 - 1</v>
      </c>
      <c r="G7" s="12" t="s">
        <v>25</v>
      </c>
      <c r="H7" s="35">
        <v>2059.59</v>
      </c>
      <c r="I7" s="35">
        <v>6942.75</v>
      </c>
    </row>
    <row r="8" spans="2:9" x14ac:dyDescent="0.25">
      <c r="B8" s="45">
        <v>43616</v>
      </c>
      <c r="C8" s="47">
        <v>1447.58</v>
      </c>
      <c r="D8" t="str">
        <f>YEAR(DailySalesAN[[#This Row],[Date]])&amp;" - "&amp;(MONTH(DailySalesAN[[#This Row],[Date]])&gt;6)+1</f>
        <v>2019 - 1</v>
      </c>
      <c r="G8" s="12" t="s">
        <v>26</v>
      </c>
      <c r="H8" s="35">
        <v>1666.31</v>
      </c>
      <c r="I8" s="35">
        <v>8609.06</v>
      </c>
    </row>
    <row r="9" spans="2:9" x14ac:dyDescent="0.25">
      <c r="B9" s="46">
        <v>43646</v>
      </c>
      <c r="C9" s="48">
        <v>895.12</v>
      </c>
      <c r="D9" t="str">
        <f>YEAR(DailySalesAN[[#This Row],[Date]])&amp;" - "&amp;(MONTH(DailySalesAN[[#This Row],[Date]])&gt;6)+1</f>
        <v>2019 - 1</v>
      </c>
      <c r="G9" s="12" t="s">
        <v>27</v>
      </c>
      <c r="H9" s="35">
        <v>1963.3600000000001</v>
      </c>
      <c r="I9" s="35">
        <v>10572.42</v>
      </c>
    </row>
    <row r="10" spans="2:9" x14ac:dyDescent="0.25">
      <c r="B10" s="45">
        <v>43677</v>
      </c>
      <c r="C10" s="47">
        <v>2017.36</v>
      </c>
      <c r="D10" t="str">
        <f>YEAR(DailySalesAN[[#This Row],[Date]])&amp;" - "&amp;(MONTH(DailySalesAN[[#This Row],[Date]])&gt;6)+1</f>
        <v>2019 - 2</v>
      </c>
      <c r="F10" t="s">
        <v>37</v>
      </c>
      <c r="H10" s="35">
        <v>10572.42</v>
      </c>
      <c r="I10" s="35"/>
    </row>
    <row r="11" spans="2:9" x14ac:dyDescent="0.25">
      <c r="B11" s="46">
        <v>43708</v>
      </c>
      <c r="C11" s="48">
        <v>1987.42</v>
      </c>
      <c r="D11" t="str">
        <f>YEAR(DailySalesAN[[#This Row],[Date]])&amp;" - "&amp;(MONTH(DailySalesAN[[#This Row],[Date]])&gt;6)+1</f>
        <v>2019 - 2</v>
      </c>
      <c r="F11" t="s">
        <v>38</v>
      </c>
      <c r="G11" s="12" t="s">
        <v>28</v>
      </c>
      <c r="H11" s="35">
        <v>2648.2</v>
      </c>
      <c r="I11" s="35">
        <v>2648.2</v>
      </c>
    </row>
    <row r="12" spans="2:9" x14ac:dyDescent="0.25">
      <c r="B12" s="45">
        <v>43738</v>
      </c>
      <c r="C12" s="47">
        <v>2290.2600000000002</v>
      </c>
      <c r="D12" t="str">
        <f>YEAR(DailySalesAN[[#This Row],[Date]])&amp;" - "&amp;(MONTH(DailySalesAN[[#This Row],[Date]])&gt;6)+1</f>
        <v>2019 - 2</v>
      </c>
      <c r="G12" s="12" t="s">
        <v>29</v>
      </c>
      <c r="H12" s="35">
        <v>3262.87</v>
      </c>
      <c r="I12" s="35">
        <v>5911.07</v>
      </c>
    </row>
    <row r="13" spans="2:9" x14ac:dyDescent="0.25">
      <c r="B13" s="46">
        <v>43769</v>
      </c>
      <c r="C13" s="48">
        <v>561.38</v>
      </c>
      <c r="D13" t="str">
        <f>YEAR(DailySalesAN[[#This Row],[Date]])&amp;" - "&amp;(MONTH(DailySalesAN[[#This Row],[Date]])&gt;6)+1</f>
        <v>2019 - 2</v>
      </c>
      <c r="G13" s="12" t="s">
        <v>30</v>
      </c>
      <c r="H13" s="35">
        <v>4385.2299999999996</v>
      </c>
      <c r="I13" s="35">
        <v>10296.299999999999</v>
      </c>
    </row>
    <row r="14" spans="2:9" x14ac:dyDescent="0.25">
      <c r="B14" s="45">
        <v>43799</v>
      </c>
      <c r="C14" s="47">
        <v>1358.46</v>
      </c>
      <c r="D14" t="str">
        <f>YEAR(DailySalesAN[[#This Row],[Date]])&amp;" - "&amp;(MONTH(DailySalesAN[[#This Row],[Date]])&gt;6)+1</f>
        <v>2019 - 2</v>
      </c>
      <c r="G14" s="12" t="s">
        <v>31</v>
      </c>
      <c r="H14" s="35">
        <v>1812.44</v>
      </c>
      <c r="I14" s="35">
        <v>12108.74</v>
      </c>
    </row>
    <row r="15" spans="2:9" x14ac:dyDescent="0.25">
      <c r="B15" s="46">
        <v>43830</v>
      </c>
      <c r="C15" s="48">
        <v>441.74</v>
      </c>
      <c r="D15" t="str">
        <f>YEAR(DailySalesAN[[#This Row],[Date]])&amp;" - "&amp;(MONTH(DailySalesAN[[#This Row],[Date]])&gt;6)+1</f>
        <v>2019 - 2</v>
      </c>
      <c r="G15" s="12" t="s">
        <v>32</v>
      </c>
      <c r="H15" s="35">
        <v>1739.17</v>
      </c>
      <c r="I15" s="35">
        <v>13847.91</v>
      </c>
    </row>
    <row r="16" spans="2:9" x14ac:dyDescent="0.25">
      <c r="B16" s="45">
        <v>43861</v>
      </c>
      <c r="C16" s="47">
        <v>2023.2</v>
      </c>
      <c r="D16" t="str">
        <f>YEAR(DailySalesAN[[#This Row],[Date]])&amp;" - "&amp;(MONTH(DailySalesAN[[#This Row],[Date]])&gt;6)+1</f>
        <v>2020 - 1</v>
      </c>
      <c r="G16" s="12" t="s">
        <v>33</v>
      </c>
      <c r="H16" s="35">
        <v>1445.33</v>
      </c>
      <c r="I16" s="35">
        <v>15293.24</v>
      </c>
    </row>
    <row r="17" spans="2:9" x14ac:dyDescent="0.25">
      <c r="B17" s="46">
        <v>43890</v>
      </c>
      <c r="C17" s="48">
        <v>257.08999999999997</v>
      </c>
      <c r="D17" t="str">
        <f>YEAR(DailySalesAN[[#This Row],[Date]])&amp;" - "&amp;(MONTH(DailySalesAN[[#This Row],[Date]])&gt;6)+1</f>
        <v>2020 - 1</v>
      </c>
      <c r="F17" t="s">
        <v>39</v>
      </c>
      <c r="H17" s="35">
        <v>15293.24</v>
      </c>
      <c r="I17" s="35"/>
    </row>
    <row r="18" spans="2:9" x14ac:dyDescent="0.25">
      <c r="B18" s="45">
        <v>43921</v>
      </c>
      <c r="C18" s="47">
        <v>1416.71</v>
      </c>
      <c r="D18" t="str">
        <f>YEAR(DailySalesAN[[#This Row],[Date]])&amp;" - "&amp;(MONTH(DailySalesAN[[#This Row],[Date]])&gt;6)+1</f>
        <v>2020 - 1</v>
      </c>
      <c r="F18" t="s">
        <v>40</v>
      </c>
      <c r="G18" s="12" t="s">
        <v>22</v>
      </c>
      <c r="H18" s="35">
        <v>3808.55</v>
      </c>
      <c r="I18" s="35">
        <v>3808.55</v>
      </c>
    </row>
    <row r="19" spans="2:9" x14ac:dyDescent="0.25">
      <c r="B19" s="46">
        <v>43951</v>
      </c>
      <c r="C19" s="48">
        <v>679.33</v>
      </c>
      <c r="D19" t="str">
        <f>YEAR(DailySalesAN[[#This Row],[Date]])&amp;" - "&amp;(MONTH(DailySalesAN[[#This Row],[Date]])&gt;6)+1</f>
        <v>2020 - 1</v>
      </c>
      <c r="G19" s="12" t="s">
        <v>23</v>
      </c>
      <c r="H19" s="35">
        <v>2572.52</v>
      </c>
      <c r="I19" s="35">
        <v>6381.07</v>
      </c>
    </row>
    <row r="20" spans="2:9" x14ac:dyDescent="0.25">
      <c r="B20" s="45">
        <v>43982</v>
      </c>
      <c r="C20" s="47">
        <v>1479.09</v>
      </c>
      <c r="D20" t="str">
        <f>YEAR(DailySalesAN[[#This Row],[Date]])&amp;" - "&amp;(MONTH(DailySalesAN[[#This Row],[Date]])&gt;6)+1</f>
        <v>2020 - 1</v>
      </c>
      <c r="G20" s="12" t="s">
        <v>24</v>
      </c>
      <c r="H20" s="35">
        <v>3324.52</v>
      </c>
      <c r="I20" s="35">
        <v>9705.59</v>
      </c>
    </row>
    <row r="21" spans="2:9" x14ac:dyDescent="0.25">
      <c r="B21" s="46">
        <v>44012</v>
      </c>
      <c r="C21" s="48">
        <v>1336.55</v>
      </c>
      <c r="D21" t="str">
        <f>YEAR(DailySalesAN[[#This Row],[Date]])&amp;" - "&amp;(MONTH(DailySalesAN[[#This Row],[Date]])&gt;6)+1</f>
        <v>2020 - 1</v>
      </c>
      <c r="G21" s="12" t="s">
        <v>25</v>
      </c>
      <c r="H21" s="35">
        <v>1293.5300000000002</v>
      </c>
      <c r="I21" s="35">
        <v>10999.12</v>
      </c>
    </row>
    <row r="22" spans="2:9" x14ac:dyDescent="0.25">
      <c r="B22" s="45">
        <v>44043</v>
      </c>
      <c r="C22" s="47">
        <v>1213.97</v>
      </c>
      <c r="D22" t="str">
        <f>YEAR(DailySalesAN[[#This Row],[Date]])&amp;" - "&amp;(MONTH(DailySalesAN[[#This Row],[Date]])&gt;6)+1</f>
        <v>2020 - 2</v>
      </c>
      <c r="G22" s="12" t="s">
        <v>26</v>
      </c>
      <c r="H22" s="35">
        <v>3623.66</v>
      </c>
      <c r="I22" s="35">
        <v>14622.78</v>
      </c>
    </row>
    <row r="23" spans="2:9" x14ac:dyDescent="0.25">
      <c r="B23" s="46">
        <v>44074</v>
      </c>
      <c r="C23" s="48">
        <v>1712.19</v>
      </c>
      <c r="D23" t="str">
        <f>YEAR(DailySalesAN[[#This Row],[Date]])&amp;" - "&amp;(MONTH(DailySalesAN[[#This Row],[Date]])&gt;6)+1</f>
        <v>2020 - 2</v>
      </c>
      <c r="G23" s="12" t="s">
        <v>27</v>
      </c>
      <c r="H23" s="35">
        <v>2817.4300000000003</v>
      </c>
      <c r="I23" s="35">
        <v>17440.21</v>
      </c>
    </row>
    <row r="24" spans="2:9" x14ac:dyDescent="0.25">
      <c r="B24" s="45">
        <v>44104</v>
      </c>
      <c r="C24" s="47">
        <v>1443.49</v>
      </c>
      <c r="D24" t="str">
        <f>YEAR(DailySalesAN[[#This Row],[Date]])&amp;" - "&amp;(MONTH(DailySalesAN[[#This Row],[Date]])&gt;6)+1</f>
        <v>2020 - 2</v>
      </c>
      <c r="F24" t="s">
        <v>41</v>
      </c>
      <c r="H24" s="35">
        <v>17440.21</v>
      </c>
      <c r="I24" s="35"/>
    </row>
    <row r="25" spans="2:9" x14ac:dyDescent="0.25">
      <c r="B25" s="46">
        <v>44135</v>
      </c>
      <c r="C25" s="48">
        <v>2170.04</v>
      </c>
      <c r="D25" t="str">
        <f>YEAR(DailySalesAN[[#This Row],[Date]])&amp;" - "&amp;(MONTH(DailySalesAN[[#This Row],[Date]])&gt;6)+1</f>
        <v>2020 - 2</v>
      </c>
      <c r="F25" t="s">
        <v>42</v>
      </c>
      <c r="G25" s="12" t="s">
        <v>28</v>
      </c>
      <c r="H25" s="35">
        <v>1765.92</v>
      </c>
      <c r="I25" s="35">
        <v>1765.92</v>
      </c>
    </row>
    <row r="26" spans="2:9" x14ac:dyDescent="0.25">
      <c r="B26" s="45">
        <v>44165</v>
      </c>
      <c r="C26" s="47">
        <v>1175.92</v>
      </c>
      <c r="D26" t="str">
        <f>YEAR(DailySalesAN[[#This Row],[Date]])&amp;" - "&amp;(MONTH(DailySalesAN[[#This Row],[Date]])&gt;6)+1</f>
        <v>2020 - 2</v>
      </c>
      <c r="G26" s="12" t="s">
        <v>29</v>
      </c>
      <c r="H26" s="35">
        <v>3710.92</v>
      </c>
      <c r="I26" s="35">
        <v>5476.84</v>
      </c>
    </row>
    <row r="27" spans="2:9" x14ac:dyDescent="0.25">
      <c r="B27" s="46">
        <v>44196</v>
      </c>
      <c r="C27" s="48">
        <v>1024.48</v>
      </c>
      <c r="D27" t="str">
        <f>YEAR(DailySalesAN[[#This Row],[Date]])&amp;" - "&amp;(MONTH(DailySalesAN[[#This Row],[Date]])&gt;6)+1</f>
        <v>2020 - 2</v>
      </c>
      <c r="G27" s="12" t="s">
        <v>30</v>
      </c>
      <c r="H27" s="35">
        <v>2054.36</v>
      </c>
      <c r="I27" s="35">
        <v>7531.2000000000007</v>
      </c>
    </row>
    <row r="28" spans="2:9" x14ac:dyDescent="0.25">
      <c r="B28" s="45">
        <v>43496</v>
      </c>
      <c r="C28" s="47">
        <v>138.01</v>
      </c>
      <c r="D28" t="str">
        <f>YEAR(DailySalesAN[[#This Row],[Date]])&amp;" - "&amp;(MONTH(DailySalesAN[[#This Row],[Date]])&gt;6)+1</f>
        <v>2019 - 1</v>
      </c>
      <c r="G28" s="12" t="s">
        <v>31</v>
      </c>
      <c r="H28" s="35">
        <v>2785.23</v>
      </c>
      <c r="I28" s="35">
        <v>10316.43</v>
      </c>
    </row>
    <row r="29" spans="2:9" x14ac:dyDescent="0.25">
      <c r="B29" s="46">
        <v>43524</v>
      </c>
      <c r="C29" s="48">
        <v>48.6</v>
      </c>
      <c r="D29" t="str">
        <f>YEAR(DailySalesAN[[#This Row],[Date]])&amp;" - "&amp;(MONTH(DailySalesAN[[#This Row],[Date]])&gt;6)+1</f>
        <v>2019 - 1</v>
      </c>
      <c r="G29" s="12" t="s">
        <v>32</v>
      </c>
      <c r="H29" s="35">
        <v>2337.75</v>
      </c>
      <c r="I29" s="35">
        <v>12654.18</v>
      </c>
    </row>
    <row r="30" spans="2:9" x14ac:dyDescent="0.25">
      <c r="B30" s="45">
        <v>43555</v>
      </c>
      <c r="C30" s="47">
        <v>1166.3499999999999</v>
      </c>
      <c r="D30" t="str">
        <f>YEAR(DailySalesAN[[#This Row],[Date]])&amp;" - "&amp;(MONTH(DailySalesAN[[#This Row],[Date]])&gt;6)+1</f>
        <v>2019 - 1</v>
      </c>
      <c r="G30" s="12" t="s">
        <v>33</v>
      </c>
      <c r="H30" s="35">
        <v>1883.99</v>
      </c>
      <c r="I30" s="35">
        <v>14538.17</v>
      </c>
    </row>
    <row r="31" spans="2:9" x14ac:dyDescent="0.25">
      <c r="B31" s="46">
        <v>43585</v>
      </c>
      <c r="C31" s="48">
        <v>669.28</v>
      </c>
      <c r="D31" t="str">
        <f>YEAR(DailySalesAN[[#This Row],[Date]])&amp;" - "&amp;(MONTH(DailySalesAN[[#This Row],[Date]])&gt;6)+1</f>
        <v>2019 - 1</v>
      </c>
      <c r="F31" t="s">
        <v>43</v>
      </c>
      <c r="H31" s="35">
        <v>14538.17</v>
      </c>
      <c r="I31" s="35"/>
    </row>
    <row r="32" spans="2:9" x14ac:dyDescent="0.25">
      <c r="B32" s="45">
        <v>43616</v>
      </c>
      <c r="C32" s="47">
        <v>218.73</v>
      </c>
      <c r="D32" t="str">
        <f>YEAR(DailySalesAN[[#This Row],[Date]])&amp;" - "&amp;(MONTH(DailySalesAN[[#This Row],[Date]])&gt;6)+1</f>
        <v>2019 - 1</v>
      </c>
      <c r="F32" t="s">
        <v>6</v>
      </c>
      <c r="H32" s="35">
        <v>57844.039999999986</v>
      </c>
      <c r="I32" s="35"/>
    </row>
    <row r="33" spans="2:4" x14ac:dyDescent="0.25">
      <c r="B33" s="46">
        <v>43646</v>
      </c>
      <c r="C33" s="48">
        <v>1068.24</v>
      </c>
      <c r="D33" t="str">
        <f>YEAR(DailySalesAN[[#This Row],[Date]])&amp;" - "&amp;(MONTH(DailySalesAN[[#This Row],[Date]])&gt;6)+1</f>
        <v>2019 - 1</v>
      </c>
    </row>
    <row r="34" spans="2:4" x14ac:dyDescent="0.25">
      <c r="B34" s="45">
        <v>43677</v>
      </c>
      <c r="C34" s="47">
        <v>630.84</v>
      </c>
      <c r="D34" t="str">
        <f>YEAR(DailySalesAN[[#This Row],[Date]])&amp;" - "&amp;(MONTH(DailySalesAN[[#This Row],[Date]])&gt;6)+1</f>
        <v>2019 - 2</v>
      </c>
    </row>
    <row r="35" spans="2:4" x14ac:dyDescent="0.25">
      <c r="B35" s="46">
        <v>43708</v>
      </c>
      <c r="C35" s="48">
        <v>1275.45</v>
      </c>
      <c r="D35" t="str">
        <f>YEAR(DailySalesAN[[#This Row],[Date]])&amp;" - "&amp;(MONTH(DailySalesAN[[#This Row],[Date]])&gt;6)+1</f>
        <v>2019 - 2</v>
      </c>
    </row>
    <row r="36" spans="2:4" x14ac:dyDescent="0.25">
      <c r="B36" s="45">
        <v>43738</v>
      </c>
      <c r="C36" s="47">
        <v>2094.9699999999998</v>
      </c>
      <c r="D36" t="str">
        <f>YEAR(DailySalesAN[[#This Row],[Date]])&amp;" - "&amp;(MONTH(DailySalesAN[[#This Row],[Date]])&gt;6)+1</f>
        <v>2019 - 2</v>
      </c>
    </row>
    <row r="37" spans="2:4" x14ac:dyDescent="0.25">
      <c r="B37" s="46">
        <v>43769</v>
      </c>
      <c r="C37" s="48">
        <v>1251.06</v>
      </c>
      <c r="D37" t="str">
        <f>YEAR(DailySalesAN[[#This Row],[Date]])&amp;" - "&amp;(MONTH(DailySalesAN[[#This Row],[Date]])&gt;6)+1</f>
        <v>2019 - 2</v>
      </c>
    </row>
    <row r="38" spans="2:4" x14ac:dyDescent="0.25">
      <c r="B38" s="45">
        <v>43799</v>
      </c>
      <c r="C38" s="47">
        <v>380.71</v>
      </c>
      <c r="D38" t="str">
        <f>YEAR(DailySalesAN[[#This Row],[Date]])&amp;" - "&amp;(MONTH(DailySalesAN[[#This Row],[Date]])&gt;6)+1</f>
        <v>2019 - 2</v>
      </c>
    </row>
    <row r="39" spans="2:4" x14ac:dyDescent="0.25">
      <c r="B39" s="46">
        <v>43830</v>
      </c>
      <c r="C39" s="48">
        <v>1003.59</v>
      </c>
      <c r="D39" t="str">
        <f>YEAR(DailySalesAN[[#This Row],[Date]])&amp;" - "&amp;(MONTH(DailySalesAN[[#This Row],[Date]])&gt;6)+1</f>
        <v>2019 - 2</v>
      </c>
    </row>
    <row r="40" spans="2:4" x14ac:dyDescent="0.25">
      <c r="B40" s="45">
        <v>43861</v>
      </c>
      <c r="C40" s="47">
        <v>1785.35</v>
      </c>
      <c r="D40" t="str">
        <f>YEAR(DailySalesAN[[#This Row],[Date]])&amp;" - "&amp;(MONTH(DailySalesAN[[#This Row],[Date]])&gt;6)+1</f>
        <v>2020 - 1</v>
      </c>
    </row>
    <row r="41" spans="2:4" x14ac:dyDescent="0.25">
      <c r="B41" s="46">
        <v>43890</v>
      </c>
      <c r="C41" s="48">
        <v>2315.4299999999998</v>
      </c>
      <c r="D41" t="str">
        <f>YEAR(DailySalesAN[[#This Row],[Date]])&amp;" - "&amp;(MONTH(DailySalesAN[[#This Row],[Date]])&gt;6)+1</f>
        <v>2020 - 1</v>
      </c>
    </row>
    <row r="42" spans="2:4" x14ac:dyDescent="0.25">
      <c r="B42" s="45">
        <v>43921</v>
      </c>
      <c r="C42" s="47">
        <v>1907.81</v>
      </c>
      <c r="D42" t="str">
        <f>YEAR(DailySalesAN[[#This Row],[Date]])&amp;" - "&amp;(MONTH(DailySalesAN[[#This Row],[Date]])&gt;6)+1</f>
        <v>2020 - 1</v>
      </c>
    </row>
    <row r="43" spans="2:4" x14ac:dyDescent="0.25">
      <c r="B43" s="46">
        <v>43951</v>
      </c>
      <c r="C43" s="48">
        <v>614.20000000000005</v>
      </c>
      <c r="D43" t="str">
        <f>YEAR(DailySalesAN[[#This Row],[Date]])&amp;" - "&amp;(MONTH(DailySalesAN[[#This Row],[Date]])&gt;6)+1</f>
        <v>2020 - 1</v>
      </c>
    </row>
    <row r="44" spans="2:4" x14ac:dyDescent="0.25">
      <c r="B44" s="45">
        <v>43982</v>
      </c>
      <c r="C44" s="47">
        <v>2144.5700000000002</v>
      </c>
      <c r="D44" t="str">
        <f>YEAR(DailySalesAN[[#This Row],[Date]])&amp;" - "&amp;(MONTH(DailySalesAN[[#This Row],[Date]])&gt;6)+1</f>
        <v>2020 - 1</v>
      </c>
    </row>
    <row r="45" spans="2:4" x14ac:dyDescent="0.25">
      <c r="B45" s="46">
        <v>44012</v>
      </c>
      <c r="C45" s="48">
        <v>1480.88</v>
      </c>
      <c r="D45" t="str">
        <f>YEAR(DailySalesAN[[#This Row],[Date]])&amp;" - "&amp;(MONTH(DailySalesAN[[#This Row],[Date]])&gt;6)+1</f>
        <v>2020 - 1</v>
      </c>
    </row>
    <row r="46" spans="2:4" x14ac:dyDescent="0.25">
      <c r="B46" s="45">
        <v>44043</v>
      </c>
      <c r="C46" s="47">
        <v>551.95000000000005</v>
      </c>
      <c r="D46" t="str">
        <f>YEAR(DailySalesAN[[#This Row],[Date]])&amp;" - "&amp;(MONTH(DailySalesAN[[#This Row],[Date]])&gt;6)+1</f>
        <v>2020 - 2</v>
      </c>
    </row>
    <row r="47" spans="2:4" x14ac:dyDescent="0.25">
      <c r="B47" s="46">
        <v>44074</v>
      </c>
      <c r="C47" s="48">
        <v>1998.73</v>
      </c>
      <c r="D47" t="str">
        <f>YEAR(DailySalesAN[[#This Row],[Date]])&amp;" - "&amp;(MONTH(DailySalesAN[[#This Row],[Date]])&gt;6)+1</f>
        <v>2020 - 2</v>
      </c>
    </row>
    <row r="48" spans="2:4" x14ac:dyDescent="0.25">
      <c r="B48" s="45">
        <v>44104</v>
      </c>
      <c r="C48" s="47">
        <v>610.87</v>
      </c>
      <c r="D48" t="str">
        <f>YEAR(DailySalesAN[[#This Row],[Date]])&amp;" - "&amp;(MONTH(DailySalesAN[[#This Row],[Date]])&gt;6)+1</f>
        <v>2020 - 2</v>
      </c>
    </row>
    <row r="49" spans="2:4" x14ac:dyDescent="0.25">
      <c r="B49" s="46">
        <v>44135</v>
      </c>
      <c r="C49" s="48">
        <v>615.19000000000005</v>
      </c>
      <c r="D49" t="str">
        <f>YEAR(DailySalesAN[[#This Row],[Date]])&amp;" - "&amp;(MONTH(DailySalesAN[[#This Row],[Date]])&gt;6)+1</f>
        <v>2020 - 2</v>
      </c>
    </row>
    <row r="50" spans="2:4" x14ac:dyDescent="0.25">
      <c r="B50" s="45">
        <v>44165</v>
      </c>
      <c r="C50" s="47">
        <v>1161.83</v>
      </c>
      <c r="D50" t="str">
        <f>YEAR(DailySalesAN[[#This Row],[Date]])&amp;" - "&amp;(MONTH(DailySalesAN[[#This Row],[Date]])&gt;6)+1</f>
        <v>2020 - 2</v>
      </c>
    </row>
    <row r="51" spans="2:4" x14ac:dyDescent="0.25">
      <c r="B51" s="46">
        <v>44196</v>
      </c>
      <c r="C51" s="48">
        <v>859.51</v>
      </c>
      <c r="D51" t="str">
        <f>YEAR(DailySalesAN[[#This Row],[Date]])&amp;" - "&amp;(MONTH(DailySalesAN[[#This Row],[Date]])&gt;6)+1</f>
        <v>2020 - 2</v>
      </c>
    </row>
  </sheetData>
  <pageMargins left="0.7" right="0.7" top="0.75" bottom="0.75" header="0.3" footer="0.3"/>
  <pageSetup orientation="portrait"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AF6C-CC9C-450C-9F26-713FE5B718E1}">
  <sheetPr>
    <tabColor rgb="FFFFFF00"/>
  </sheetPr>
  <dimension ref="A1:T38"/>
  <sheetViews>
    <sheetView workbookViewId="0">
      <selection activeCell="Y15" sqref="Y15:Y16"/>
    </sheetView>
  </sheetViews>
  <sheetFormatPr defaultRowHeight="15" x14ac:dyDescent="0.25"/>
  <sheetData>
    <row r="1" spans="1:20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81.75" x14ac:dyDescent="1.2">
      <c r="A5" s="10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9C33-4DA4-4779-B551-66BEB56AFF3A}">
  <sheetPr>
    <tabColor rgb="FFFFFF00"/>
  </sheetPr>
  <dimension ref="A1:T38"/>
  <sheetViews>
    <sheetView workbookViewId="0">
      <selection activeCell="AA11" sqref="AA11"/>
    </sheetView>
  </sheetViews>
  <sheetFormatPr defaultRowHeight="15" x14ac:dyDescent="0.25"/>
  <sheetData>
    <row r="1" spans="1:20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89.25" x14ac:dyDescent="1.3">
      <c r="A5" s="27" t="s">
        <v>44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8"/>
    </row>
    <row r="6" spans="1:20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x14ac:dyDescent="0.25">
      <c r="A30" s="25"/>
      <c r="B30" s="25"/>
      <c r="C30" s="25"/>
      <c r="D30" s="25"/>
      <c r="E30" s="25"/>
      <c r="F30" s="25"/>
      <c r="G30" s="25"/>
      <c r="H30" s="25"/>
      <c r="I30" s="26" t="s">
        <v>46</v>
      </c>
      <c r="J30" s="26"/>
      <c r="K30" s="26"/>
      <c r="L30" s="25"/>
      <c r="M30" s="25"/>
      <c r="N30" s="25"/>
      <c r="O30" s="25"/>
      <c r="P30" s="25"/>
      <c r="Q30" s="25"/>
      <c r="R30" s="25"/>
      <c r="S30" s="25"/>
      <c r="T30" s="25"/>
    </row>
    <row r="31" spans="1:20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EB879-B3B2-4E12-8519-5045B63BC218}">
  <sheetPr>
    <tabColor rgb="FFFFFF00"/>
  </sheetPr>
  <dimension ref="C2:F8"/>
  <sheetViews>
    <sheetView zoomScale="400" zoomScaleNormal="400" workbookViewId="0">
      <selection activeCell="G9" sqref="G9:H9"/>
    </sheetView>
  </sheetViews>
  <sheetFormatPr defaultRowHeight="15" x14ac:dyDescent="0.25"/>
  <cols>
    <col min="3" max="3" width="1.85546875" customWidth="1"/>
    <col min="4" max="6" width="5.5703125" customWidth="1"/>
  </cols>
  <sheetData>
    <row r="2" spans="3:6" ht="15.75" thickBot="1" x14ac:dyDescent="0.3"/>
    <row r="3" spans="3:6" ht="8.25" customHeight="1" thickTop="1" thickBot="1" x14ac:dyDescent="0.3">
      <c r="C3" s="13"/>
      <c r="D3" s="14"/>
      <c r="E3" s="14"/>
      <c r="F3" s="15"/>
    </row>
    <row r="4" spans="3:6" ht="13.5" customHeight="1" thickBot="1" x14ac:dyDescent="0.3">
      <c r="C4" s="16"/>
      <c r="D4" s="17"/>
      <c r="E4" s="18"/>
      <c r="F4" s="19"/>
    </row>
    <row r="5" spans="3:6" ht="13.5" customHeight="1" thickBot="1" x14ac:dyDescent="0.3">
      <c r="C5" s="16"/>
      <c r="D5" s="18"/>
      <c r="E5" s="51" t="s">
        <v>45</v>
      </c>
      <c r="F5" s="19"/>
    </row>
    <row r="6" spans="3:6" ht="13.5" customHeight="1" thickBot="1" x14ac:dyDescent="0.3">
      <c r="C6" s="16"/>
      <c r="D6" s="20"/>
      <c r="E6" s="52"/>
      <c r="F6" s="19"/>
    </row>
    <row r="7" spans="3:6" ht="8.25" customHeight="1" thickBot="1" x14ac:dyDescent="0.3">
      <c r="C7" s="21"/>
      <c r="D7" s="22"/>
      <c r="E7" s="22"/>
      <c r="F7" s="23"/>
    </row>
    <row r="8" spans="3:6" ht="15.75" thickTop="1" x14ac:dyDescent="0.25"/>
  </sheetData>
  <mergeCells count="1">
    <mergeCell ref="E5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30E18-ED1A-4525-9EB6-BB1EF8D0AA60}">
  <sheetPr>
    <tabColor rgb="FFFFFF00"/>
  </sheetPr>
  <dimension ref="A1:T38"/>
  <sheetViews>
    <sheetView topLeftCell="A2" workbookViewId="0">
      <selection activeCell="Z18" sqref="Z18"/>
    </sheetView>
  </sheetViews>
  <sheetFormatPr defaultRowHeight="15" x14ac:dyDescent="0.25"/>
  <cols>
    <col min="1" max="1" width="16.42578125" customWidth="1"/>
    <col min="20" max="20" width="16.42578125" customWidth="1"/>
  </cols>
  <sheetData>
    <row r="1" spans="1:20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ht="81.75" x14ac:dyDescent="1.2">
      <c r="A5" s="32" t="s">
        <v>47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1"/>
    </row>
    <row r="6" spans="1:20" ht="81.75" x14ac:dyDescent="1.2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1"/>
    </row>
    <row r="7" spans="1:20" ht="81.75" x14ac:dyDescent="1.2">
      <c r="A7" s="32" t="s">
        <v>49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1"/>
    </row>
    <row r="8" spans="1:20" ht="81.75" x14ac:dyDescent="1.2">
      <c r="A8" s="32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ht="35.2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ht="32.25" x14ac:dyDescent="0.5">
      <c r="A18" s="37" t="s">
        <v>53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57B97-D581-43BC-94BF-AA3305950FB4}">
  <sheetPr>
    <tabColor rgb="FFFFFF00"/>
  </sheetPr>
  <dimension ref="A1:T38"/>
  <sheetViews>
    <sheetView workbookViewId="0">
      <selection activeCell="AA32" sqref="AA32"/>
    </sheetView>
  </sheetViews>
  <sheetFormatPr defaultRowHeight="15" x14ac:dyDescent="0.25"/>
  <sheetData>
    <row r="1" spans="1:20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ht="104.25" x14ac:dyDescent="1.5">
      <c r="A5" s="44" t="s">
        <v>55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43"/>
    </row>
    <row r="6" spans="1:20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ht="36" x14ac:dyDescent="0.55000000000000004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1"/>
    </row>
    <row r="13" spans="1:20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ht="33.75" x14ac:dyDescent="0.5">
      <c r="A32" s="40" t="s">
        <v>54</v>
      </c>
      <c r="B32" s="40"/>
      <c r="C32" s="40"/>
      <c r="D32" s="40"/>
      <c r="E32" s="40"/>
      <c r="F32" s="40"/>
      <c r="G32" s="40"/>
      <c r="H32" s="42"/>
      <c r="I32" s="42"/>
      <c r="J32" s="42"/>
      <c r="K32" s="42"/>
      <c r="L32" s="42"/>
      <c r="M32" s="42"/>
      <c r="N32" s="40"/>
      <c r="O32" s="40"/>
      <c r="P32" s="40"/>
      <c r="Q32" s="40"/>
      <c r="R32" s="40"/>
      <c r="S32" s="40"/>
      <c r="T32" s="40"/>
    </row>
    <row r="33" spans="1:20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061A6-2599-452D-9D53-83C7EAC26A92}">
  <sheetPr>
    <tabColor rgb="FFFFFF00"/>
  </sheetPr>
  <dimension ref="A1:X40"/>
  <sheetViews>
    <sheetView zoomScale="70" zoomScaleNormal="70" workbookViewId="0">
      <selection activeCell="AE14" sqref="AE14"/>
    </sheetView>
  </sheetViews>
  <sheetFormatPr defaultRowHeight="15" x14ac:dyDescent="0.25"/>
  <cols>
    <col min="1" max="2" width="3" customWidth="1"/>
    <col min="23" max="24" width="3" customWidth="1"/>
  </cols>
  <sheetData>
    <row r="1" spans="1:24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02.75" x14ac:dyDescent="1.5">
      <c r="A5" s="8"/>
      <c r="B5" s="8"/>
      <c r="C5" s="53" t="s">
        <v>57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8"/>
      <c r="X5" s="8"/>
    </row>
    <row r="6" spans="1:24" ht="102.75" x14ac:dyDescent="1.5">
      <c r="A6" s="8"/>
      <c r="B6" s="8"/>
      <c r="C6" s="53" t="s">
        <v>56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8"/>
      <c r="X6" s="8"/>
    </row>
    <row r="7" spans="1:24" ht="81.75" x14ac:dyDescent="1.2">
      <c r="A7" s="8"/>
      <c r="B7" s="8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9"/>
      <c r="P7" s="9"/>
      <c r="Q7" s="9"/>
      <c r="R7" s="9"/>
      <c r="S7" s="9"/>
      <c r="T7" s="9"/>
      <c r="U7" s="9"/>
      <c r="V7" s="9"/>
      <c r="W7" s="8"/>
      <c r="X7" s="8"/>
    </row>
    <row r="8" spans="1:2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42.75" x14ac:dyDescent="0.65">
      <c r="A27" s="8"/>
      <c r="B27" s="8"/>
      <c r="C27" s="54" t="s">
        <v>58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8"/>
      <c r="X27" s="8"/>
    </row>
    <row r="28" spans="1:2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94.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25">
      <c r="A31" s="55"/>
      <c r="B31" s="5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55"/>
      <c r="W31" s="55"/>
      <c r="X31" s="55"/>
    </row>
    <row r="32" spans="1:24" x14ac:dyDescent="0.25">
      <c r="A32" s="55"/>
      <c r="B32" s="5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55"/>
      <c r="W32" s="55"/>
      <c r="X32" s="55"/>
    </row>
    <row r="33" spans="1:24" x14ac:dyDescent="0.25">
      <c r="A33" s="55"/>
      <c r="B33" s="5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55"/>
      <c r="W33" s="55"/>
      <c r="X33" s="55"/>
    </row>
    <row r="34" spans="1:24" x14ac:dyDescent="0.25">
      <c r="A34" s="55"/>
      <c r="B34" s="5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55"/>
      <c r="W34" s="55"/>
      <c r="X34" s="55"/>
    </row>
    <row r="35" spans="1:24" x14ac:dyDescent="0.25">
      <c r="A35" s="55"/>
      <c r="B35" s="5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55"/>
      <c r="W35" s="55"/>
      <c r="X35" s="55"/>
    </row>
    <row r="36" spans="1:24" x14ac:dyDescent="0.25">
      <c r="A36" s="55"/>
      <c r="B36" s="5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55"/>
      <c r="W36" s="55"/>
      <c r="X36" s="55"/>
    </row>
    <row r="37" spans="1:24" x14ac:dyDescent="0.25">
      <c r="A37" s="55"/>
      <c r="B37" s="5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55"/>
      <c r="W37" s="55"/>
      <c r="X37" s="55"/>
    </row>
    <row r="38" spans="1:24" x14ac:dyDescent="0.25">
      <c r="A38" s="55"/>
      <c r="B38" s="5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55"/>
      <c r="W38" s="55"/>
      <c r="X38" s="55"/>
    </row>
    <row r="39" spans="1:24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</row>
    <row r="40" spans="1:24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18EB-9C7B-4CD6-9E90-6506968E4A23}">
  <sheetPr>
    <tabColor rgb="FFFF0000"/>
  </sheetPr>
  <dimension ref="B2:B31"/>
  <sheetViews>
    <sheetView zoomScale="130" zoomScaleNormal="130" workbookViewId="0">
      <selection activeCell="G14" sqref="G14"/>
    </sheetView>
  </sheetViews>
  <sheetFormatPr defaultRowHeight="15" x14ac:dyDescent="0.25"/>
  <cols>
    <col min="1" max="1" width="9.140625" customWidth="1"/>
    <col min="2" max="2" width="19" customWidth="1"/>
  </cols>
  <sheetData>
    <row r="2" spans="2:2" x14ac:dyDescent="0.25">
      <c r="B2" s="1" t="s">
        <v>0</v>
      </c>
    </row>
    <row r="3" spans="2:2" x14ac:dyDescent="0.25">
      <c r="B3" s="2">
        <v>43496</v>
      </c>
    </row>
    <row r="4" spans="2:2" x14ac:dyDescent="0.25">
      <c r="B4" s="2">
        <v>43524</v>
      </c>
    </row>
    <row r="5" spans="2:2" x14ac:dyDescent="0.25">
      <c r="B5" s="2">
        <v>43555</v>
      </c>
    </row>
    <row r="6" spans="2:2" x14ac:dyDescent="0.25">
      <c r="B6" s="2">
        <v>43585</v>
      </c>
    </row>
    <row r="7" spans="2:2" x14ac:dyDescent="0.25">
      <c r="B7" s="2">
        <v>43616</v>
      </c>
    </row>
    <row r="8" spans="2:2" x14ac:dyDescent="0.25">
      <c r="B8" s="2">
        <v>43646</v>
      </c>
    </row>
    <row r="9" spans="2:2" x14ac:dyDescent="0.25">
      <c r="B9" s="2">
        <v>43677</v>
      </c>
    </row>
    <row r="10" spans="2:2" x14ac:dyDescent="0.25">
      <c r="B10" s="2">
        <v>43708</v>
      </c>
    </row>
    <row r="11" spans="2:2" x14ac:dyDescent="0.25">
      <c r="B11" s="2">
        <v>43738</v>
      </c>
    </row>
    <row r="12" spans="2:2" x14ac:dyDescent="0.25">
      <c r="B12" s="2">
        <v>43769</v>
      </c>
    </row>
    <row r="13" spans="2:2" x14ac:dyDescent="0.25">
      <c r="B13" s="2">
        <v>43799</v>
      </c>
    </row>
    <row r="14" spans="2:2" x14ac:dyDescent="0.25">
      <c r="B14" s="2">
        <v>43830</v>
      </c>
    </row>
    <row r="15" spans="2:2" x14ac:dyDescent="0.25">
      <c r="B15" s="2">
        <v>43861</v>
      </c>
    </row>
    <row r="16" spans="2:2" x14ac:dyDescent="0.25">
      <c r="B16" s="2">
        <v>43890</v>
      </c>
    </row>
    <row r="17" spans="2:2" x14ac:dyDescent="0.25">
      <c r="B17" s="2">
        <v>43921</v>
      </c>
    </row>
    <row r="18" spans="2:2" x14ac:dyDescent="0.25">
      <c r="B18" s="2">
        <v>43951</v>
      </c>
    </row>
    <row r="19" spans="2:2" x14ac:dyDescent="0.25">
      <c r="B19" s="2">
        <v>43982</v>
      </c>
    </row>
    <row r="20" spans="2:2" x14ac:dyDescent="0.25">
      <c r="B20" s="2">
        <v>44012</v>
      </c>
    </row>
    <row r="21" spans="2:2" x14ac:dyDescent="0.25">
      <c r="B21" s="2">
        <v>44043</v>
      </c>
    </row>
    <row r="22" spans="2:2" x14ac:dyDescent="0.25">
      <c r="B22" s="2">
        <v>44074</v>
      </c>
    </row>
    <row r="23" spans="2:2" x14ac:dyDescent="0.25">
      <c r="B23" s="2">
        <v>44104</v>
      </c>
    </row>
    <row r="24" spans="2:2" x14ac:dyDescent="0.25">
      <c r="B24" s="2">
        <v>44135</v>
      </c>
    </row>
    <row r="25" spans="2:2" x14ac:dyDescent="0.25">
      <c r="B25" s="2">
        <v>44165</v>
      </c>
    </row>
    <row r="26" spans="2:2" x14ac:dyDescent="0.25">
      <c r="B26" s="2">
        <v>44196</v>
      </c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9054C-0A59-4603-B030-540846EDA6E4}">
  <sheetPr>
    <tabColor rgb="FF0000FF"/>
  </sheetPr>
  <dimension ref="B2:C30"/>
  <sheetViews>
    <sheetView zoomScale="115" zoomScaleNormal="115" workbookViewId="0">
      <selection activeCell="C3" sqref="C3"/>
    </sheetView>
  </sheetViews>
  <sheetFormatPr defaultRowHeight="15" x14ac:dyDescent="0.25"/>
  <cols>
    <col min="3" max="3" width="19" customWidth="1"/>
  </cols>
  <sheetData>
    <row r="2" spans="2:3" x14ac:dyDescent="0.25">
      <c r="B2" s="1" t="s">
        <v>1</v>
      </c>
      <c r="C2" s="1" t="s">
        <v>0</v>
      </c>
    </row>
    <row r="3" spans="2:3" x14ac:dyDescent="0.25">
      <c r="B3">
        <v>320.19</v>
      </c>
      <c r="C3" s="2">
        <v>43496</v>
      </c>
    </row>
    <row r="4" spans="2:3" x14ac:dyDescent="0.25">
      <c r="B4">
        <v>1154.47</v>
      </c>
      <c r="C4" s="2"/>
    </row>
    <row r="5" spans="2:3" x14ac:dyDescent="0.25">
      <c r="B5">
        <v>145.27000000000001</v>
      </c>
      <c r="C5" s="2"/>
    </row>
    <row r="6" spans="2:3" x14ac:dyDescent="0.25">
      <c r="B6">
        <v>903.07</v>
      </c>
      <c r="C6" s="2"/>
    </row>
    <row r="7" spans="2:3" x14ac:dyDescent="0.25">
      <c r="B7">
        <v>1009.56</v>
      </c>
      <c r="C7" s="2"/>
    </row>
    <row r="8" spans="2:3" x14ac:dyDescent="0.25">
      <c r="B8">
        <v>745.36</v>
      </c>
      <c r="C8" s="2"/>
    </row>
    <row r="9" spans="2:3" x14ac:dyDescent="0.25">
      <c r="B9">
        <v>1811.76</v>
      </c>
      <c r="C9" s="2"/>
    </row>
    <row r="10" spans="2:3" x14ac:dyDescent="0.25">
      <c r="B10">
        <v>1633.73</v>
      </c>
      <c r="C10" s="2"/>
    </row>
    <row r="11" spans="2:3" x14ac:dyDescent="0.25">
      <c r="B11">
        <v>452.48</v>
      </c>
      <c r="C11" s="2"/>
    </row>
    <row r="12" spans="2:3" x14ac:dyDescent="0.25">
      <c r="B12">
        <v>1511.66</v>
      </c>
      <c r="C12" s="2"/>
    </row>
    <row r="13" spans="2:3" x14ac:dyDescent="0.25">
      <c r="B13">
        <v>2950.39</v>
      </c>
      <c r="C13" s="2"/>
    </row>
    <row r="14" spans="2:3" x14ac:dyDescent="0.25">
      <c r="B14">
        <v>857.92</v>
      </c>
      <c r="C14" s="2"/>
    </row>
    <row r="15" spans="2:3" x14ac:dyDescent="0.25">
      <c r="B15">
        <v>18.29</v>
      </c>
      <c r="C15" s="2"/>
    </row>
    <row r="16" spans="2:3" x14ac:dyDescent="0.25">
      <c r="B16">
        <v>2154.5</v>
      </c>
      <c r="C16" s="2"/>
    </row>
    <row r="17" spans="2:3" x14ac:dyDescent="0.25">
      <c r="B17">
        <v>1546.89</v>
      </c>
      <c r="C17" s="2"/>
    </row>
    <row r="18" spans="2:3" x14ac:dyDescent="0.25">
      <c r="B18">
        <v>2644.78</v>
      </c>
      <c r="C18" s="2"/>
    </row>
    <row r="19" spans="2:3" x14ac:dyDescent="0.25">
      <c r="B19">
        <v>195.48</v>
      </c>
      <c r="C19" s="2"/>
    </row>
    <row r="20" spans="2:3" x14ac:dyDescent="0.25">
      <c r="B20">
        <v>587.4</v>
      </c>
      <c r="C20" s="2"/>
    </row>
    <row r="21" spans="2:3" x14ac:dyDescent="0.25">
      <c r="B21">
        <v>2721.07</v>
      </c>
      <c r="C21" s="2"/>
    </row>
    <row r="22" spans="2:3" x14ac:dyDescent="0.25">
      <c r="B22">
        <v>1361.11</v>
      </c>
      <c r="C22" s="2"/>
    </row>
    <row r="23" spans="2:3" x14ac:dyDescent="0.25">
      <c r="B23">
        <v>2079.64</v>
      </c>
      <c r="C23" s="2"/>
    </row>
    <row r="24" spans="2:3" x14ac:dyDescent="0.25">
      <c r="B24">
        <v>2872.03</v>
      </c>
      <c r="C24" s="2"/>
    </row>
    <row r="25" spans="2:3" x14ac:dyDescent="0.25">
      <c r="B25">
        <v>2851.93</v>
      </c>
      <c r="C25" s="2"/>
    </row>
    <row r="26" spans="2:3" x14ac:dyDescent="0.25">
      <c r="B26">
        <v>190.47</v>
      </c>
      <c r="C26" s="2"/>
    </row>
    <row r="27" spans="2:3" x14ac:dyDescent="0.25">
      <c r="C27" s="2"/>
    </row>
    <row r="28" spans="2:3" x14ac:dyDescent="0.25">
      <c r="C28" s="2"/>
    </row>
    <row r="29" spans="2:3" x14ac:dyDescent="0.25">
      <c r="C29" s="2"/>
    </row>
    <row r="30" spans="2:3" x14ac:dyDescent="0.25">
      <c r="C30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49F0E-4B3F-4421-BE2F-B6943DD91825}">
  <sheetPr>
    <tabColor rgb="FFFF0000"/>
  </sheetPr>
  <dimension ref="B2:C30"/>
  <sheetViews>
    <sheetView zoomScale="115" zoomScaleNormal="115" workbookViewId="0">
      <selection activeCell="C3" sqref="C3:C26"/>
    </sheetView>
  </sheetViews>
  <sheetFormatPr defaultRowHeight="15" x14ac:dyDescent="0.25"/>
  <cols>
    <col min="3" max="3" width="19" customWidth="1"/>
  </cols>
  <sheetData>
    <row r="2" spans="2:3" x14ac:dyDescent="0.25">
      <c r="B2" s="1" t="s">
        <v>1</v>
      </c>
      <c r="C2" s="1" t="s">
        <v>0</v>
      </c>
    </row>
    <row r="3" spans="2:3" x14ac:dyDescent="0.25">
      <c r="B3">
        <v>320.19</v>
      </c>
      <c r="C3" s="2">
        <v>43496</v>
      </c>
    </row>
    <row r="4" spans="2:3" x14ac:dyDescent="0.25">
      <c r="B4">
        <v>1154.47</v>
      </c>
      <c r="C4" s="2">
        <v>43524</v>
      </c>
    </row>
    <row r="5" spans="2:3" x14ac:dyDescent="0.25">
      <c r="B5">
        <v>145.27000000000001</v>
      </c>
      <c r="C5" s="2">
        <v>43555</v>
      </c>
    </row>
    <row r="6" spans="2:3" x14ac:dyDescent="0.25">
      <c r="B6">
        <v>903.07</v>
      </c>
      <c r="C6" s="2">
        <v>43585</v>
      </c>
    </row>
    <row r="7" spans="2:3" x14ac:dyDescent="0.25">
      <c r="B7">
        <v>1009.56</v>
      </c>
      <c r="C7" s="2">
        <v>43616</v>
      </c>
    </row>
    <row r="8" spans="2:3" x14ac:dyDescent="0.25">
      <c r="B8">
        <v>745.36</v>
      </c>
      <c r="C8" s="2">
        <v>43646</v>
      </c>
    </row>
    <row r="9" spans="2:3" x14ac:dyDescent="0.25">
      <c r="B9">
        <v>1811.76</v>
      </c>
      <c r="C9" s="2">
        <v>43677</v>
      </c>
    </row>
    <row r="10" spans="2:3" x14ac:dyDescent="0.25">
      <c r="B10">
        <v>1633.73</v>
      </c>
      <c r="C10" s="2">
        <v>43708</v>
      </c>
    </row>
    <row r="11" spans="2:3" x14ac:dyDescent="0.25">
      <c r="B11">
        <v>452.48</v>
      </c>
      <c r="C11" s="2">
        <v>43738</v>
      </c>
    </row>
    <row r="12" spans="2:3" x14ac:dyDescent="0.25">
      <c r="B12">
        <v>1511.66</v>
      </c>
      <c r="C12" s="2">
        <v>43769</v>
      </c>
    </row>
    <row r="13" spans="2:3" x14ac:dyDescent="0.25">
      <c r="B13">
        <v>2950.39</v>
      </c>
      <c r="C13" s="2">
        <v>43799</v>
      </c>
    </row>
    <row r="14" spans="2:3" x14ac:dyDescent="0.25">
      <c r="B14">
        <v>857.92</v>
      </c>
      <c r="C14" s="2">
        <v>43830</v>
      </c>
    </row>
    <row r="15" spans="2:3" x14ac:dyDescent="0.25">
      <c r="B15">
        <v>18.29</v>
      </c>
      <c r="C15" s="2">
        <v>43861</v>
      </c>
    </row>
    <row r="16" spans="2:3" x14ac:dyDescent="0.25">
      <c r="B16">
        <v>2154.5</v>
      </c>
      <c r="C16" s="2">
        <v>43890</v>
      </c>
    </row>
    <row r="17" spans="2:3" x14ac:dyDescent="0.25">
      <c r="B17">
        <v>1546.89</v>
      </c>
      <c r="C17" s="2">
        <v>43921</v>
      </c>
    </row>
    <row r="18" spans="2:3" x14ac:dyDescent="0.25">
      <c r="B18">
        <v>2644.78</v>
      </c>
      <c r="C18" s="2">
        <v>43951</v>
      </c>
    </row>
    <row r="19" spans="2:3" x14ac:dyDescent="0.25">
      <c r="B19">
        <v>195.48</v>
      </c>
      <c r="C19" s="2">
        <v>43982</v>
      </c>
    </row>
    <row r="20" spans="2:3" x14ac:dyDescent="0.25">
      <c r="B20">
        <v>587.4</v>
      </c>
      <c r="C20" s="2">
        <v>44012</v>
      </c>
    </row>
    <row r="21" spans="2:3" x14ac:dyDescent="0.25">
      <c r="B21">
        <v>2721.07</v>
      </c>
      <c r="C21" s="2">
        <v>44043</v>
      </c>
    </row>
    <row r="22" spans="2:3" x14ac:dyDescent="0.25">
      <c r="B22">
        <v>1361.11</v>
      </c>
      <c r="C22" s="2">
        <v>44074</v>
      </c>
    </row>
    <row r="23" spans="2:3" x14ac:dyDescent="0.25">
      <c r="B23">
        <v>2079.64</v>
      </c>
      <c r="C23" s="2">
        <v>44104</v>
      </c>
    </row>
    <row r="24" spans="2:3" x14ac:dyDescent="0.25">
      <c r="B24">
        <v>2872.03</v>
      </c>
      <c r="C24" s="2">
        <v>44135</v>
      </c>
    </row>
    <row r="25" spans="2:3" x14ac:dyDescent="0.25">
      <c r="B25">
        <v>2851.93</v>
      </c>
      <c r="C25" s="2">
        <v>44165</v>
      </c>
    </row>
    <row r="26" spans="2:3" x14ac:dyDescent="0.25">
      <c r="B26">
        <v>190.47</v>
      </c>
      <c r="C26" s="2">
        <v>44196</v>
      </c>
    </row>
    <row r="27" spans="2:3" x14ac:dyDescent="0.25">
      <c r="C27" s="2"/>
    </row>
    <row r="28" spans="2:3" x14ac:dyDescent="0.25">
      <c r="C28" s="2"/>
    </row>
    <row r="29" spans="2:3" x14ac:dyDescent="0.25">
      <c r="C29" s="2"/>
    </row>
    <row r="30" spans="2:3" x14ac:dyDescent="0.25">
      <c r="C30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11169-C0DD-41C9-B6B1-938176593FFC}">
  <sheetPr>
    <tabColor rgb="FF0000FF"/>
  </sheetPr>
  <dimension ref="B2:I50"/>
  <sheetViews>
    <sheetView zoomScale="130" zoomScaleNormal="130" workbookViewId="0">
      <selection activeCell="G3" sqref="G3"/>
    </sheetView>
  </sheetViews>
  <sheetFormatPr defaultRowHeight="15" x14ac:dyDescent="0.25"/>
  <cols>
    <col min="1" max="1" width="3.140625" customWidth="1"/>
    <col min="2" max="2" width="19" customWidth="1"/>
    <col min="3" max="3" width="16.5703125" bestFit="1" customWidth="1"/>
    <col min="4" max="4" width="47.7109375" customWidth="1"/>
    <col min="5" max="5" width="3.28515625" customWidth="1"/>
    <col min="8" max="8" width="11.42578125" bestFit="1" customWidth="1"/>
    <col min="9" max="9" width="13.5703125" bestFit="1" customWidth="1"/>
    <col min="10" max="10" width="12.140625" bestFit="1" customWidth="1"/>
    <col min="11" max="11" width="8.28515625" bestFit="1" customWidth="1"/>
  </cols>
  <sheetData>
    <row r="2" spans="2:9" x14ac:dyDescent="0.25">
      <c r="B2" s="1" t="s">
        <v>1</v>
      </c>
      <c r="C2" s="1" t="s">
        <v>2</v>
      </c>
      <c r="D2" s="1" t="s">
        <v>3</v>
      </c>
      <c r="F2" s="3" t="s">
        <v>5</v>
      </c>
      <c r="G2" s="3" t="s">
        <v>1</v>
      </c>
      <c r="H2" s="3" t="s">
        <v>18</v>
      </c>
      <c r="I2" s="3" t="str">
        <f>"% "&amp;H2</f>
        <v>% YOY Change</v>
      </c>
    </row>
    <row r="3" spans="2:9" x14ac:dyDescent="0.25">
      <c r="B3">
        <v>670.98</v>
      </c>
      <c r="C3" s="2">
        <v>43727</v>
      </c>
      <c r="D3" t="s">
        <v>4</v>
      </c>
      <c r="F3" s="4">
        <v>2010</v>
      </c>
      <c r="G3" s="11"/>
      <c r="H3" s="11"/>
      <c r="I3" s="11"/>
    </row>
    <row r="4" spans="2:9" x14ac:dyDescent="0.25">
      <c r="B4">
        <v>641.54</v>
      </c>
      <c r="C4" s="2">
        <v>43123</v>
      </c>
      <c r="D4" t="s">
        <v>4</v>
      </c>
      <c r="F4" s="4">
        <v>2011</v>
      </c>
      <c r="G4" s="11"/>
      <c r="H4" s="11"/>
      <c r="I4" s="11"/>
    </row>
    <row r="5" spans="2:9" x14ac:dyDescent="0.25">
      <c r="B5">
        <v>631.30999999999995</v>
      </c>
      <c r="C5" s="2">
        <v>43117</v>
      </c>
      <c r="D5" t="s">
        <v>4</v>
      </c>
      <c r="F5" s="4">
        <v>2012</v>
      </c>
      <c r="G5" s="11"/>
      <c r="H5" s="11"/>
      <c r="I5" s="11"/>
    </row>
    <row r="6" spans="2:9" x14ac:dyDescent="0.25">
      <c r="B6">
        <v>631.03</v>
      </c>
      <c r="C6" s="2">
        <v>41427</v>
      </c>
      <c r="D6" t="s">
        <v>4</v>
      </c>
      <c r="F6" s="4">
        <v>2013</v>
      </c>
      <c r="G6" s="11"/>
      <c r="H6" s="11"/>
      <c r="I6" s="11"/>
    </row>
    <row r="7" spans="2:9" x14ac:dyDescent="0.25">
      <c r="B7">
        <v>679.46</v>
      </c>
      <c r="C7" s="2">
        <v>42039</v>
      </c>
      <c r="D7" t="s">
        <v>4</v>
      </c>
      <c r="F7" s="4">
        <v>2014</v>
      </c>
      <c r="G7" s="11"/>
      <c r="H7" s="11"/>
      <c r="I7" s="11"/>
    </row>
    <row r="8" spans="2:9" x14ac:dyDescent="0.25">
      <c r="B8">
        <v>642.25</v>
      </c>
      <c r="C8" s="2">
        <v>41242</v>
      </c>
      <c r="D8" t="s">
        <v>4</v>
      </c>
      <c r="F8" s="4">
        <v>2015</v>
      </c>
      <c r="G8" s="11"/>
      <c r="H8" s="11"/>
      <c r="I8" s="11"/>
    </row>
    <row r="9" spans="2:9" x14ac:dyDescent="0.25">
      <c r="B9">
        <v>484.94</v>
      </c>
      <c r="C9" s="2">
        <v>43506</v>
      </c>
      <c r="D9" t="s">
        <v>4</v>
      </c>
      <c r="F9" s="4">
        <v>2016</v>
      </c>
      <c r="G9" s="11"/>
      <c r="H9" s="11"/>
      <c r="I9" s="11"/>
    </row>
    <row r="10" spans="2:9" x14ac:dyDescent="0.25">
      <c r="B10">
        <v>589.80999999999995</v>
      </c>
      <c r="C10" s="2">
        <v>42458</v>
      </c>
      <c r="D10" t="s">
        <v>4</v>
      </c>
      <c r="F10" s="4">
        <v>2017</v>
      </c>
      <c r="G10" s="11"/>
      <c r="H10" s="11"/>
      <c r="I10" s="11"/>
    </row>
    <row r="11" spans="2:9" x14ac:dyDescent="0.25">
      <c r="B11">
        <v>585.74</v>
      </c>
      <c r="C11" s="2">
        <v>41492</v>
      </c>
      <c r="D11" t="s">
        <v>4</v>
      </c>
      <c r="F11" s="4">
        <v>2018</v>
      </c>
      <c r="G11" s="11"/>
      <c r="H11" s="11"/>
      <c r="I11" s="11"/>
    </row>
    <row r="12" spans="2:9" x14ac:dyDescent="0.25">
      <c r="B12">
        <v>493.1</v>
      </c>
      <c r="C12" s="2">
        <v>41602</v>
      </c>
      <c r="D12" t="s">
        <v>4</v>
      </c>
      <c r="F12" s="4">
        <v>2019</v>
      </c>
      <c r="G12" s="11"/>
      <c r="H12" s="11"/>
      <c r="I12" s="11"/>
    </row>
    <row r="13" spans="2:9" x14ac:dyDescent="0.25">
      <c r="B13">
        <v>518.66</v>
      </c>
      <c r="C13" s="2">
        <v>43042</v>
      </c>
      <c r="D13" t="s">
        <v>4</v>
      </c>
    </row>
    <row r="14" spans="2:9" x14ac:dyDescent="0.25">
      <c r="B14">
        <v>531.03</v>
      </c>
      <c r="C14" s="2">
        <v>41815</v>
      </c>
      <c r="D14" t="s">
        <v>4</v>
      </c>
    </row>
    <row r="15" spans="2:9" x14ac:dyDescent="0.25">
      <c r="B15">
        <v>527.71</v>
      </c>
      <c r="C15" s="2">
        <v>43611</v>
      </c>
      <c r="D15" t="s">
        <v>4</v>
      </c>
    </row>
    <row r="16" spans="2:9" x14ac:dyDescent="0.25">
      <c r="B16">
        <v>536.63</v>
      </c>
      <c r="C16" s="2">
        <v>41016</v>
      </c>
      <c r="D16" t="s">
        <v>4</v>
      </c>
    </row>
    <row r="17" spans="2:4" x14ac:dyDescent="0.25">
      <c r="B17">
        <v>563.19000000000005</v>
      </c>
      <c r="C17" s="2">
        <v>42244</v>
      </c>
      <c r="D17" t="s">
        <v>4</v>
      </c>
    </row>
    <row r="18" spans="2:4" x14ac:dyDescent="0.25">
      <c r="B18">
        <v>629.63</v>
      </c>
      <c r="C18" s="2">
        <v>41649</v>
      </c>
      <c r="D18" t="s">
        <v>4</v>
      </c>
    </row>
    <row r="19" spans="2:4" x14ac:dyDescent="0.25">
      <c r="B19">
        <v>567.99</v>
      </c>
      <c r="C19" s="2">
        <v>41219</v>
      </c>
      <c r="D19" t="s">
        <v>4</v>
      </c>
    </row>
    <row r="20" spans="2:4" x14ac:dyDescent="0.25">
      <c r="B20">
        <v>648.80999999999995</v>
      </c>
      <c r="C20" s="2">
        <v>40807</v>
      </c>
      <c r="D20" t="s">
        <v>4</v>
      </c>
    </row>
    <row r="21" spans="2:4" x14ac:dyDescent="0.25">
      <c r="B21">
        <v>643.76</v>
      </c>
      <c r="C21" s="2">
        <v>40820</v>
      </c>
      <c r="D21" t="s">
        <v>4</v>
      </c>
    </row>
    <row r="22" spans="2:4" x14ac:dyDescent="0.25">
      <c r="B22">
        <v>522.72</v>
      </c>
      <c r="C22" s="2">
        <v>42312</v>
      </c>
      <c r="D22" t="s">
        <v>4</v>
      </c>
    </row>
    <row r="23" spans="2:4" x14ac:dyDescent="0.25">
      <c r="B23">
        <v>552.44000000000005</v>
      </c>
      <c r="C23" s="2">
        <v>41648</v>
      </c>
      <c r="D23" t="s">
        <v>4</v>
      </c>
    </row>
    <row r="24" spans="2:4" x14ac:dyDescent="0.25">
      <c r="B24">
        <v>643.51</v>
      </c>
      <c r="C24" s="2">
        <v>43200</v>
      </c>
      <c r="D24" t="s">
        <v>4</v>
      </c>
    </row>
    <row r="25" spans="2:4" x14ac:dyDescent="0.25">
      <c r="B25">
        <v>515.82000000000005</v>
      </c>
      <c r="C25" s="2">
        <v>43093</v>
      </c>
      <c r="D25" t="s">
        <v>4</v>
      </c>
    </row>
    <row r="26" spans="2:4" x14ac:dyDescent="0.25">
      <c r="B26">
        <v>645.04999999999995</v>
      </c>
      <c r="C26" s="2">
        <v>43746</v>
      </c>
      <c r="D26" t="s">
        <v>4</v>
      </c>
    </row>
    <row r="27" spans="2:4" x14ac:dyDescent="0.25">
      <c r="B27">
        <v>512.28</v>
      </c>
      <c r="C27" s="2">
        <v>42908</v>
      </c>
      <c r="D27" t="s">
        <v>4</v>
      </c>
    </row>
    <row r="28" spans="2:4" x14ac:dyDescent="0.25">
      <c r="B28">
        <v>600.62</v>
      </c>
      <c r="C28" s="2">
        <v>43331</v>
      </c>
      <c r="D28" t="s">
        <v>4</v>
      </c>
    </row>
    <row r="29" spans="2:4" x14ac:dyDescent="0.25">
      <c r="B29">
        <v>664.32</v>
      </c>
      <c r="C29" s="2">
        <v>41495</v>
      </c>
      <c r="D29" t="s">
        <v>4</v>
      </c>
    </row>
    <row r="30" spans="2:4" x14ac:dyDescent="0.25">
      <c r="B30">
        <v>485.58</v>
      </c>
      <c r="C30" s="2">
        <v>43420</v>
      </c>
      <c r="D30" t="s">
        <v>4</v>
      </c>
    </row>
    <row r="31" spans="2:4" x14ac:dyDescent="0.25">
      <c r="B31">
        <v>656.55</v>
      </c>
      <c r="C31" s="2">
        <v>42986</v>
      </c>
      <c r="D31" t="s">
        <v>4</v>
      </c>
    </row>
    <row r="32" spans="2:4" x14ac:dyDescent="0.25">
      <c r="B32">
        <v>683.69</v>
      </c>
      <c r="C32" s="2">
        <v>40631</v>
      </c>
      <c r="D32" t="s">
        <v>4</v>
      </c>
    </row>
    <row r="33" spans="2:4" x14ac:dyDescent="0.25">
      <c r="B33">
        <v>577.54</v>
      </c>
      <c r="C33" s="2">
        <v>43551</v>
      </c>
      <c r="D33" t="s">
        <v>4</v>
      </c>
    </row>
    <row r="34" spans="2:4" x14ac:dyDescent="0.25">
      <c r="B34">
        <v>602.20000000000005</v>
      </c>
      <c r="C34" s="2">
        <v>42018</v>
      </c>
      <c r="D34" t="s">
        <v>4</v>
      </c>
    </row>
    <row r="35" spans="2:4" x14ac:dyDescent="0.25">
      <c r="B35">
        <v>482.32</v>
      </c>
      <c r="C35" s="2">
        <v>40218</v>
      </c>
      <c r="D35" t="s">
        <v>4</v>
      </c>
    </row>
    <row r="36" spans="2:4" x14ac:dyDescent="0.25">
      <c r="B36">
        <v>626.27</v>
      </c>
      <c r="C36" s="2">
        <v>41015</v>
      </c>
      <c r="D36" t="s">
        <v>4</v>
      </c>
    </row>
    <row r="37" spans="2:4" x14ac:dyDescent="0.25">
      <c r="B37">
        <v>582.12</v>
      </c>
      <c r="C37" s="2">
        <v>42072</v>
      </c>
      <c r="D37" t="s">
        <v>4</v>
      </c>
    </row>
    <row r="38" spans="2:4" x14ac:dyDescent="0.25">
      <c r="B38">
        <v>650.37</v>
      </c>
      <c r="C38" s="2">
        <v>41532</v>
      </c>
      <c r="D38" t="s">
        <v>4</v>
      </c>
    </row>
    <row r="39" spans="2:4" x14ac:dyDescent="0.25">
      <c r="B39">
        <v>696.09</v>
      </c>
      <c r="C39" s="2">
        <v>43415</v>
      </c>
      <c r="D39" t="s">
        <v>4</v>
      </c>
    </row>
    <row r="40" spans="2:4" x14ac:dyDescent="0.25">
      <c r="B40">
        <v>661.04</v>
      </c>
      <c r="C40" s="2">
        <v>43195</v>
      </c>
      <c r="D40" t="s">
        <v>4</v>
      </c>
    </row>
    <row r="41" spans="2:4" x14ac:dyDescent="0.25">
      <c r="B41">
        <v>499.06</v>
      </c>
      <c r="C41" s="2">
        <v>42254</v>
      </c>
      <c r="D41" t="s">
        <v>4</v>
      </c>
    </row>
    <row r="42" spans="2:4" x14ac:dyDescent="0.25">
      <c r="B42">
        <v>665.96</v>
      </c>
      <c r="C42" s="2">
        <v>43170</v>
      </c>
      <c r="D42" t="s">
        <v>4</v>
      </c>
    </row>
    <row r="43" spans="2:4" x14ac:dyDescent="0.25">
      <c r="B43">
        <v>612.45000000000005</v>
      </c>
      <c r="C43" s="2">
        <v>43511</v>
      </c>
      <c r="D43" t="s">
        <v>4</v>
      </c>
    </row>
    <row r="44" spans="2:4" x14ac:dyDescent="0.25">
      <c r="B44">
        <v>696.48</v>
      </c>
      <c r="C44" s="2">
        <v>42717</v>
      </c>
      <c r="D44" t="s">
        <v>4</v>
      </c>
    </row>
    <row r="45" spans="2:4" x14ac:dyDescent="0.25">
      <c r="C45" s="2"/>
    </row>
    <row r="46" spans="2:4" x14ac:dyDescent="0.25">
      <c r="C46" s="2"/>
    </row>
    <row r="47" spans="2:4" x14ac:dyDescent="0.25">
      <c r="C47" s="2"/>
    </row>
    <row r="48" spans="2:4" x14ac:dyDescent="0.25">
      <c r="C48" s="2"/>
    </row>
    <row r="49" spans="3:3" x14ac:dyDescent="0.25">
      <c r="C49" s="2"/>
    </row>
    <row r="50" spans="3:3" x14ac:dyDescent="0.25">
      <c r="C50" s="2"/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0493-48CE-4F13-A35D-F8E7A9EFE74C}">
  <sheetPr>
    <tabColor rgb="FFFF0000"/>
  </sheetPr>
  <dimension ref="B2:I50"/>
  <sheetViews>
    <sheetView showGridLines="0" zoomScaleNormal="100" workbookViewId="0">
      <selection activeCell="G3" sqref="G3"/>
    </sheetView>
  </sheetViews>
  <sheetFormatPr defaultRowHeight="15" x14ac:dyDescent="0.25"/>
  <cols>
    <col min="1" max="1" width="3.140625" customWidth="1"/>
    <col min="2" max="2" width="19" customWidth="1"/>
    <col min="3" max="3" width="16.5703125" bestFit="1" customWidth="1"/>
    <col min="4" max="4" width="47.7109375" customWidth="1"/>
    <col min="5" max="5" width="3.28515625" customWidth="1"/>
    <col min="8" max="8" width="11.42578125" bestFit="1" customWidth="1"/>
    <col min="9" max="9" width="13.5703125" bestFit="1" customWidth="1"/>
    <col min="10" max="10" width="12.140625" bestFit="1" customWidth="1"/>
    <col min="11" max="11" width="8.28515625" bestFit="1" customWidth="1"/>
  </cols>
  <sheetData>
    <row r="2" spans="2:9" x14ac:dyDescent="0.25">
      <c r="B2" s="1" t="s">
        <v>1</v>
      </c>
      <c r="C2" s="1" t="s">
        <v>2</v>
      </c>
      <c r="D2" s="1" t="s">
        <v>3</v>
      </c>
      <c r="F2" s="3" t="s">
        <v>5</v>
      </c>
      <c r="G2" s="3" t="s">
        <v>1</v>
      </c>
      <c r="H2" s="3" t="s">
        <v>18</v>
      </c>
      <c r="I2" s="3" t="str">
        <f>"% "&amp;H2</f>
        <v>% YOY Change</v>
      </c>
    </row>
    <row r="3" spans="2:9" x14ac:dyDescent="0.25">
      <c r="B3">
        <v>670.98</v>
      </c>
      <c r="C3" s="2">
        <v>43727</v>
      </c>
      <c r="D3" t="s">
        <v>4</v>
      </c>
      <c r="F3" s="4">
        <v>2010</v>
      </c>
      <c r="G3" s="5">
        <f>SUMIFS(SalesR22an[Sales],SalesR22an[Dates],"&gt;="&amp;DATE(F3,1,1),SalesR22an[Dates],"&lt;="&amp;DATE(F3,12,31))</f>
        <v>482.32</v>
      </c>
      <c r="H3" s="5"/>
      <c r="I3" s="29"/>
    </row>
    <row r="4" spans="2:9" x14ac:dyDescent="0.25">
      <c r="B4">
        <v>641.54</v>
      </c>
      <c r="C4" s="2">
        <v>43123</v>
      </c>
      <c r="D4" t="s">
        <v>4</v>
      </c>
      <c r="F4" s="4">
        <v>2011</v>
      </c>
      <c r="G4" s="5">
        <f>SUMIFS(SalesR22an[Sales],SalesR22an[Dates],"&gt;="&amp;DATE(F4,1,1),SalesR22an[Dates],"&lt;="&amp;DATE(F4,12,31))</f>
        <v>1976.26</v>
      </c>
      <c r="H4" s="5">
        <f t="shared" ref="H4:H12" si="0">G4-G3</f>
        <v>1493.94</v>
      </c>
      <c r="I4" s="29">
        <f t="shared" ref="I4:I12" si="1">H4/G3</f>
        <v>3.0974042129706421</v>
      </c>
    </row>
    <row r="5" spans="2:9" x14ac:dyDescent="0.25">
      <c r="B5">
        <v>631.30999999999995</v>
      </c>
      <c r="C5" s="2">
        <v>43117</v>
      </c>
      <c r="D5" t="s">
        <v>4</v>
      </c>
      <c r="F5" s="4">
        <v>2012</v>
      </c>
      <c r="G5" s="5">
        <f>SUMIFS(SalesR22an[Sales],SalesR22an[Dates],"&gt;="&amp;DATE(F5,1,1),SalesR22an[Dates],"&lt;="&amp;DATE(F5,12,31))</f>
        <v>2373.1400000000003</v>
      </c>
      <c r="H5" s="5">
        <f t="shared" si="0"/>
        <v>396.88000000000034</v>
      </c>
      <c r="I5" s="29">
        <f t="shared" si="1"/>
        <v>0.20082377824780157</v>
      </c>
    </row>
    <row r="6" spans="2:9" x14ac:dyDescent="0.25">
      <c r="B6">
        <v>631.03</v>
      </c>
      <c r="C6" s="2">
        <v>41427</v>
      </c>
      <c r="D6" t="s">
        <v>4</v>
      </c>
      <c r="F6" s="4">
        <v>2013</v>
      </c>
      <c r="G6" s="5">
        <f>SUMIFS(SalesR22an[Sales],SalesR22an[Dates],"&gt;="&amp;DATE(F6,1,1),SalesR22an[Dates],"&lt;="&amp;DATE(F6,12,31))</f>
        <v>3024.56</v>
      </c>
      <c r="H6" s="5">
        <f t="shared" si="0"/>
        <v>651.41999999999962</v>
      </c>
      <c r="I6" s="29">
        <f t="shared" si="1"/>
        <v>0.27449707981829963</v>
      </c>
    </row>
    <row r="7" spans="2:9" x14ac:dyDescent="0.25">
      <c r="B7">
        <v>679.46</v>
      </c>
      <c r="C7" s="2">
        <v>42039</v>
      </c>
      <c r="D7" t="s">
        <v>4</v>
      </c>
      <c r="F7" s="4">
        <v>2014</v>
      </c>
      <c r="G7" s="5">
        <f>SUMIFS(SalesR22an[Sales],SalesR22an[Dates],"&gt;="&amp;DATE(F7,1,1),SalesR22an[Dates],"&lt;="&amp;DATE(F7,12,31))</f>
        <v>1713.1</v>
      </c>
      <c r="H7" s="5">
        <f t="shared" si="0"/>
        <v>-1311.46</v>
      </c>
      <c r="I7" s="29">
        <f t="shared" si="1"/>
        <v>-0.43360356547729256</v>
      </c>
    </row>
    <row r="8" spans="2:9" x14ac:dyDescent="0.25">
      <c r="B8">
        <v>642.25</v>
      </c>
      <c r="C8" s="2">
        <v>41242</v>
      </c>
      <c r="D8" t="s">
        <v>4</v>
      </c>
      <c r="F8" s="4">
        <v>2015</v>
      </c>
      <c r="G8" s="5">
        <f>SUMIFS(SalesR22an[Sales],SalesR22an[Dates],"&gt;="&amp;DATE(F8,1,1),SalesR22an[Dates],"&lt;="&amp;DATE(F8,12,31))</f>
        <v>3448.75</v>
      </c>
      <c r="H8" s="5">
        <f t="shared" si="0"/>
        <v>1735.65</v>
      </c>
      <c r="I8" s="29">
        <f t="shared" si="1"/>
        <v>1.0131632712626235</v>
      </c>
    </row>
    <row r="9" spans="2:9" x14ac:dyDescent="0.25">
      <c r="B9">
        <v>484.94</v>
      </c>
      <c r="C9" s="2">
        <v>43506</v>
      </c>
      <c r="D9" t="s">
        <v>4</v>
      </c>
      <c r="F9" s="4">
        <v>2016</v>
      </c>
      <c r="G9" s="5">
        <f>SUMIFS(SalesR22an[Sales],SalesR22an[Dates],"&gt;="&amp;DATE(F9,1,1),SalesR22an[Dates],"&lt;="&amp;DATE(F9,12,31))</f>
        <v>1286.29</v>
      </c>
      <c r="H9" s="5">
        <f t="shared" si="0"/>
        <v>-2162.46</v>
      </c>
      <c r="I9" s="29">
        <f t="shared" si="1"/>
        <v>-0.62702718376223265</v>
      </c>
    </row>
    <row r="10" spans="2:9" x14ac:dyDescent="0.25">
      <c r="B10">
        <v>589.80999999999995</v>
      </c>
      <c r="C10" s="2">
        <v>42458</v>
      </c>
      <c r="D10" t="s">
        <v>4</v>
      </c>
      <c r="F10" s="4">
        <v>2017</v>
      </c>
      <c r="G10" s="5">
        <f>SUMIFS(SalesR22an[Sales],SalesR22an[Dates],"&gt;="&amp;DATE(F10,1,1),SalesR22an[Dates],"&lt;="&amp;DATE(F10,12,31))</f>
        <v>2203.31</v>
      </c>
      <c r="H10" s="5">
        <f t="shared" si="0"/>
        <v>917.02</v>
      </c>
      <c r="I10" s="29">
        <f t="shared" si="1"/>
        <v>0.71291854869430693</v>
      </c>
    </row>
    <row r="11" spans="2:9" x14ac:dyDescent="0.25">
      <c r="B11">
        <v>585.74</v>
      </c>
      <c r="C11" s="2">
        <v>41492</v>
      </c>
      <c r="D11" t="s">
        <v>4</v>
      </c>
      <c r="F11" s="4">
        <v>2018</v>
      </c>
      <c r="G11" s="5">
        <f>SUMIFS(SalesR22an[Sales],SalesR22an[Dates],"&gt;="&amp;DATE(F11,1,1),SalesR22an[Dates],"&lt;="&amp;DATE(F11,12,31))</f>
        <v>5025.6500000000005</v>
      </c>
      <c r="H11" s="5">
        <f t="shared" si="0"/>
        <v>2822.3400000000006</v>
      </c>
      <c r="I11" s="29">
        <f t="shared" si="1"/>
        <v>1.2809545638153508</v>
      </c>
    </row>
    <row r="12" spans="2:9" x14ac:dyDescent="0.25">
      <c r="B12">
        <v>493.1</v>
      </c>
      <c r="C12" s="2">
        <v>41602</v>
      </c>
      <c r="D12" t="s">
        <v>4</v>
      </c>
      <c r="F12" s="4">
        <v>2019</v>
      </c>
      <c r="G12" s="5">
        <f>SUMIFS(SalesR22an[Sales],SalesR22an[Dates],"&gt;="&amp;DATE(F12,1,1),SalesR22an[Dates],"&lt;="&amp;DATE(F12,12,31))</f>
        <v>3518.67</v>
      </c>
      <c r="H12" s="5">
        <f t="shared" si="0"/>
        <v>-1506.9800000000005</v>
      </c>
      <c r="I12" s="29">
        <f t="shared" si="1"/>
        <v>-0.29985772984589065</v>
      </c>
    </row>
    <row r="13" spans="2:9" x14ac:dyDescent="0.25">
      <c r="B13">
        <v>518.66</v>
      </c>
      <c r="C13" s="2">
        <v>43042</v>
      </c>
      <c r="D13" t="s">
        <v>4</v>
      </c>
    </row>
    <row r="14" spans="2:9" x14ac:dyDescent="0.25">
      <c r="B14">
        <v>531.03</v>
      </c>
      <c r="C14" s="2">
        <v>41815</v>
      </c>
      <c r="D14" t="s">
        <v>4</v>
      </c>
    </row>
    <row r="15" spans="2:9" x14ac:dyDescent="0.25">
      <c r="B15">
        <v>527.71</v>
      </c>
      <c r="C15" s="2">
        <v>43611</v>
      </c>
      <c r="D15" t="s">
        <v>4</v>
      </c>
    </row>
    <row r="16" spans="2:9" x14ac:dyDescent="0.25">
      <c r="B16">
        <v>536.63</v>
      </c>
      <c r="C16" s="2">
        <v>41016</v>
      </c>
      <c r="D16" t="s">
        <v>4</v>
      </c>
    </row>
    <row r="17" spans="2:4" x14ac:dyDescent="0.25">
      <c r="B17">
        <v>563.19000000000005</v>
      </c>
      <c r="C17" s="2">
        <v>42244</v>
      </c>
      <c r="D17" t="s">
        <v>4</v>
      </c>
    </row>
    <row r="18" spans="2:4" x14ac:dyDescent="0.25">
      <c r="B18">
        <v>629.63</v>
      </c>
      <c r="C18" s="2">
        <v>41649</v>
      </c>
      <c r="D18" t="s">
        <v>4</v>
      </c>
    </row>
    <row r="19" spans="2:4" x14ac:dyDescent="0.25">
      <c r="B19">
        <v>567.99</v>
      </c>
      <c r="C19" s="2">
        <v>41219</v>
      </c>
      <c r="D19" t="s">
        <v>4</v>
      </c>
    </row>
    <row r="20" spans="2:4" x14ac:dyDescent="0.25">
      <c r="B20">
        <v>648.80999999999995</v>
      </c>
      <c r="C20" s="2">
        <v>40807</v>
      </c>
      <c r="D20" t="s">
        <v>4</v>
      </c>
    </row>
    <row r="21" spans="2:4" x14ac:dyDescent="0.25">
      <c r="B21">
        <v>643.76</v>
      </c>
      <c r="C21" s="2">
        <v>40820</v>
      </c>
      <c r="D21" t="s">
        <v>4</v>
      </c>
    </row>
    <row r="22" spans="2:4" x14ac:dyDescent="0.25">
      <c r="B22">
        <v>522.72</v>
      </c>
      <c r="C22" s="2">
        <v>42312</v>
      </c>
      <c r="D22" t="s">
        <v>4</v>
      </c>
    </row>
    <row r="23" spans="2:4" x14ac:dyDescent="0.25">
      <c r="B23">
        <v>552.44000000000005</v>
      </c>
      <c r="C23" s="2">
        <v>41648</v>
      </c>
      <c r="D23" t="s">
        <v>4</v>
      </c>
    </row>
    <row r="24" spans="2:4" x14ac:dyDescent="0.25">
      <c r="B24">
        <v>643.51</v>
      </c>
      <c r="C24" s="2">
        <v>43200</v>
      </c>
      <c r="D24" t="s">
        <v>4</v>
      </c>
    </row>
    <row r="25" spans="2:4" x14ac:dyDescent="0.25">
      <c r="B25">
        <v>515.82000000000005</v>
      </c>
      <c r="C25" s="2">
        <v>43093</v>
      </c>
      <c r="D25" t="s">
        <v>4</v>
      </c>
    </row>
    <row r="26" spans="2:4" x14ac:dyDescent="0.25">
      <c r="B26">
        <v>645.04999999999995</v>
      </c>
      <c r="C26" s="2">
        <v>43746</v>
      </c>
      <c r="D26" t="s">
        <v>4</v>
      </c>
    </row>
    <row r="27" spans="2:4" x14ac:dyDescent="0.25">
      <c r="B27">
        <v>512.28</v>
      </c>
      <c r="C27" s="2">
        <v>42908</v>
      </c>
      <c r="D27" t="s">
        <v>4</v>
      </c>
    </row>
    <row r="28" spans="2:4" x14ac:dyDescent="0.25">
      <c r="B28">
        <v>600.62</v>
      </c>
      <c r="C28" s="2">
        <v>43331</v>
      </c>
      <c r="D28" t="s">
        <v>4</v>
      </c>
    </row>
    <row r="29" spans="2:4" x14ac:dyDescent="0.25">
      <c r="B29">
        <v>664.32</v>
      </c>
      <c r="C29" s="2">
        <v>41495</v>
      </c>
      <c r="D29" t="s">
        <v>4</v>
      </c>
    </row>
    <row r="30" spans="2:4" x14ac:dyDescent="0.25">
      <c r="B30">
        <v>485.58</v>
      </c>
      <c r="C30" s="2">
        <v>43420</v>
      </c>
      <c r="D30" t="s">
        <v>4</v>
      </c>
    </row>
    <row r="31" spans="2:4" x14ac:dyDescent="0.25">
      <c r="B31">
        <v>656.55</v>
      </c>
      <c r="C31" s="2">
        <v>42986</v>
      </c>
      <c r="D31" t="s">
        <v>4</v>
      </c>
    </row>
    <row r="32" spans="2:4" x14ac:dyDescent="0.25">
      <c r="B32">
        <v>683.69</v>
      </c>
      <c r="C32" s="2">
        <v>40631</v>
      </c>
      <c r="D32" t="s">
        <v>4</v>
      </c>
    </row>
    <row r="33" spans="2:4" x14ac:dyDescent="0.25">
      <c r="B33">
        <v>577.54</v>
      </c>
      <c r="C33" s="2">
        <v>43551</v>
      </c>
      <c r="D33" t="s">
        <v>4</v>
      </c>
    </row>
    <row r="34" spans="2:4" x14ac:dyDescent="0.25">
      <c r="B34">
        <v>602.20000000000005</v>
      </c>
      <c r="C34" s="2">
        <v>42018</v>
      </c>
      <c r="D34" t="s">
        <v>4</v>
      </c>
    </row>
    <row r="35" spans="2:4" x14ac:dyDescent="0.25">
      <c r="B35">
        <v>482.32</v>
      </c>
      <c r="C35" s="2">
        <v>40218</v>
      </c>
      <c r="D35" t="s">
        <v>4</v>
      </c>
    </row>
    <row r="36" spans="2:4" x14ac:dyDescent="0.25">
      <c r="B36">
        <v>626.27</v>
      </c>
      <c r="C36" s="2">
        <v>41015</v>
      </c>
      <c r="D36" t="s">
        <v>4</v>
      </c>
    </row>
    <row r="37" spans="2:4" x14ac:dyDescent="0.25">
      <c r="B37">
        <v>582.12</v>
      </c>
      <c r="C37" s="2">
        <v>42072</v>
      </c>
      <c r="D37" t="s">
        <v>4</v>
      </c>
    </row>
    <row r="38" spans="2:4" x14ac:dyDescent="0.25">
      <c r="B38">
        <v>650.37</v>
      </c>
      <c r="C38" s="2">
        <v>41532</v>
      </c>
      <c r="D38" t="s">
        <v>4</v>
      </c>
    </row>
    <row r="39" spans="2:4" x14ac:dyDescent="0.25">
      <c r="B39">
        <v>696.09</v>
      </c>
      <c r="C39" s="2">
        <v>43415</v>
      </c>
      <c r="D39" t="s">
        <v>4</v>
      </c>
    </row>
    <row r="40" spans="2:4" x14ac:dyDescent="0.25">
      <c r="B40">
        <v>661.04</v>
      </c>
      <c r="C40" s="2">
        <v>43195</v>
      </c>
      <c r="D40" t="s">
        <v>4</v>
      </c>
    </row>
    <row r="41" spans="2:4" x14ac:dyDescent="0.25">
      <c r="B41">
        <v>499.06</v>
      </c>
      <c r="C41" s="2">
        <v>42254</v>
      </c>
      <c r="D41" t="s">
        <v>4</v>
      </c>
    </row>
    <row r="42" spans="2:4" x14ac:dyDescent="0.25">
      <c r="B42">
        <v>665.96</v>
      </c>
      <c r="C42" s="2">
        <v>43170</v>
      </c>
      <c r="D42" t="s">
        <v>4</v>
      </c>
    </row>
    <row r="43" spans="2:4" x14ac:dyDescent="0.25">
      <c r="B43">
        <v>612.45000000000005</v>
      </c>
      <c r="C43" s="2">
        <v>43511</v>
      </c>
      <c r="D43" t="s">
        <v>4</v>
      </c>
    </row>
    <row r="44" spans="2:4" x14ac:dyDescent="0.25">
      <c r="B44">
        <v>696.48</v>
      </c>
      <c r="C44" s="2">
        <v>42717</v>
      </c>
      <c r="D44" t="s">
        <v>4</v>
      </c>
    </row>
    <row r="45" spans="2:4" x14ac:dyDescent="0.25">
      <c r="C45" s="2"/>
    </row>
    <row r="46" spans="2:4" x14ac:dyDescent="0.25">
      <c r="C46" s="2"/>
    </row>
    <row r="47" spans="2:4" x14ac:dyDescent="0.25">
      <c r="C47" s="2"/>
    </row>
    <row r="48" spans="2:4" x14ac:dyDescent="0.25">
      <c r="C48" s="2"/>
    </row>
    <row r="49" spans="3:3" x14ac:dyDescent="0.25">
      <c r="C49" s="2"/>
    </row>
    <row r="50" spans="3:3" x14ac:dyDescent="0.25">
      <c r="C50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EFEC2-4673-4E8D-8588-4B7D3A588649}">
  <sheetPr>
    <tabColor rgb="FF0000FF"/>
  </sheetPr>
  <dimension ref="B2:D44"/>
  <sheetViews>
    <sheetView zoomScale="115" zoomScaleNormal="115" workbookViewId="0">
      <selection activeCell="C4" sqref="C4"/>
    </sheetView>
  </sheetViews>
  <sheetFormatPr defaultRowHeight="15" x14ac:dyDescent="0.25"/>
  <cols>
    <col min="2" max="2" width="7.85546875" bestFit="1" customWidth="1"/>
    <col min="3" max="3" width="11.85546875" bestFit="1" customWidth="1"/>
    <col min="4" max="4" width="42.42578125" bestFit="1" customWidth="1"/>
    <col min="6" max="6" width="11.140625" bestFit="1" customWidth="1"/>
    <col min="7" max="7" width="13.42578125" bestFit="1" customWidth="1"/>
    <col min="8" max="8" width="14.42578125" bestFit="1" customWidth="1"/>
    <col min="9" max="9" width="13.5703125" bestFit="1" customWidth="1"/>
  </cols>
  <sheetData>
    <row r="2" spans="2:4" x14ac:dyDescent="0.25">
      <c r="B2" s="1" t="s">
        <v>1</v>
      </c>
      <c r="C2" s="1" t="s">
        <v>2</v>
      </c>
      <c r="D2" s="1" t="s">
        <v>3</v>
      </c>
    </row>
    <row r="3" spans="2:4" x14ac:dyDescent="0.25">
      <c r="B3">
        <v>670.98</v>
      </c>
      <c r="C3" s="2">
        <v>43727</v>
      </c>
      <c r="D3" t="s">
        <v>4</v>
      </c>
    </row>
    <row r="4" spans="2:4" x14ac:dyDescent="0.25">
      <c r="B4">
        <v>641.54</v>
      </c>
      <c r="C4" s="2">
        <v>43123</v>
      </c>
      <c r="D4" t="s">
        <v>4</v>
      </c>
    </row>
    <row r="5" spans="2:4" x14ac:dyDescent="0.25">
      <c r="B5">
        <v>631.30999999999995</v>
      </c>
      <c r="C5" s="2">
        <v>43117</v>
      </c>
      <c r="D5" t="s">
        <v>4</v>
      </c>
    </row>
    <row r="6" spans="2:4" x14ac:dyDescent="0.25">
      <c r="B6">
        <v>631.03</v>
      </c>
      <c r="C6" s="2">
        <v>41427</v>
      </c>
      <c r="D6" t="s">
        <v>4</v>
      </c>
    </row>
    <row r="7" spans="2:4" x14ac:dyDescent="0.25">
      <c r="B7">
        <v>679.46</v>
      </c>
      <c r="C7" s="2">
        <v>42039</v>
      </c>
      <c r="D7" t="s">
        <v>4</v>
      </c>
    </row>
    <row r="8" spans="2:4" x14ac:dyDescent="0.25">
      <c r="B8">
        <v>642.25</v>
      </c>
      <c r="C8" s="2">
        <v>41242</v>
      </c>
      <c r="D8" t="s">
        <v>4</v>
      </c>
    </row>
    <row r="9" spans="2:4" x14ac:dyDescent="0.25">
      <c r="B9">
        <v>484.94</v>
      </c>
      <c r="C9" s="2">
        <v>43506</v>
      </c>
      <c r="D9" t="s">
        <v>4</v>
      </c>
    </row>
    <row r="10" spans="2:4" x14ac:dyDescent="0.25">
      <c r="B10">
        <v>589.80999999999995</v>
      </c>
      <c r="C10" s="2">
        <v>42458</v>
      </c>
      <c r="D10" t="s">
        <v>4</v>
      </c>
    </row>
    <row r="11" spans="2:4" x14ac:dyDescent="0.25">
      <c r="B11">
        <v>585.74</v>
      </c>
      <c r="C11" s="2">
        <v>41492</v>
      </c>
      <c r="D11" t="s">
        <v>4</v>
      </c>
    </row>
    <row r="12" spans="2:4" x14ac:dyDescent="0.25">
      <c r="B12">
        <v>493.1</v>
      </c>
      <c r="C12" s="2">
        <v>41602</v>
      </c>
      <c r="D12" t="s">
        <v>4</v>
      </c>
    </row>
    <row r="13" spans="2:4" x14ac:dyDescent="0.25">
      <c r="B13">
        <v>518.66</v>
      </c>
      <c r="C13" s="2">
        <v>43042</v>
      </c>
      <c r="D13" t="s">
        <v>4</v>
      </c>
    </row>
    <row r="14" spans="2:4" x14ac:dyDescent="0.25">
      <c r="B14">
        <v>531.03</v>
      </c>
      <c r="C14" s="2">
        <v>41815</v>
      </c>
      <c r="D14" t="s">
        <v>4</v>
      </c>
    </row>
    <row r="15" spans="2:4" x14ac:dyDescent="0.25">
      <c r="B15">
        <v>527.71</v>
      </c>
      <c r="C15" s="2">
        <v>43611</v>
      </c>
      <c r="D15" t="s">
        <v>4</v>
      </c>
    </row>
    <row r="16" spans="2:4" x14ac:dyDescent="0.25">
      <c r="B16">
        <v>536.63</v>
      </c>
      <c r="C16" s="2">
        <v>41016</v>
      </c>
      <c r="D16" t="s">
        <v>4</v>
      </c>
    </row>
    <row r="17" spans="2:4" x14ac:dyDescent="0.25">
      <c r="B17">
        <v>563.19000000000005</v>
      </c>
      <c r="C17" s="2">
        <v>42244</v>
      </c>
      <c r="D17" t="s">
        <v>4</v>
      </c>
    </row>
    <row r="18" spans="2:4" x14ac:dyDescent="0.25">
      <c r="B18">
        <v>629.63</v>
      </c>
      <c r="C18" s="2">
        <v>41649</v>
      </c>
      <c r="D18" t="s">
        <v>4</v>
      </c>
    </row>
    <row r="19" spans="2:4" x14ac:dyDescent="0.25">
      <c r="B19">
        <v>567.99</v>
      </c>
      <c r="C19" s="2">
        <v>41219</v>
      </c>
      <c r="D19" t="s">
        <v>4</v>
      </c>
    </row>
    <row r="20" spans="2:4" x14ac:dyDescent="0.25">
      <c r="B20">
        <v>648.80999999999995</v>
      </c>
      <c r="C20" s="2">
        <v>40807</v>
      </c>
      <c r="D20" t="s">
        <v>4</v>
      </c>
    </row>
    <row r="21" spans="2:4" x14ac:dyDescent="0.25">
      <c r="B21">
        <v>643.76</v>
      </c>
      <c r="C21" s="2">
        <v>40820</v>
      </c>
      <c r="D21" t="s">
        <v>4</v>
      </c>
    </row>
    <row r="22" spans="2:4" x14ac:dyDescent="0.25">
      <c r="B22">
        <v>522.72</v>
      </c>
      <c r="C22" s="2">
        <v>42312</v>
      </c>
      <c r="D22" t="s">
        <v>4</v>
      </c>
    </row>
    <row r="23" spans="2:4" x14ac:dyDescent="0.25">
      <c r="B23">
        <v>552.44000000000005</v>
      </c>
      <c r="C23" s="2">
        <v>41648</v>
      </c>
      <c r="D23" t="s">
        <v>4</v>
      </c>
    </row>
    <row r="24" spans="2:4" x14ac:dyDescent="0.25">
      <c r="B24">
        <v>643.51</v>
      </c>
      <c r="C24" s="2">
        <v>43200</v>
      </c>
      <c r="D24" t="s">
        <v>4</v>
      </c>
    </row>
    <row r="25" spans="2:4" x14ac:dyDescent="0.25">
      <c r="B25">
        <v>515.82000000000005</v>
      </c>
      <c r="C25" s="2">
        <v>43093</v>
      </c>
      <c r="D25" t="s">
        <v>4</v>
      </c>
    </row>
    <row r="26" spans="2:4" x14ac:dyDescent="0.25">
      <c r="B26">
        <v>645.04999999999995</v>
      </c>
      <c r="C26" s="2">
        <v>43746</v>
      </c>
      <c r="D26" t="s">
        <v>4</v>
      </c>
    </row>
    <row r="27" spans="2:4" x14ac:dyDescent="0.25">
      <c r="B27">
        <v>512.28</v>
      </c>
      <c r="C27" s="2">
        <v>42908</v>
      </c>
      <c r="D27" t="s">
        <v>4</v>
      </c>
    </row>
    <row r="28" spans="2:4" x14ac:dyDescent="0.25">
      <c r="B28">
        <v>600.62</v>
      </c>
      <c r="C28" s="2">
        <v>43331</v>
      </c>
      <c r="D28" t="s">
        <v>4</v>
      </c>
    </row>
    <row r="29" spans="2:4" x14ac:dyDescent="0.25">
      <c r="B29">
        <v>664.32</v>
      </c>
      <c r="C29" s="2">
        <v>41495</v>
      </c>
      <c r="D29" t="s">
        <v>4</v>
      </c>
    </row>
    <row r="30" spans="2:4" x14ac:dyDescent="0.25">
      <c r="B30">
        <v>485.58</v>
      </c>
      <c r="C30" s="2">
        <v>43420</v>
      </c>
      <c r="D30" t="s">
        <v>4</v>
      </c>
    </row>
    <row r="31" spans="2:4" x14ac:dyDescent="0.25">
      <c r="B31">
        <v>656.55</v>
      </c>
      <c r="C31" s="2">
        <v>42986</v>
      </c>
      <c r="D31" t="s">
        <v>4</v>
      </c>
    </row>
    <row r="32" spans="2:4" x14ac:dyDescent="0.25">
      <c r="B32">
        <v>683.69</v>
      </c>
      <c r="C32" s="2">
        <v>40631</v>
      </c>
      <c r="D32" t="s">
        <v>4</v>
      </c>
    </row>
    <row r="33" spans="2:4" x14ac:dyDescent="0.25">
      <c r="B33">
        <v>577.54</v>
      </c>
      <c r="C33" s="2">
        <v>43551</v>
      </c>
      <c r="D33" t="s">
        <v>4</v>
      </c>
    </row>
    <row r="34" spans="2:4" x14ac:dyDescent="0.25">
      <c r="B34">
        <v>602.20000000000005</v>
      </c>
      <c r="C34" s="2">
        <v>42018</v>
      </c>
      <c r="D34" t="s">
        <v>4</v>
      </c>
    </row>
    <row r="35" spans="2:4" x14ac:dyDescent="0.25">
      <c r="B35">
        <v>482.32</v>
      </c>
      <c r="C35" s="2">
        <v>40218</v>
      </c>
      <c r="D35" t="s">
        <v>4</v>
      </c>
    </row>
    <row r="36" spans="2:4" x14ac:dyDescent="0.25">
      <c r="B36">
        <v>626.27</v>
      </c>
      <c r="C36" s="2">
        <v>41015</v>
      </c>
      <c r="D36" t="s">
        <v>4</v>
      </c>
    </row>
    <row r="37" spans="2:4" x14ac:dyDescent="0.25">
      <c r="B37">
        <v>582.12</v>
      </c>
      <c r="C37" s="2">
        <v>42072</v>
      </c>
      <c r="D37" t="s">
        <v>4</v>
      </c>
    </row>
    <row r="38" spans="2:4" x14ac:dyDescent="0.25">
      <c r="B38">
        <v>650.37</v>
      </c>
      <c r="C38" s="2">
        <v>41532</v>
      </c>
      <c r="D38" t="s">
        <v>4</v>
      </c>
    </row>
    <row r="39" spans="2:4" x14ac:dyDescent="0.25">
      <c r="B39">
        <v>696.09</v>
      </c>
      <c r="C39" s="2">
        <v>43415</v>
      </c>
      <c r="D39" t="s">
        <v>4</v>
      </c>
    </row>
    <row r="40" spans="2:4" x14ac:dyDescent="0.25">
      <c r="B40">
        <v>661.04</v>
      </c>
      <c r="C40" s="2">
        <v>43195</v>
      </c>
      <c r="D40" t="s">
        <v>4</v>
      </c>
    </row>
    <row r="41" spans="2:4" x14ac:dyDescent="0.25">
      <c r="B41">
        <v>499.06</v>
      </c>
      <c r="C41" s="2">
        <v>42254</v>
      </c>
      <c r="D41" t="s">
        <v>4</v>
      </c>
    </row>
    <row r="42" spans="2:4" x14ac:dyDescent="0.25">
      <c r="B42">
        <v>665.96</v>
      </c>
      <c r="C42" s="2">
        <v>43170</v>
      </c>
      <c r="D42" t="s">
        <v>4</v>
      </c>
    </row>
    <row r="43" spans="2:4" x14ac:dyDescent="0.25">
      <c r="B43">
        <v>612.45000000000005</v>
      </c>
      <c r="C43" s="2">
        <v>43511</v>
      </c>
      <c r="D43" t="s">
        <v>4</v>
      </c>
    </row>
    <row r="44" spans="2:4" x14ac:dyDescent="0.25">
      <c r="B44">
        <v>696.48</v>
      </c>
      <c r="C44" s="2">
        <v>42717</v>
      </c>
      <c r="D44" t="s"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66D4C-E5C2-4C1B-93FB-B5F3FD1E7A46}">
  <sheetPr>
    <tabColor rgb="FFFF0000"/>
  </sheetPr>
  <dimension ref="B2:I44"/>
  <sheetViews>
    <sheetView zoomScale="115" zoomScaleNormal="115" workbookViewId="0">
      <selection activeCell="D4" sqref="D4"/>
    </sheetView>
  </sheetViews>
  <sheetFormatPr defaultRowHeight="15" x14ac:dyDescent="0.25"/>
  <cols>
    <col min="2" max="2" width="7.85546875" bestFit="1" customWidth="1"/>
    <col min="3" max="3" width="11.85546875" bestFit="1" customWidth="1"/>
    <col min="4" max="4" width="42.42578125" bestFit="1" customWidth="1"/>
    <col min="6" max="6" width="11.28515625" bestFit="1" customWidth="1"/>
    <col min="7" max="7" width="13.42578125" bestFit="1" customWidth="1"/>
    <col min="8" max="8" width="14.7109375" bestFit="1" customWidth="1"/>
    <col min="9" max="9" width="13.85546875" bestFit="1" customWidth="1"/>
  </cols>
  <sheetData>
    <row r="2" spans="2:9" x14ac:dyDescent="0.25">
      <c r="B2" s="1" t="s">
        <v>1</v>
      </c>
      <c r="C2" s="1" t="s">
        <v>2</v>
      </c>
      <c r="D2" s="1" t="s">
        <v>3</v>
      </c>
      <c r="F2" s="6" t="s">
        <v>7</v>
      </c>
      <c r="G2" t="s">
        <v>52</v>
      </c>
      <c r="H2" t="s">
        <v>51</v>
      </c>
      <c r="I2" t="s">
        <v>19</v>
      </c>
    </row>
    <row r="3" spans="2:9" x14ac:dyDescent="0.25">
      <c r="B3">
        <v>670.98</v>
      </c>
      <c r="C3" s="2">
        <v>43727</v>
      </c>
      <c r="D3" t="s">
        <v>4</v>
      </c>
      <c r="F3" t="s">
        <v>8</v>
      </c>
      <c r="G3" s="35">
        <v>482.32</v>
      </c>
      <c r="H3" s="35"/>
      <c r="I3" s="7"/>
    </row>
    <row r="4" spans="2:9" x14ac:dyDescent="0.25">
      <c r="B4">
        <v>641.54</v>
      </c>
      <c r="C4" s="2">
        <v>43123</v>
      </c>
      <c r="D4" t="s">
        <v>4</v>
      </c>
      <c r="F4" t="s">
        <v>9</v>
      </c>
      <c r="G4" s="35">
        <v>1976.26</v>
      </c>
      <c r="H4" s="35">
        <v>1493.94</v>
      </c>
      <c r="I4" s="7">
        <v>3.0974042129706421</v>
      </c>
    </row>
    <row r="5" spans="2:9" x14ac:dyDescent="0.25">
      <c r="B5">
        <v>631.30999999999995</v>
      </c>
      <c r="C5" s="2">
        <v>43117</v>
      </c>
      <c r="D5" t="s">
        <v>4</v>
      </c>
      <c r="F5" t="s">
        <v>10</v>
      </c>
      <c r="G5" s="35">
        <v>2373.1400000000003</v>
      </c>
      <c r="H5" s="35">
        <v>396.88000000000034</v>
      </c>
      <c r="I5" s="7">
        <v>0.20082377824780157</v>
      </c>
    </row>
    <row r="6" spans="2:9" x14ac:dyDescent="0.25">
      <c r="B6">
        <v>631.03</v>
      </c>
      <c r="C6" s="2">
        <v>41427</v>
      </c>
      <c r="D6" t="s">
        <v>4</v>
      </c>
      <c r="F6" t="s">
        <v>11</v>
      </c>
      <c r="G6" s="35">
        <v>3024.56</v>
      </c>
      <c r="H6" s="35">
        <v>651.41999999999962</v>
      </c>
      <c r="I6" s="7">
        <v>0.27449707981829963</v>
      </c>
    </row>
    <row r="7" spans="2:9" x14ac:dyDescent="0.25">
      <c r="B7">
        <v>679.46</v>
      </c>
      <c r="C7" s="2">
        <v>42039</v>
      </c>
      <c r="D7" t="s">
        <v>4</v>
      </c>
      <c r="F7" t="s">
        <v>12</v>
      </c>
      <c r="G7" s="35">
        <v>1713.1</v>
      </c>
      <c r="H7" s="35">
        <v>-1311.46</v>
      </c>
      <c r="I7" s="7">
        <v>-0.43360356547729256</v>
      </c>
    </row>
    <row r="8" spans="2:9" x14ac:dyDescent="0.25">
      <c r="B8">
        <v>642.25</v>
      </c>
      <c r="C8" s="2">
        <v>41242</v>
      </c>
      <c r="D8" t="s">
        <v>4</v>
      </c>
      <c r="F8" t="s">
        <v>13</v>
      </c>
      <c r="G8" s="35">
        <v>3448.75</v>
      </c>
      <c r="H8" s="35">
        <v>1735.65</v>
      </c>
      <c r="I8" s="7">
        <v>1.0131632712626235</v>
      </c>
    </row>
    <row r="9" spans="2:9" x14ac:dyDescent="0.25">
      <c r="B9">
        <v>484.94</v>
      </c>
      <c r="C9" s="2">
        <v>43506</v>
      </c>
      <c r="D9" t="s">
        <v>4</v>
      </c>
      <c r="F9" t="s">
        <v>14</v>
      </c>
      <c r="G9" s="35">
        <v>1286.29</v>
      </c>
      <c r="H9" s="35">
        <v>-2162.46</v>
      </c>
      <c r="I9" s="7">
        <v>-0.62702718376223265</v>
      </c>
    </row>
    <row r="10" spans="2:9" x14ac:dyDescent="0.25">
      <c r="B10">
        <v>589.80999999999995</v>
      </c>
      <c r="C10" s="2">
        <v>42458</v>
      </c>
      <c r="D10" t="s">
        <v>4</v>
      </c>
      <c r="F10" t="s">
        <v>15</v>
      </c>
      <c r="G10" s="35">
        <v>2203.31</v>
      </c>
      <c r="H10" s="35">
        <v>917.02</v>
      </c>
      <c r="I10" s="7">
        <v>0.71291854869430693</v>
      </c>
    </row>
    <row r="11" spans="2:9" x14ac:dyDescent="0.25">
      <c r="B11">
        <v>585.74</v>
      </c>
      <c r="C11" s="2">
        <v>41492</v>
      </c>
      <c r="D11" t="s">
        <v>4</v>
      </c>
      <c r="F11" t="s">
        <v>16</v>
      </c>
      <c r="G11" s="35">
        <v>5025.6500000000005</v>
      </c>
      <c r="H11" s="35">
        <v>2822.3400000000006</v>
      </c>
      <c r="I11" s="7">
        <v>1.2809545638153508</v>
      </c>
    </row>
    <row r="12" spans="2:9" x14ac:dyDescent="0.25">
      <c r="B12">
        <v>493.1</v>
      </c>
      <c r="C12" s="2">
        <v>41602</v>
      </c>
      <c r="D12" t="s">
        <v>4</v>
      </c>
      <c r="F12" t="s">
        <v>17</v>
      </c>
      <c r="G12" s="35">
        <v>3518.67</v>
      </c>
      <c r="H12" s="35">
        <v>-1506.9800000000005</v>
      </c>
      <c r="I12" s="7">
        <v>-0.29985772984589065</v>
      </c>
    </row>
    <row r="13" spans="2:9" x14ac:dyDescent="0.25">
      <c r="B13">
        <v>518.66</v>
      </c>
      <c r="C13" s="2">
        <v>43042</v>
      </c>
      <c r="D13" t="s">
        <v>4</v>
      </c>
      <c r="F13" t="s">
        <v>6</v>
      </c>
      <c r="G13" s="35">
        <v>25052.050000000003</v>
      </c>
      <c r="H13" s="35"/>
      <c r="I13" s="7"/>
    </row>
    <row r="14" spans="2:9" x14ac:dyDescent="0.25">
      <c r="B14">
        <v>531.03</v>
      </c>
      <c r="C14" s="2">
        <v>41815</v>
      </c>
      <c r="D14" t="s">
        <v>4</v>
      </c>
    </row>
    <row r="15" spans="2:9" x14ac:dyDescent="0.25">
      <c r="B15">
        <v>527.71</v>
      </c>
      <c r="C15" s="2">
        <v>43611</v>
      </c>
      <c r="D15" t="s">
        <v>4</v>
      </c>
    </row>
    <row r="16" spans="2:9" x14ac:dyDescent="0.25">
      <c r="B16">
        <v>536.63</v>
      </c>
      <c r="C16" s="2">
        <v>41016</v>
      </c>
      <c r="D16" t="s">
        <v>4</v>
      </c>
    </row>
    <row r="17" spans="2:4" x14ac:dyDescent="0.25">
      <c r="B17">
        <v>563.19000000000005</v>
      </c>
      <c r="C17" s="2">
        <v>42244</v>
      </c>
      <c r="D17" t="s">
        <v>4</v>
      </c>
    </row>
    <row r="18" spans="2:4" x14ac:dyDescent="0.25">
      <c r="B18">
        <v>629.63</v>
      </c>
      <c r="C18" s="2">
        <v>41649</v>
      </c>
      <c r="D18" t="s">
        <v>4</v>
      </c>
    </row>
    <row r="19" spans="2:4" x14ac:dyDescent="0.25">
      <c r="B19">
        <v>567.99</v>
      </c>
      <c r="C19" s="2">
        <v>41219</v>
      </c>
      <c r="D19" t="s">
        <v>4</v>
      </c>
    </row>
    <row r="20" spans="2:4" x14ac:dyDescent="0.25">
      <c r="B20">
        <v>648.80999999999995</v>
      </c>
      <c r="C20" s="2">
        <v>40807</v>
      </c>
      <c r="D20" t="s">
        <v>4</v>
      </c>
    </row>
    <row r="21" spans="2:4" x14ac:dyDescent="0.25">
      <c r="B21">
        <v>643.76</v>
      </c>
      <c r="C21" s="2">
        <v>40820</v>
      </c>
      <c r="D21" t="s">
        <v>4</v>
      </c>
    </row>
    <row r="22" spans="2:4" x14ac:dyDescent="0.25">
      <c r="B22">
        <v>522.72</v>
      </c>
      <c r="C22" s="2">
        <v>42312</v>
      </c>
      <c r="D22" t="s">
        <v>4</v>
      </c>
    </row>
    <row r="23" spans="2:4" x14ac:dyDescent="0.25">
      <c r="B23">
        <v>552.44000000000005</v>
      </c>
      <c r="C23" s="2">
        <v>41648</v>
      </c>
      <c r="D23" t="s">
        <v>4</v>
      </c>
    </row>
    <row r="24" spans="2:4" x14ac:dyDescent="0.25">
      <c r="B24">
        <v>643.51</v>
      </c>
      <c r="C24" s="2">
        <v>43200</v>
      </c>
      <c r="D24" t="s">
        <v>4</v>
      </c>
    </row>
    <row r="25" spans="2:4" x14ac:dyDescent="0.25">
      <c r="B25">
        <v>515.82000000000005</v>
      </c>
      <c r="C25" s="2">
        <v>43093</v>
      </c>
      <c r="D25" t="s">
        <v>4</v>
      </c>
    </row>
    <row r="26" spans="2:4" x14ac:dyDescent="0.25">
      <c r="B26">
        <v>645.04999999999995</v>
      </c>
      <c r="C26" s="2">
        <v>43746</v>
      </c>
      <c r="D26" t="s">
        <v>4</v>
      </c>
    </row>
    <row r="27" spans="2:4" x14ac:dyDescent="0.25">
      <c r="B27">
        <v>512.28</v>
      </c>
      <c r="C27" s="2">
        <v>42908</v>
      </c>
      <c r="D27" t="s">
        <v>4</v>
      </c>
    </row>
    <row r="28" spans="2:4" x14ac:dyDescent="0.25">
      <c r="B28">
        <v>600.62</v>
      </c>
      <c r="C28" s="2">
        <v>43331</v>
      </c>
      <c r="D28" t="s">
        <v>4</v>
      </c>
    </row>
    <row r="29" spans="2:4" x14ac:dyDescent="0.25">
      <c r="B29">
        <v>664.32</v>
      </c>
      <c r="C29" s="2">
        <v>41495</v>
      </c>
      <c r="D29" t="s">
        <v>4</v>
      </c>
    </row>
    <row r="30" spans="2:4" x14ac:dyDescent="0.25">
      <c r="B30">
        <v>485.58</v>
      </c>
      <c r="C30" s="2">
        <v>43420</v>
      </c>
      <c r="D30" t="s">
        <v>4</v>
      </c>
    </row>
    <row r="31" spans="2:4" x14ac:dyDescent="0.25">
      <c r="B31">
        <v>656.55</v>
      </c>
      <c r="C31" s="2">
        <v>42986</v>
      </c>
      <c r="D31" t="s">
        <v>4</v>
      </c>
    </row>
    <row r="32" spans="2:4" x14ac:dyDescent="0.25">
      <c r="B32">
        <v>683.69</v>
      </c>
      <c r="C32" s="2">
        <v>40631</v>
      </c>
      <c r="D32" t="s">
        <v>4</v>
      </c>
    </row>
    <row r="33" spans="2:4" x14ac:dyDescent="0.25">
      <c r="B33">
        <v>577.54</v>
      </c>
      <c r="C33" s="2">
        <v>43551</v>
      </c>
      <c r="D33" t="s">
        <v>4</v>
      </c>
    </row>
    <row r="34" spans="2:4" x14ac:dyDescent="0.25">
      <c r="B34">
        <v>602.20000000000005</v>
      </c>
      <c r="C34" s="2">
        <v>42018</v>
      </c>
      <c r="D34" t="s">
        <v>4</v>
      </c>
    </row>
    <row r="35" spans="2:4" x14ac:dyDescent="0.25">
      <c r="B35">
        <v>482.32</v>
      </c>
      <c r="C35" s="2">
        <v>40218</v>
      </c>
      <c r="D35" t="s">
        <v>4</v>
      </c>
    </row>
    <row r="36" spans="2:4" x14ac:dyDescent="0.25">
      <c r="B36">
        <v>626.27</v>
      </c>
      <c r="C36" s="2">
        <v>41015</v>
      </c>
      <c r="D36" t="s">
        <v>4</v>
      </c>
    </row>
    <row r="37" spans="2:4" x14ac:dyDescent="0.25">
      <c r="B37">
        <v>582.12</v>
      </c>
      <c r="C37" s="2">
        <v>42072</v>
      </c>
      <c r="D37" t="s">
        <v>4</v>
      </c>
    </row>
    <row r="38" spans="2:4" x14ac:dyDescent="0.25">
      <c r="B38">
        <v>650.37</v>
      </c>
      <c r="C38" s="2">
        <v>41532</v>
      </c>
      <c r="D38" t="s">
        <v>4</v>
      </c>
    </row>
    <row r="39" spans="2:4" x14ac:dyDescent="0.25">
      <c r="B39">
        <v>696.09</v>
      </c>
      <c r="C39" s="2">
        <v>43415</v>
      </c>
      <c r="D39" t="s">
        <v>4</v>
      </c>
    </row>
    <row r="40" spans="2:4" x14ac:dyDescent="0.25">
      <c r="B40">
        <v>661.04</v>
      </c>
      <c r="C40" s="2">
        <v>43195</v>
      </c>
      <c r="D40" t="s">
        <v>4</v>
      </c>
    </row>
    <row r="41" spans="2:4" x14ac:dyDescent="0.25">
      <c r="B41">
        <v>499.06</v>
      </c>
      <c r="C41" s="2">
        <v>42254</v>
      </c>
      <c r="D41" t="s">
        <v>4</v>
      </c>
    </row>
    <row r="42" spans="2:4" x14ac:dyDescent="0.25">
      <c r="B42">
        <v>665.96</v>
      </c>
      <c r="C42" s="2">
        <v>43170</v>
      </c>
      <c r="D42" t="s">
        <v>4</v>
      </c>
    </row>
    <row r="43" spans="2:4" x14ac:dyDescent="0.25">
      <c r="B43">
        <v>612.45000000000005</v>
      </c>
      <c r="C43" s="2">
        <v>43511</v>
      </c>
      <c r="D43" t="s">
        <v>4</v>
      </c>
    </row>
    <row r="44" spans="2:4" x14ac:dyDescent="0.25">
      <c r="B44">
        <v>696.48</v>
      </c>
      <c r="C44" s="2">
        <v>42717</v>
      </c>
      <c r="D44" t="s">
        <v>4</v>
      </c>
    </row>
  </sheetData>
  <pageMargins left="0.7" right="0.7" top="0.75" bottom="0.75" header="0.3" footer="0.3"/>
  <pageSetup orientation="portrait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0C8D-CD04-4329-9666-B0F5F751F82E}">
  <sheetPr>
    <tabColor rgb="FF0000FF"/>
  </sheetPr>
  <dimension ref="B3:C51"/>
  <sheetViews>
    <sheetView zoomScale="115" zoomScaleNormal="115" workbookViewId="0">
      <selection activeCell="C4" sqref="C4"/>
    </sheetView>
  </sheetViews>
  <sheetFormatPr defaultRowHeight="15" x14ac:dyDescent="0.25"/>
  <cols>
    <col min="2" max="2" width="9.5703125" bestFit="1" customWidth="1"/>
    <col min="3" max="3" width="9" bestFit="1" customWidth="1"/>
    <col min="4" max="4" width="12.85546875" customWidth="1"/>
    <col min="5" max="6" width="11.28515625" bestFit="1" customWidth="1"/>
    <col min="7" max="7" width="9.28515625" bestFit="1" customWidth="1"/>
    <col min="8" max="8" width="8.42578125" bestFit="1" customWidth="1"/>
    <col min="9" max="9" width="25.42578125" bestFit="1" customWidth="1"/>
  </cols>
  <sheetData>
    <row r="3" spans="2:3" x14ac:dyDescent="0.25">
      <c r="B3" s="49" t="s">
        <v>21</v>
      </c>
      <c r="C3" s="49" t="s">
        <v>1</v>
      </c>
    </row>
    <row r="4" spans="2:3" x14ac:dyDescent="0.25">
      <c r="B4" s="45">
        <v>43496</v>
      </c>
      <c r="C4" s="47">
        <v>1190.9000000000001</v>
      </c>
    </row>
    <row r="5" spans="2:3" x14ac:dyDescent="0.25">
      <c r="B5" s="46">
        <v>43524</v>
      </c>
      <c r="C5" s="48">
        <v>598.88</v>
      </c>
    </row>
    <row r="6" spans="2:3" x14ac:dyDescent="0.25">
      <c r="B6" s="45">
        <v>43555</v>
      </c>
      <c r="C6" s="47">
        <v>1740.42</v>
      </c>
    </row>
    <row r="7" spans="2:3" x14ac:dyDescent="0.25">
      <c r="B7" s="46">
        <v>43585</v>
      </c>
      <c r="C7" s="48">
        <v>1390.31</v>
      </c>
    </row>
    <row r="8" spans="2:3" x14ac:dyDescent="0.25">
      <c r="B8" s="45">
        <v>43616</v>
      </c>
      <c r="C8" s="47">
        <v>1447.58</v>
      </c>
    </row>
    <row r="9" spans="2:3" x14ac:dyDescent="0.25">
      <c r="B9" s="46">
        <v>43646</v>
      </c>
      <c r="C9" s="48">
        <v>895.12</v>
      </c>
    </row>
    <row r="10" spans="2:3" x14ac:dyDescent="0.25">
      <c r="B10" s="45">
        <v>43677</v>
      </c>
      <c r="C10" s="47">
        <v>2017.36</v>
      </c>
    </row>
    <row r="11" spans="2:3" x14ac:dyDescent="0.25">
      <c r="B11" s="46">
        <v>43708</v>
      </c>
      <c r="C11" s="48">
        <v>1987.42</v>
      </c>
    </row>
    <row r="12" spans="2:3" x14ac:dyDescent="0.25">
      <c r="B12" s="45">
        <v>43738</v>
      </c>
      <c r="C12" s="47">
        <v>2290.2600000000002</v>
      </c>
    </row>
    <row r="13" spans="2:3" x14ac:dyDescent="0.25">
      <c r="B13" s="46">
        <v>43769</v>
      </c>
      <c r="C13" s="48">
        <v>561.38</v>
      </c>
    </row>
    <row r="14" spans="2:3" x14ac:dyDescent="0.25">
      <c r="B14" s="45">
        <v>43799</v>
      </c>
      <c r="C14" s="47">
        <v>1358.46</v>
      </c>
    </row>
    <row r="15" spans="2:3" x14ac:dyDescent="0.25">
      <c r="B15" s="46">
        <v>43830</v>
      </c>
      <c r="C15" s="48">
        <v>441.74</v>
      </c>
    </row>
    <row r="16" spans="2:3" x14ac:dyDescent="0.25">
      <c r="B16" s="45">
        <v>43861</v>
      </c>
      <c r="C16" s="47">
        <v>2023.2</v>
      </c>
    </row>
    <row r="17" spans="2:3" x14ac:dyDescent="0.25">
      <c r="B17" s="46">
        <v>43890</v>
      </c>
      <c r="C17" s="48">
        <v>257.08999999999997</v>
      </c>
    </row>
    <row r="18" spans="2:3" x14ac:dyDescent="0.25">
      <c r="B18" s="45">
        <v>43921</v>
      </c>
      <c r="C18" s="47">
        <v>1416.71</v>
      </c>
    </row>
    <row r="19" spans="2:3" x14ac:dyDescent="0.25">
      <c r="B19" s="46">
        <v>43951</v>
      </c>
      <c r="C19" s="48">
        <v>679.33</v>
      </c>
    </row>
    <row r="20" spans="2:3" x14ac:dyDescent="0.25">
      <c r="B20" s="45">
        <v>43982</v>
      </c>
      <c r="C20" s="47">
        <v>1479.09</v>
      </c>
    </row>
    <row r="21" spans="2:3" x14ac:dyDescent="0.25">
      <c r="B21" s="46">
        <v>44012</v>
      </c>
      <c r="C21" s="48">
        <v>1336.55</v>
      </c>
    </row>
    <row r="22" spans="2:3" x14ac:dyDescent="0.25">
      <c r="B22" s="45">
        <v>44043</v>
      </c>
      <c r="C22" s="47">
        <v>1213.97</v>
      </c>
    </row>
    <row r="23" spans="2:3" x14ac:dyDescent="0.25">
      <c r="B23" s="46">
        <v>44074</v>
      </c>
      <c r="C23" s="48">
        <v>1712.19</v>
      </c>
    </row>
    <row r="24" spans="2:3" x14ac:dyDescent="0.25">
      <c r="B24" s="45">
        <v>44104</v>
      </c>
      <c r="C24" s="47">
        <v>1443.49</v>
      </c>
    </row>
    <row r="25" spans="2:3" x14ac:dyDescent="0.25">
      <c r="B25" s="46">
        <v>44135</v>
      </c>
      <c r="C25" s="48">
        <v>2170.04</v>
      </c>
    </row>
    <row r="26" spans="2:3" x14ac:dyDescent="0.25">
      <c r="B26" s="45">
        <v>44165</v>
      </c>
      <c r="C26" s="47">
        <v>1175.92</v>
      </c>
    </row>
    <row r="27" spans="2:3" x14ac:dyDescent="0.25">
      <c r="B27" s="46">
        <v>44196</v>
      </c>
      <c r="C27" s="48">
        <v>1024.48</v>
      </c>
    </row>
    <row r="28" spans="2:3" x14ac:dyDescent="0.25">
      <c r="B28" s="45">
        <v>43496</v>
      </c>
      <c r="C28" s="47">
        <v>138.01</v>
      </c>
    </row>
    <row r="29" spans="2:3" x14ac:dyDescent="0.25">
      <c r="B29" s="46">
        <v>43524</v>
      </c>
      <c r="C29" s="48">
        <v>48.6</v>
      </c>
    </row>
    <row r="30" spans="2:3" x14ac:dyDescent="0.25">
      <c r="B30" s="45">
        <v>43555</v>
      </c>
      <c r="C30" s="47">
        <v>1166.3499999999999</v>
      </c>
    </row>
    <row r="31" spans="2:3" x14ac:dyDescent="0.25">
      <c r="B31" s="46">
        <v>43585</v>
      </c>
      <c r="C31" s="48">
        <v>669.28</v>
      </c>
    </row>
    <row r="32" spans="2:3" x14ac:dyDescent="0.25">
      <c r="B32" s="45">
        <v>43616</v>
      </c>
      <c r="C32" s="47">
        <v>218.73</v>
      </c>
    </row>
    <row r="33" spans="2:3" x14ac:dyDescent="0.25">
      <c r="B33" s="46">
        <v>43646</v>
      </c>
      <c r="C33" s="48">
        <v>1068.24</v>
      </c>
    </row>
    <row r="34" spans="2:3" x14ac:dyDescent="0.25">
      <c r="B34" s="45">
        <v>43677</v>
      </c>
      <c r="C34" s="47">
        <v>630.84</v>
      </c>
    </row>
    <row r="35" spans="2:3" x14ac:dyDescent="0.25">
      <c r="B35" s="46">
        <v>43708</v>
      </c>
      <c r="C35" s="48">
        <v>1275.45</v>
      </c>
    </row>
    <row r="36" spans="2:3" x14ac:dyDescent="0.25">
      <c r="B36" s="45">
        <v>43738</v>
      </c>
      <c r="C36" s="47">
        <v>2094.9699999999998</v>
      </c>
    </row>
    <row r="37" spans="2:3" x14ac:dyDescent="0.25">
      <c r="B37" s="46">
        <v>43769</v>
      </c>
      <c r="C37" s="48">
        <v>1251.06</v>
      </c>
    </row>
    <row r="38" spans="2:3" x14ac:dyDescent="0.25">
      <c r="B38" s="45">
        <v>43799</v>
      </c>
      <c r="C38" s="47">
        <v>380.71</v>
      </c>
    </row>
    <row r="39" spans="2:3" x14ac:dyDescent="0.25">
      <c r="B39" s="46">
        <v>43830</v>
      </c>
      <c r="C39" s="48">
        <v>1003.59</v>
      </c>
    </row>
    <row r="40" spans="2:3" x14ac:dyDescent="0.25">
      <c r="B40" s="45">
        <v>43861</v>
      </c>
      <c r="C40" s="47">
        <v>1785.35</v>
      </c>
    </row>
    <row r="41" spans="2:3" x14ac:dyDescent="0.25">
      <c r="B41" s="46">
        <v>43890</v>
      </c>
      <c r="C41" s="48">
        <v>2315.4299999999998</v>
      </c>
    </row>
    <row r="42" spans="2:3" x14ac:dyDescent="0.25">
      <c r="B42" s="45">
        <v>43921</v>
      </c>
      <c r="C42" s="47">
        <v>1907.81</v>
      </c>
    </row>
    <row r="43" spans="2:3" x14ac:dyDescent="0.25">
      <c r="B43" s="46">
        <v>43951</v>
      </c>
      <c r="C43" s="48">
        <v>614.20000000000005</v>
      </c>
    </row>
    <row r="44" spans="2:3" x14ac:dyDescent="0.25">
      <c r="B44" s="45">
        <v>43982</v>
      </c>
      <c r="C44" s="47">
        <v>2144.5700000000002</v>
      </c>
    </row>
    <row r="45" spans="2:3" x14ac:dyDescent="0.25">
      <c r="B45" s="46">
        <v>44012</v>
      </c>
      <c r="C45" s="48">
        <v>1480.88</v>
      </c>
    </row>
    <row r="46" spans="2:3" x14ac:dyDescent="0.25">
      <c r="B46" s="45">
        <v>44043</v>
      </c>
      <c r="C46" s="47">
        <v>551.95000000000005</v>
      </c>
    </row>
    <row r="47" spans="2:3" x14ac:dyDescent="0.25">
      <c r="B47" s="46">
        <v>44074</v>
      </c>
      <c r="C47" s="48">
        <v>1998.73</v>
      </c>
    </row>
    <row r="48" spans="2:3" x14ac:dyDescent="0.25">
      <c r="B48" s="45">
        <v>44104</v>
      </c>
      <c r="C48" s="47">
        <v>610.87</v>
      </c>
    </row>
    <row r="49" spans="2:3" x14ac:dyDescent="0.25">
      <c r="B49" s="46">
        <v>44135</v>
      </c>
      <c r="C49" s="48">
        <v>615.19000000000005</v>
      </c>
    </row>
    <row r="50" spans="2:3" x14ac:dyDescent="0.25">
      <c r="B50" s="45">
        <v>44165</v>
      </c>
      <c r="C50" s="47">
        <v>1161.83</v>
      </c>
    </row>
    <row r="51" spans="2:3" x14ac:dyDescent="0.25">
      <c r="B51" s="46">
        <v>44196</v>
      </c>
      <c r="C51" s="48">
        <v>859.51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(1556)</vt:lpstr>
      <vt:lpstr>(1556an)</vt:lpstr>
      <vt:lpstr>(1557)</vt:lpstr>
      <vt:lpstr>(1557an)</vt:lpstr>
      <vt:lpstr>(1558)</vt:lpstr>
      <vt:lpstr>(1558an)</vt:lpstr>
      <vt:lpstr>(1559)</vt:lpstr>
      <vt:lpstr>(1559an)</vt:lpstr>
      <vt:lpstr>(1560)</vt:lpstr>
      <vt:lpstr>(1560an)</vt:lpstr>
      <vt:lpstr>cover(1556)</vt:lpstr>
      <vt:lpstr>cover(1557)</vt:lpstr>
      <vt:lpstr>Smart Tag</vt:lpstr>
      <vt:lpstr>cover(1558)</vt:lpstr>
      <vt:lpstr>cover(1559)</vt:lpstr>
      <vt:lpstr>cover(1560)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2019-07-01T20:11:08Z</dcterms:created>
  <dcterms:modified xsi:type="dcterms:W3CDTF">2019-07-06T19:03:58Z</dcterms:modified>
</cp:coreProperties>
</file>