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20"/>
  <workbookPr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1533-25\1532Part02\"/>
    </mc:Choice>
  </mc:AlternateContent>
  <xr:revisionPtr revIDLastSave="0" documentId="13_ncr:1_{37A7DEF6-8E85-43CD-A0B5-16CA25D464EE}" xr6:coauthVersionLast="40" xr6:coauthVersionMax="40" xr10:uidLastSave="{00000000-0000-0000-0000-000000000000}"/>
  <bookViews>
    <workbookView xWindow="-120" yWindow="-120" windowWidth="29040" windowHeight="15840" activeTab="1" xr2:uid="{00000000-000D-0000-FFFF-FFFF00000000}"/>
  </bookViews>
  <sheets>
    <sheet name="Cover(32 and 32 Part 2)" sheetId="8" r:id="rId1"/>
    <sheet name="1532" sheetId="15" r:id="rId2"/>
    <sheet name="1532 and 32 Part 02 (an)" sheetId="16" r:id="rId3"/>
  </sheets>
  <definedNames>
    <definedName name="ExpenseGroupList">_xlfn.UNIQUE(_xlfn._xlws.FILTER(#REF!,#REF!&lt;&gt;0))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3" i="15" l="1"/>
  <c r="C42" i="15"/>
  <c r="B13" i="15" l="1"/>
  <c r="B23" i="15"/>
  <c r="C42" i="16" l="1"/>
  <c r="C33" i="16"/>
  <c r="C23" i="16" l="1"/>
  <c r="C13" i="16"/>
  <c r="F8" i="16"/>
  <c r="B8" i="16"/>
  <c r="F7" i="16"/>
  <c r="B7" i="16"/>
  <c r="F6" i="16"/>
  <c r="B6" i="16"/>
  <c r="F5" i="16"/>
  <c r="B5" i="16"/>
  <c r="F4" i="16"/>
  <c r="B4" i="16"/>
  <c r="B5" i="15"/>
  <c r="B4" i="15"/>
  <c r="B7" i="15"/>
  <c r="B8" i="15"/>
  <c r="B6" i="15"/>
  <c r="F6" i="15"/>
  <c r="F8" i="15"/>
  <c r="F7" i="15"/>
  <c r="F4" i="15"/>
  <c r="F5" i="15"/>
  <c r="C34" i="16" a="1"/>
  <c r="C31" i="16" a="1"/>
  <c r="C40" i="16" l="1" a="1"/>
  <c r="C40" i="16" s="1"/>
  <c r="C43" i="16" a="1"/>
  <c r="C43" i="16" s="1"/>
  <c r="C34" i="16"/>
  <c r="C31" i="16"/>
  <c r="C21" i="16" a="1"/>
  <c r="C21" i="16" s="1"/>
  <c r="C24" i="16" a="1"/>
  <c r="C24" i="16" s="1"/>
  <c r="D11" i="16" a="1"/>
  <c r="D11" i="16" s="1"/>
  <c r="C14" i="16" a="1"/>
  <c r="C14" i="16" s="1"/>
  <c r="C18" i="16" a="1"/>
  <c r="C18" i="16" s="1"/>
  <c r="C11" i="16" a="1"/>
  <c r="C11" i="16" s="1"/>
  <c r="E11" i="16" a="1"/>
  <c r="E11" i="16" s="1"/>
  <c r="G11" i="16" a="1"/>
  <c r="G11" i="16" s="1"/>
  <c r="F11" i="16" a="1"/>
  <c r="F11" i="16" s="1"/>
  <c r="C16" i="16" a="1"/>
  <c r="C16" i="16" s="1"/>
  <c r="C15" i="16" a="1"/>
  <c r="C15" i="16" s="1"/>
  <c r="C17" i="16" a="1"/>
  <c r="C17" i="1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<sst xmlns="http://schemas.openxmlformats.org/spreadsheetml/2006/main" count="76" uniqueCount="37">
  <si>
    <t>Excel Magic Trick 1529: Dynamic Arrays: FILTER Array Function, AND and OR Logical Tests</t>
  </si>
  <si>
    <t>New Excel Calc Engine
Just Enter!
Spilled Arrays
Dynamic Arrays
Single Cell Formulas</t>
  </si>
  <si>
    <t>VLOOKUP</t>
  </si>
  <si>
    <t>Return Entire Record</t>
  </si>
  <si>
    <t>COLUMNS,</t>
  </si>
  <si>
    <t>Employee Lookup Table:</t>
  </si>
  <si>
    <t>ID</t>
  </si>
  <si>
    <t>First</t>
  </si>
  <si>
    <t>Last</t>
  </si>
  <si>
    <t>Sioux</t>
  </si>
  <si>
    <t>RadCool</t>
  </si>
  <si>
    <t>HireDate</t>
  </si>
  <si>
    <t>VestDate</t>
  </si>
  <si>
    <t>StartSalary</t>
  </si>
  <si>
    <t>Tyrone</t>
  </si>
  <si>
    <t>Smithe</t>
  </si>
  <si>
    <t>Chin</t>
  </si>
  <si>
    <t>Pham</t>
  </si>
  <si>
    <t>Gigi</t>
  </si>
  <si>
    <t>Goody</t>
  </si>
  <si>
    <t>Abdi</t>
  </si>
  <si>
    <t>Ng</t>
  </si>
  <si>
    <t>AN003103</t>
  </si>
  <si>
    <t>SR002102</t>
  </si>
  <si>
    <t>CP004104</t>
  </si>
  <si>
    <t>ROWS and COLUMNS</t>
  </si>
  <si>
    <t>SEQUENCE</t>
  </si>
  <si>
    <t>FILTER</t>
  </si>
  <si>
    <t>SEQUENCE and accommodate new column</t>
  </si>
  <si>
    <r>
      <t xml:space="preserve">Excel Magic Trick 1532 </t>
    </r>
    <r>
      <rPr>
        <b/>
        <sz val="35"/>
        <color rgb="FFFF0000"/>
        <rFont val="Calibri"/>
        <family val="2"/>
        <scheme val="minor"/>
      </rPr>
      <t>Part 2</t>
    </r>
  </si>
  <si>
    <t>on Table Headers</t>
  </si>
  <si>
    <t xml:space="preserve"> or FILTER?</t>
  </si>
  <si>
    <t>Office 365 Dynamic Arrays</t>
  </si>
  <si>
    <t>Link to EMT 1532:</t>
  </si>
  <si>
    <t>VLOOKUP To Get Complete Record: ROWS, COLUMNS or SEQUENCE Function? EMT 1532</t>
  </si>
  <si>
    <t>https://www.youtube.com/watch?v=D1c6zV_4AxA</t>
  </si>
  <si>
    <t>GG005105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</si>
</sst>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(* #,##0_);_(* \(#,##0\);_(* &quot;-&quot;??_);_(@_)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43"/>
      <color theme="0"/>
      <name val="Calibri"/>
      <family val="2"/>
      <scheme val="minor"/>
    </font>
    <font>
      <sz val="28"/>
      <color theme="1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3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34"/>
      <color theme="1"/>
      <name val="Calibri"/>
      <family val="2"/>
      <scheme val="minor"/>
    </font>
    <font>
      <b/>
      <sz val="5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35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0EDF8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1" xfId="0" applyBorder="1"/>
    <xf numFmtId="14" fontId="0" fillId="0" borderId="0" xfId="0" applyNumberFormat="1"/>
    <xf numFmtId="0" fontId="4" fillId="0" borderId="0" xfId="0" applyFont="1" applyAlignment="1">
      <alignment horizontal="left" indent="4"/>
    </xf>
    <xf numFmtId="0" fontId="0" fillId="3" borderId="0" xfId="0" applyFill="1"/>
    <xf numFmtId="0" fontId="5" fillId="0" borderId="0" xfId="0" applyFont="1" applyAlignment="1">
      <alignment horizontal="left" indent="9"/>
    </xf>
    <xf numFmtId="0" fontId="7" fillId="3" borderId="0" xfId="0" applyFont="1" applyFill="1" applyAlignment="1">
      <alignment horizontal="centerContinuous"/>
    </xf>
    <xf numFmtId="0" fontId="8" fillId="0" borderId="0" xfId="0" applyFont="1"/>
    <xf numFmtId="0" fontId="2" fillId="0" borderId="0" xfId="0" applyFont="1"/>
    <xf numFmtId="0" fontId="9" fillId="3" borderId="0" xfId="0" applyFont="1" applyFill="1"/>
    <xf numFmtId="0" fontId="11" fillId="0" borderId="0" xfId="0" applyFont="1"/>
    <xf numFmtId="0" fontId="2" fillId="4" borderId="0" xfId="0" applyFont="1" applyFill="1" applyAlignment="1">
      <alignment wrapText="1"/>
    </xf>
    <xf numFmtId="0" fontId="2" fillId="2" borderId="0" xfId="0" applyFont="1" applyFill="1"/>
    <xf numFmtId="0" fontId="12" fillId="0" borderId="0" xfId="0" applyFont="1" applyAlignment="1">
      <alignment horizontal="left" indent="4"/>
    </xf>
    <xf numFmtId="0" fontId="2" fillId="5" borderId="0" xfId="0" applyFont="1" applyFill="1"/>
    <xf numFmtId="0" fontId="6" fillId="5" borderId="0" xfId="0" applyFont="1" applyFill="1" applyAlignment="1">
      <alignment horizontal="left" vertical="center" indent="4"/>
    </xf>
    <xf numFmtId="0" fontId="5" fillId="0" borderId="0" xfId="0" applyFont="1" applyAlignment="1">
      <alignment horizontal="left" vertical="top" indent="9"/>
    </xf>
    <xf numFmtId="0" fontId="10" fillId="2" borderId="0" xfId="0" applyFont="1" applyFill="1" applyAlignment="1">
      <alignment horizontal="left" indent="4"/>
    </xf>
    <xf numFmtId="0" fontId="13" fillId="2" borderId="0" xfId="0" applyFont="1" applyFill="1" applyAlignment="1">
      <alignment horizontal="left" indent="4"/>
    </xf>
    <xf numFmtId="0" fontId="14" fillId="6" borderId="1" xfId="0" applyFont="1" applyFill="1" applyBorder="1" applyAlignment="1">
      <alignment horizontal="left" vertical="center" indent="7"/>
    </xf>
    <xf numFmtId="165" fontId="0" fillId="0" borderId="0" xfId="0" applyNumberFormat="1"/>
    <xf numFmtId="0" fontId="2" fillId="2" borderId="3" xfId="0" applyFont="1" applyFill="1" applyBorder="1"/>
    <xf numFmtId="0" fontId="3" fillId="2" borderId="2" xfId="0" applyFont="1" applyFill="1" applyBorder="1"/>
    <xf numFmtId="0" fontId="3" fillId="2" borderId="4" xfId="0" applyFont="1" applyFill="1" applyBorder="1"/>
    <xf numFmtId="0" fontId="0" fillId="7" borderId="1" xfId="0" applyFill="1" applyBorder="1"/>
    <xf numFmtId="14" fontId="0" fillId="7" borderId="1" xfId="0" applyNumberFormat="1" applyFill="1" applyBorder="1"/>
    <xf numFmtId="165" fontId="0" fillId="7" borderId="1" xfId="0" applyNumberFormat="1" applyFill="1" applyBorder="1"/>
    <xf numFmtId="0" fontId="14" fillId="6" borderId="1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left" vertical="center" indent="4"/>
    </xf>
    <xf numFmtId="0" fontId="16" fillId="0" borderId="0" xfId="2"/>
    <xf numFmtId="0" fontId="18" fillId="6" borderId="1" xfId="0" applyFont="1" applyFill="1" applyBorder="1" applyAlignment="1">
      <alignment horizontal="left" vertical="center" indent="9"/>
    </xf>
    <xf numFmtId="0" fontId="13" fillId="8" borderId="0" xfId="0" applyFont="1" applyFill="1" applyAlignment="1">
      <alignment horizontal="centerContinuous"/>
    </xf>
    <xf numFmtId="0" fontId="2" fillId="8" borderId="0" xfId="0" applyFont="1" applyFill="1" applyAlignment="1">
      <alignment horizontal="centerContinuous"/>
    </xf>
  </cellXfs>
  <cellStyles count="3">
    <cellStyle name="Comma" xfId="1" builtinId="3" customBuiltin="1"/>
    <cellStyle name="Hyperlink" xfId="2" builtinId="8"/>
    <cellStyle name="Normal" xfId="0" builtinId="0"/>
  </cellStyles>
  <dxfs count="16">
    <dxf>
      <numFmt numFmtId="165" formatCode="&quot;$&quot;#,##0.00"/>
    </dxf>
    <dxf>
      <numFmt numFmtId="166" formatCode="m/d/yyyy"/>
    </dxf>
    <dxf>
      <numFmt numFmtId="166" formatCode="m/d/yyyy"/>
    </dxf>
    <dxf>
      <numFmt numFmtId="0" formatCode="General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&quot;$&quot;#,##0.00"/>
    </dxf>
    <dxf>
      <numFmt numFmtId="166" formatCode="m/d/yyyy"/>
    </dxf>
    <dxf>
      <numFmt numFmtId="166" formatCode="m/d/yyyy"/>
    </dxf>
    <dxf>
      <numFmt numFmtId="0" formatCode="General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AEA52F7C-D943-44BD-910E-4F69A5BAA9F0}">
      <tableStyleElement type="wholeTable" dxfId="15"/>
      <tableStyleElement type="headerRow" dxfId="14"/>
    </tableStyle>
  </tableStyles>
  <colors>
    <mruColors>
      <color rgb="FF0000FF"/>
      <color rgb="FFCCFFCC"/>
      <color rgb="FFE0EDF8"/>
      <color rgb="FFEADCF4"/>
      <color rgb="FF441D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443053</xdr:colOff>
      <xdr:row>2</xdr:row>
      <xdr:rowOff>125854</xdr:rowOff>
    </xdr:from>
    <xdr:to>
      <xdr:col>2</xdr:col>
      <xdr:colOff>1273921</xdr:colOff>
      <xdr:row>3</xdr:row>
      <xdr:rowOff>447132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E64EC-BFEA-4723-9039-CC36D3938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" b="-5392"/>
        <a:stretch/>
      </xdr:blipFill>
      <xdr:spPr>
        <a:xfrm>
          <a:off x="5442269" y="751461"/>
          <a:ext cx="830868" cy="116836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1645740</xdr:colOff>
      <xdr:row>2</xdr:row>
      <xdr:rowOff>260202</xdr:rowOff>
    </xdr:from>
    <xdr:to>
      <xdr:col>2</xdr:col>
      <xdr:colOff>2451773</xdr:colOff>
      <xdr:row>3</xdr:row>
      <xdr:rowOff>206581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AFAD72-64EC-4B20-8F38-02C51311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4956" y="885809"/>
          <a:ext cx="806033" cy="793464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8</xdr:row>
      <xdr:rowOff>0</xdr:rowOff>
    </xdr:from>
    <xdr:to>
      <xdr:col>12</xdr:col>
      <xdr:colOff>733426</xdr:colOff>
      <xdr:row>11</xdr:row>
      <xdr:rowOff>255787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6AEF56-87E3-445C-BBFA-445E8553D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6675" y="4351410"/>
          <a:ext cx="2219325" cy="1254651"/>
        </a:xfrm>
        <a:prstGeom prst="rect">
          <a:avLst/>
        </a:prstGeom>
      </xdr:spPr>
    </xdr:pic>
    <xdr:clientData/>
  </xdr:twoCellAnchor>
  <xdr:twoCellAnchor editAs="oneCell">
    <xdr:from>
      <xdr:col>1</xdr:col>
      <xdr:colOff>210207</xdr:colOff>
      <xdr:row>4</xdr:row>
      <xdr:rowOff>389778</xdr:rowOff>
    </xdr:from>
    <xdr:to>
      <xdr:col>2</xdr:col>
      <xdr:colOff>1983827</xdr:colOff>
      <xdr:row>6</xdr:row>
      <xdr:rowOff>383667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561377-58EA-4F1A-90B5-87F4E2318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241" y="2347330"/>
          <a:ext cx="3823138" cy="1136889"/>
        </a:xfrm>
        <a:prstGeom prst="rect">
          <a:avLst/>
        </a:prstGeom>
      </xdr:spPr>
    </xdr:pic>
    <xdr:clientData/>
  </xdr:twoCellAnchor>
  <xdr:twoCellAnchor editAs="oneCell">
    <xdr:from>
      <xdr:col>4</xdr:col>
      <xdr:colOff>202532</xdr:colOff>
      <xdr:row>0</xdr:row>
      <xdr:rowOff>41609</xdr:rowOff>
    </xdr:from>
    <xdr:to>
      <xdr:col>19</xdr:col>
      <xdr:colOff>452430</xdr:colOff>
      <xdr:row>13</xdr:row>
      <xdr:rowOff>227424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233CD7-7D65-4BEC-BA24-1EA2E7CBE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973" y="41609"/>
          <a:ext cx="10445408" cy="6157739"/>
        </a:xfrm>
        <a:prstGeom prst="rect">
          <a:avLst/>
        </a:prstGeom>
      </xdr:spPr>
    </xdr:pic>
    <xdr:clientData/>
  </xdr:twoCellAnchor>
  <xdr:twoCellAnchor editAs="oneCell">
    <xdr:from>
      <xdr:col>4</xdr:col>
      <xdr:colOff>127252</xdr:colOff>
      <xdr:row>18</xdr:row>
      <xdr:rowOff>357034</xdr:rowOff>
    </xdr:from>
    <xdr:to>
      <xdr:col>12</xdr:col>
      <xdr:colOff>1362343</xdr:colOff>
      <xdr:row>26</xdr:row>
      <xdr:rowOff>160930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CC7609C-3F89-45A4-A8EA-9088B87AB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55" t="29940" r="70642" b="48249"/>
        <a:stretch/>
      </xdr:blipFill>
      <xdr:spPr>
        <a:xfrm>
          <a:off x="8495645" y="8085891"/>
          <a:ext cx="6133662" cy="2974360"/>
        </a:xfrm>
        <a:prstGeom prst="rect">
          <a:avLst/>
        </a:prstGeom>
      </xdr:spPr>
    </xdr:pic>
    <xdr:clientData/>
  </xdr:twoCellAnchor>
  <xdr:twoCellAnchor editAs="oneCell">
    <xdr:from>
      <xdr:col>3</xdr:col>
      <xdr:colOff>537924</xdr:colOff>
      <xdr:row>11</xdr:row>
      <xdr:rowOff>224063</xdr:rowOff>
    </xdr:from>
    <xdr:to>
      <xdr:col>12</xdr:col>
      <xdr:colOff>812984</xdr:colOff>
      <xdr:row>18</xdr:row>
      <xdr:rowOff>152660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0F75B7-C561-4614-958F-478E0B9DF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258" t="42115" r="70847" b="40402"/>
        <a:stretch/>
      </xdr:blipFill>
      <xdr:spPr>
        <a:xfrm>
          <a:off x="8293995" y="5571670"/>
          <a:ext cx="5785953" cy="23098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1404257</xdr:colOff>
      <xdr:row>4</xdr:row>
      <xdr:rowOff>174172</xdr:rowOff>
    </xdr:from>
    <xdr:to>
      <xdr:col>7</xdr:col>
      <xdr:colOff>70757</xdr:colOff>
      <xdr:row>6</xdr:row>
      <xdr:rowOff>21772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0D14273-B24B-431C-8C0F-3D07723E3FBF}"/>
            </a:ext>
          </a:extLst>
        </xdr:cNvPr>
        <xdr:cNvSpPr/>
      </xdr:nvSpPr>
      <xdr:spPr>
        <a:xfrm>
          <a:off x="2013857" y="936172"/>
          <a:ext cx="3891643" cy="2286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484414</xdr:colOff>
      <xdr:row>6</xdr:row>
      <xdr:rowOff>38100</xdr:rowOff>
    </xdr:from>
    <xdr:to>
      <xdr:col>2</xdr:col>
      <xdr:colOff>489857</xdr:colOff>
      <xdr:row>9</xdr:row>
      <xdr:rowOff>157843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A7ED5BE-5591-415C-986C-EB843F19FCE5}"/>
            </a:ext>
          </a:extLst>
        </xdr:cNvPr>
        <xdr:cNvCxnSpPr/>
      </xdr:nvCxnSpPr>
      <xdr:spPr>
        <a:xfrm flipH="1">
          <a:off x="2628900" y="1181100"/>
          <a:ext cx="5443" cy="69124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8282</xdr:colOff>
      <xdr:row>22</xdr:row>
      <xdr:rowOff>184231</xdr:rowOff>
    </xdr:from>
    <xdr:to>
      <xdr:col>26</xdr:col>
      <xdr:colOff>551441</xdr:colOff>
      <xdr:row>37</xdr:row>
      <xdr:rowOff>91109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ACC83A-7BE2-4938-B909-F249C5229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58" t="42115" r="28927" b="21897"/>
        <a:stretch/>
      </xdr:blipFill>
      <xdr:spPr>
        <a:xfrm>
          <a:off x="8431695" y="4375231"/>
          <a:ext cx="9123942" cy="2764378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40</xdr:row>
      <xdr:rowOff>158050</xdr:rowOff>
    </xdr:from>
    <xdr:to>
      <xdr:col>29</xdr:col>
      <xdr:colOff>65744</xdr:colOff>
      <xdr:row>55</xdr:row>
      <xdr:rowOff>140805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A33C5D-6D1F-4625-A95B-F5DA977DD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55" t="29940" r="28489" b="37398"/>
        <a:stretch/>
      </xdr:blipFill>
      <xdr:spPr>
        <a:xfrm>
          <a:off x="8464826" y="7778050"/>
          <a:ext cx="10443853" cy="284025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287EFED-2228-4311-84E0-237B3A454839}" name="dEmp" displayName="dEmp" ref="B3:G8" totalsRowShown="0" headerRowDxfId="13" headerRowBorderDxfId="12" tableBorderDxfId="11">
  <autoFilter ref="B3:G8" xr:uid="{4AC33560-AEB3-4D7B-BFA6-92395167D8D4}"/>
  <sortState xmlns:xlrd2="http://schemas.microsoft.com/office/spreadsheetml/2017/richdata2" ref="B4:G8">
    <sortCondition ref="E3:E8"/>
  </sortState>
  <tableColumns count="6">
    <tableColumn id="1" xr3:uid="{DF176318-6762-4E30-83FB-975702662050}" name="ID" dataDxfId="10">
      <calculatedColumnFormula>LEFT(C4)&amp;LEFT(D4)&amp;TEXT(ROWS(INDEX(dEmp[ID],1):dEmp[[#This Row],[ID]]),"000")&amp;100+ROWS(INDEX(dEmp[ID],1):dEmp[[#This Row],[ID]])</calculatedColumnFormula>
    </tableColumn>
    <tableColumn id="2" xr3:uid="{B4C3F227-AEB8-4674-AEA7-75360D753D0D}" name="First"/>
    <tableColumn id="3" xr3:uid="{E841DCA4-909E-4DC4-A767-4843645020F4}" name="Last"/>
    <tableColumn id="4" xr3:uid="{2B495404-3B8F-4CD7-8ED4-C750A446E442}" name="HireDate" dataDxfId="9"/>
    <tableColumn id="5" xr3:uid="{74D6A305-1C00-4570-8CB2-01C5965406A0}" name="VestDate" dataDxfId="8">
      <calculatedColumnFormula>EDATE(E4,60)</calculatedColumnFormula>
    </tableColumn>
    <tableColumn id="6" xr3:uid="{96A7BFCB-6338-4E83-B5AC-6023F0296847}" name="StartSalary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98C28B-97F3-414A-A5D9-3D1873802AEB}" name="dEmpANSWER" displayName="dEmpANSWER" ref="B3:G8" totalsRowShown="0" headerRowDxfId="6" headerRowBorderDxfId="5" tableBorderDxfId="4">
  <autoFilter ref="B3:G8" xr:uid="{4AC33560-AEB3-4D7B-BFA6-92395167D8D4}"/>
  <sortState xmlns:xlrd2="http://schemas.microsoft.com/office/spreadsheetml/2017/richdata2" ref="B4:G8">
    <sortCondition ref="E3:E8"/>
  </sortState>
  <tableColumns count="6">
    <tableColumn id="1" xr3:uid="{16576991-692E-4C05-9F0C-1F18AE65D0CA}" name="ID" dataDxfId="3">
      <calculatedColumnFormula>LEFT(C4)&amp;LEFT(D4)&amp;TEXT(ROWS(INDEX(dEmpANSWER[ID],1):dEmpANSWER[[#This Row],[ID]]),"000")&amp;100+ROWS(INDEX(dEmpANSWER[ID],1):dEmpANSWER[[#This Row],[ID]])</calculatedColumnFormula>
    </tableColumn>
    <tableColumn id="2" xr3:uid="{F94B72AB-4DAB-46CA-A131-E9A7DFAEF2EB}" name="First"/>
    <tableColumn id="3" xr3:uid="{7AD83221-3DE7-4BB4-85BA-473ADCDB900D}" name="Last"/>
    <tableColumn id="4" xr3:uid="{B2430ECF-E925-4A27-8235-FCF8B4894B37}" name="HireDate" dataDxfId="2"/>
    <tableColumn id="5" xr3:uid="{5C7DE6CD-FA33-446D-A38E-EFB32F07F7C5}" name="VestDate" dataDxfId="1">
      <calculatedColumnFormula>EDATE(E4,60)</calculatedColumnFormula>
    </tableColumn>
    <tableColumn id="6" xr3:uid="{4321DCFB-EF87-4801-872A-D5488DF327D5}" name="StartSalary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D1c6zV_4AxA" TargetMode="External"/><Relationship Id="rId2" Type="http://schemas.openxmlformats.org/officeDocument/2006/relationships/hyperlink" Target="https://www.youtube.com/watch?v=D1c6zV_4AxA" TargetMode="External"/><Relationship Id="rId1" Type="http://schemas.openxmlformats.org/officeDocument/2006/relationships/hyperlink" Target="https://www.youtube.com/watch?v=D1c6zV_4AxA" TargetMode="External"/><Relationship Id="rId5" Type="http://schemas.openxmlformats.org/officeDocument/2006/relationships/table" Target="../tables/table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1FB00-A46E-49CB-828C-DE3C1E288BD4}">
  <sheetPr>
    <tabColor rgb="FFFFFF00"/>
  </sheetPr>
  <dimension ref="A1:M22"/>
  <sheetViews>
    <sheetView showGridLines="0" zoomScale="70" zoomScaleNormal="70" workbookViewId="0">
      <selection sqref="A1:D11"/>
    </sheetView>
  </sheetViews>
  <sheetFormatPr defaultRowHeight="15" x14ac:dyDescent="0.25"/>
  <cols>
    <col min="1" max="1" width="44.28515625" customWidth="1"/>
    <col min="2" max="2" width="30.7109375" customWidth="1"/>
    <col min="3" max="3" width="41.28515625" customWidth="1"/>
    <col min="13" max="13" width="25.28515625" customWidth="1"/>
  </cols>
  <sheetData>
    <row r="1" spans="1:11" ht="15.75" x14ac:dyDescent="0.25">
      <c r="A1" s="3"/>
      <c r="D1" s="4"/>
      <c r="E1" s="4"/>
      <c r="F1" s="4"/>
    </row>
    <row r="2" spans="1:11" ht="45.75" x14ac:dyDescent="0.7">
      <c r="A2" s="13" t="s">
        <v>29</v>
      </c>
      <c r="C2" s="5"/>
      <c r="D2" s="4"/>
      <c r="E2" s="4"/>
      <c r="F2" s="4"/>
    </row>
    <row r="3" spans="1:11" ht="66.75" x14ac:dyDescent="0.25">
      <c r="A3" s="28" t="s">
        <v>2</v>
      </c>
      <c r="B3" s="12"/>
      <c r="C3" s="12"/>
      <c r="D3" s="4"/>
      <c r="E3" s="4"/>
      <c r="F3" s="4"/>
      <c r="K3" t="s">
        <v>0</v>
      </c>
    </row>
    <row r="4" spans="1:11" ht="54.75" x14ac:dyDescent="0.55000000000000004">
      <c r="A4" s="15" t="s">
        <v>3</v>
      </c>
      <c r="B4" s="14"/>
      <c r="C4" s="14"/>
      <c r="D4" s="6"/>
      <c r="E4" s="6"/>
      <c r="F4" s="6"/>
    </row>
    <row r="5" spans="1:11" ht="43.5" x14ac:dyDescent="0.25">
      <c r="A5" s="19" t="s">
        <v>4</v>
      </c>
      <c r="D5" s="4"/>
      <c r="E5" s="4"/>
      <c r="F5" s="4"/>
    </row>
    <row r="6" spans="1:11" ht="46.5" x14ac:dyDescent="0.7">
      <c r="A6" s="30" t="s">
        <v>30</v>
      </c>
      <c r="B6" s="7"/>
      <c r="C6" s="8"/>
      <c r="D6" s="4"/>
      <c r="E6" s="4"/>
      <c r="F6" s="4"/>
    </row>
    <row r="7" spans="1:11" ht="43.5" x14ac:dyDescent="0.35">
      <c r="A7" s="27" t="s">
        <v>31</v>
      </c>
      <c r="B7" s="8"/>
      <c r="C7" s="8"/>
      <c r="D7" s="9"/>
      <c r="E7" s="4"/>
      <c r="F7" s="4"/>
    </row>
    <row r="8" spans="1:11" ht="23.25" x14ac:dyDescent="0.35">
      <c r="A8" s="16"/>
      <c r="B8" s="8"/>
      <c r="D8" s="9"/>
      <c r="E8" s="4"/>
      <c r="F8" s="4"/>
    </row>
    <row r="9" spans="1:11" ht="26.25" x14ac:dyDescent="0.4">
      <c r="A9" s="31" t="s">
        <v>32</v>
      </c>
      <c r="B9" s="32"/>
      <c r="C9" s="32"/>
      <c r="D9" s="9"/>
      <c r="E9" s="4"/>
      <c r="F9" s="4"/>
    </row>
    <row r="10" spans="1:11" ht="26.25" x14ac:dyDescent="0.4">
      <c r="A10" s="18"/>
      <c r="B10" s="12"/>
      <c r="C10" s="12"/>
      <c r="D10" s="4"/>
      <c r="E10" s="4"/>
      <c r="F10" s="4"/>
    </row>
    <row r="11" spans="1:11" ht="26.25" x14ac:dyDescent="0.4">
      <c r="A11" s="18"/>
      <c r="B11" s="12"/>
      <c r="C11" s="12"/>
      <c r="D11" s="4"/>
      <c r="E11" s="4"/>
      <c r="F11" s="4"/>
      <c r="H11" s="10"/>
    </row>
    <row r="12" spans="1:11" ht="26.25" x14ac:dyDescent="0.4">
      <c r="A12" s="18"/>
      <c r="B12" s="12"/>
      <c r="C12" s="12"/>
    </row>
    <row r="13" spans="1:11" ht="26.25" x14ac:dyDescent="0.4">
      <c r="A13" s="18"/>
      <c r="B13" s="12"/>
      <c r="C13" s="12"/>
    </row>
    <row r="14" spans="1:11" ht="26.25" x14ac:dyDescent="0.4">
      <c r="A14" s="18"/>
      <c r="B14" s="12"/>
      <c r="C14" s="12"/>
    </row>
    <row r="15" spans="1:11" ht="26.25" x14ac:dyDescent="0.4">
      <c r="A15" s="18"/>
      <c r="B15" s="12"/>
      <c r="C15" s="12"/>
    </row>
    <row r="16" spans="1:11" ht="26.25" x14ac:dyDescent="0.4">
      <c r="A16" s="18"/>
      <c r="B16" s="12"/>
      <c r="C16" s="12"/>
    </row>
    <row r="17" spans="1:13" ht="26.25" x14ac:dyDescent="0.4">
      <c r="A17" s="18"/>
      <c r="B17" s="12"/>
      <c r="C17" s="12"/>
    </row>
    <row r="18" spans="1:13" ht="26.25" x14ac:dyDescent="0.4">
      <c r="A18" s="18"/>
      <c r="B18" s="12"/>
      <c r="C18" s="12"/>
    </row>
    <row r="19" spans="1:13" ht="39" x14ac:dyDescent="0.6">
      <c r="A19" s="17"/>
      <c r="B19" s="12"/>
      <c r="C19" s="12"/>
    </row>
    <row r="20" spans="1:13" ht="39" x14ac:dyDescent="0.6">
      <c r="A20" s="17"/>
      <c r="B20" s="12"/>
      <c r="C20" s="12"/>
    </row>
    <row r="21" spans="1:13" ht="39" x14ac:dyDescent="0.6">
      <c r="A21" s="17"/>
      <c r="B21" s="12"/>
      <c r="C21" s="12"/>
    </row>
    <row r="22" spans="1:13" ht="74.25" customHeight="1" x14ac:dyDescent="0.6">
      <c r="A22" s="17"/>
      <c r="B22" s="12"/>
      <c r="C22" s="12"/>
      <c r="M22" s="11" t="s">
        <v>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81923-4A7D-44AB-8FA7-250F352D29EC}">
  <sheetPr>
    <tabColor rgb="FF0000FF"/>
  </sheetPr>
  <dimension ref="A1:J51"/>
  <sheetViews>
    <sheetView tabSelected="1" zoomScale="137" zoomScaleNormal="137" workbookViewId="0">
      <selection activeCell="C10" sqref="C10"/>
    </sheetView>
  </sheetViews>
  <sheetFormatPr defaultRowHeight="15" outlineLevelRow="1" x14ac:dyDescent="0.25"/>
  <cols>
    <col min="2" max="2" width="23" bestFit="1" customWidth="1"/>
    <col min="3" max="6" width="11" customWidth="1"/>
    <col min="7" max="7" width="11.28515625" customWidth="1"/>
  </cols>
  <sheetData>
    <row r="1" spans="1:10" x14ac:dyDescent="0.25">
      <c r="B1" t="s">
        <v>5</v>
      </c>
    </row>
    <row r="3" spans="1:10" x14ac:dyDescent="0.25">
      <c r="B3" s="21" t="s">
        <v>6</v>
      </c>
      <c r="C3" s="21" t="s">
        <v>7</v>
      </c>
      <c r="D3" s="21" t="s">
        <v>8</v>
      </c>
      <c r="E3" s="21" t="s">
        <v>11</v>
      </c>
      <c r="F3" s="21" t="s">
        <v>12</v>
      </c>
      <c r="G3" s="21" t="s">
        <v>13</v>
      </c>
      <c r="J3" s="29" t="s">
        <v>33</v>
      </c>
    </row>
    <row r="4" spans="1:10" x14ac:dyDescent="0.25">
      <c r="B4" t="str">
        <f>LEFT(C4)&amp;LEFT(D4)&amp;TEXT(ROWS(INDEX(dEmp[ID],1):dEmp[[#This Row],[ID]]),"000")&amp;100+ROWS(INDEX(dEmp[ID],1):dEmp[[#This Row],[ID]])</f>
        <v>TS001101</v>
      </c>
      <c r="C4" t="s">
        <v>14</v>
      </c>
      <c r="D4" t="s">
        <v>15</v>
      </c>
      <c r="E4" s="2">
        <v>39918</v>
      </c>
      <c r="F4" s="2">
        <f>EDATE(E4,60)</f>
        <v>41744</v>
      </c>
      <c r="G4" s="20">
        <v>69500</v>
      </c>
      <c r="J4" s="29" t="s">
        <v>34</v>
      </c>
    </row>
    <row r="5" spans="1:10" x14ac:dyDescent="0.25">
      <c r="B5" t="str">
        <f>LEFT(C5)&amp;LEFT(D5)&amp;TEXT(ROWS(INDEX(dEmp[ID],1):dEmp[[#This Row],[ID]]),"000")&amp;100+ROWS(INDEX(dEmp[ID],1):dEmp[[#This Row],[ID]])</f>
        <v>SR002102</v>
      </c>
      <c r="C5" t="s">
        <v>9</v>
      </c>
      <c r="D5" t="s">
        <v>10</v>
      </c>
      <c r="E5" s="2">
        <v>40892</v>
      </c>
      <c r="F5" s="2">
        <f>EDATE(E5,60)</f>
        <v>42719</v>
      </c>
      <c r="G5" s="20">
        <v>43500</v>
      </c>
      <c r="J5" s="29" t="s">
        <v>35</v>
      </c>
    </row>
    <row r="6" spans="1:10" x14ac:dyDescent="0.25">
      <c r="B6" t="str">
        <f>LEFT(C6)&amp;LEFT(D6)&amp;TEXT(ROWS(INDEX(dEmp[ID],1):dEmp[[#This Row],[ID]]),"000")&amp;100+ROWS(INDEX(dEmp[ID],1):dEmp[[#This Row],[ID]])</f>
        <v>AN003103</v>
      </c>
      <c r="C6" t="s">
        <v>20</v>
      </c>
      <c r="D6" t="s">
        <v>21</v>
      </c>
      <c r="E6" s="2">
        <v>40990</v>
      </c>
      <c r="F6" s="2">
        <f>EDATE(E6,60)</f>
        <v>42816</v>
      </c>
      <c r="G6" s="20">
        <v>43500</v>
      </c>
    </row>
    <row r="7" spans="1:10" x14ac:dyDescent="0.25">
      <c r="B7" t="str">
        <f>LEFT(C7)&amp;LEFT(D7)&amp;TEXT(ROWS(INDEX(dEmp[ID],1):dEmp[[#This Row],[ID]]),"000")&amp;100+ROWS(INDEX(dEmp[ID],1):dEmp[[#This Row],[ID]])</f>
        <v>CP004104</v>
      </c>
      <c r="C7" t="s">
        <v>16</v>
      </c>
      <c r="D7" t="s">
        <v>17</v>
      </c>
      <c r="E7" s="2">
        <v>42163</v>
      </c>
      <c r="F7" s="2">
        <f>EDATE(E7,60)</f>
        <v>43990</v>
      </c>
      <c r="G7" s="20">
        <v>49750</v>
      </c>
    </row>
    <row r="8" spans="1:10" x14ac:dyDescent="0.25">
      <c r="B8" t="str">
        <f>LEFT(C8)&amp;LEFT(D8)&amp;TEXT(ROWS(INDEX(dEmp[ID],1):dEmp[[#This Row],[ID]]),"000")&amp;100+ROWS(INDEX(dEmp[ID],1):dEmp[[#This Row],[ID]])</f>
        <v>GG005105</v>
      </c>
      <c r="C8" t="s">
        <v>18</v>
      </c>
      <c r="D8" t="s">
        <v>19</v>
      </c>
      <c r="E8" s="2">
        <v>42556</v>
      </c>
      <c r="F8" s="2">
        <f>EDATE(E8,60)</f>
        <v>44382</v>
      </c>
      <c r="G8" s="20">
        <v>47500</v>
      </c>
    </row>
    <row r="9" spans="1:10" outlineLevel="1" x14ac:dyDescent="0.25"/>
    <row r="10" spans="1:10" outlineLevel="1" x14ac:dyDescent="0.25">
      <c r="A10" s="23" t="s">
        <v>6</v>
      </c>
      <c r="B10" s="1" t="s">
        <v>24</v>
      </c>
      <c r="C10" s="24"/>
      <c r="D10" s="24"/>
      <c r="E10" s="25"/>
      <c r="F10" s="25"/>
      <c r="G10" s="26"/>
    </row>
    <row r="11" spans="1:10" outlineLevel="1" x14ac:dyDescent="0.25"/>
    <row r="12" spans="1:10" outlineLevel="1" x14ac:dyDescent="0.25">
      <c r="B12" s="22" t="s">
        <v>6</v>
      </c>
    </row>
    <row r="13" spans="1:10" outlineLevel="1" x14ac:dyDescent="0.25">
      <c r="B13" s="1" t="str">
        <f>B10</f>
        <v>CP004104</v>
      </c>
    </row>
    <row r="14" spans="1:10" outlineLevel="1" x14ac:dyDescent="0.25">
      <c r="B14" s="24"/>
    </row>
    <row r="15" spans="1:10" outlineLevel="1" x14ac:dyDescent="0.25">
      <c r="B15" s="24"/>
    </row>
    <row r="16" spans="1:10" outlineLevel="1" x14ac:dyDescent="0.25">
      <c r="B16" s="25"/>
    </row>
    <row r="17" spans="1:9" outlineLevel="1" x14ac:dyDescent="0.25">
      <c r="B17" s="25"/>
    </row>
    <row r="18" spans="1:9" outlineLevel="1" x14ac:dyDescent="0.25">
      <c r="B18" s="26"/>
    </row>
    <row r="20" spans="1:9" outlineLevel="1" x14ac:dyDescent="0.25">
      <c r="A20" s="23" t="s">
        <v>6</v>
      </c>
      <c r="B20" s="1" t="s">
        <v>23</v>
      </c>
      <c r="C20" s="24"/>
      <c r="D20" s="24"/>
      <c r="E20" s="25"/>
      <c r="F20" s="25"/>
      <c r="G20" s="26"/>
    </row>
    <row r="21" spans="1:9" outlineLevel="1" x14ac:dyDescent="0.25"/>
    <row r="22" spans="1:9" outlineLevel="1" x14ac:dyDescent="0.25">
      <c r="B22" s="22" t="s">
        <v>6</v>
      </c>
    </row>
    <row r="23" spans="1:9" outlineLevel="1" x14ac:dyDescent="0.25">
      <c r="B23" s="1" t="str">
        <f>B20</f>
        <v>SR002102</v>
      </c>
    </row>
    <row r="24" spans="1:9" outlineLevel="1" x14ac:dyDescent="0.25">
      <c r="B24" s="24"/>
    </row>
    <row r="25" spans="1:9" outlineLevel="1" x14ac:dyDescent="0.25">
      <c r="B25" s="24"/>
    </row>
    <row r="26" spans="1:9" outlineLevel="1" x14ac:dyDescent="0.25">
      <c r="B26" s="25"/>
    </row>
    <row r="27" spans="1:9" outlineLevel="1" x14ac:dyDescent="0.25">
      <c r="B27" s="25"/>
    </row>
    <row r="28" spans="1:9" outlineLevel="1" x14ac:dyDescent="0.25">
      <c r="B28" s="26"/>
    </row>
    <row r="29" spans="1:9" outlineLevel="1" x14ac:dyDescent="0.25"/>
    <row r="31" spans="1:9" outlineLevel="1" x14ac:dyDescent="0.25">
      <c r="A31" s="23" t="s">
        <v>6</v>
      </c>
      <c r="B31" s="1" t="s">
        <v>36</v>
      </c>
      <c r="C31" s="24"/>
      <c r="D31" s="24"/>
      <c r="E31" s="25"/>
      <c r="F31" s="25"/>
      <c r="G31" s="26"/>
      <c r="I31" t="s">
        <v>27</v>
      </c>
    </row>
    <row r="32" spans="1:9" outlineLevel="1" x14ac:dyDescent="0.25"/>
    <row r="33" spans="1:10" outlineLevel="1" x14ac:dyDescent="0.25">
      <c r="C33" s="1" t="str">
        <f>B31</f>
        <v>GG005105</v>
      </c>
    </row>
    <row r="34" spans="1:10" outlineLevel="1" x14ac:dyDescent="0.25">
      <c r="C34" s="24"/>
    </row>
    <row r="35" spans="1:10" outlineLevel="1" x14ac:dyDescent="0.25">
      <c r="C35" s="24"/>
    </row>
    <row r="36" spans="1:10" outlineLevel="1" x14ac:dyDescent="0.25">
      <c r="C36" s="25"/>
    </row>
    <row r="37" spans="1:10" outlineLevel="1" x14ac:dyDescent="0.25">
      <c r="C37" s="25"/>
    </row>
    <row r="38" spans="1:10" outlineLevel="1" x14ac:dyDescent="0.25">
      <c r="C38" s="26"/>
    </row>
    <row r="40" spans="1:10" outlineLevel="1" x14ac:dyDescent="0.25">
      <c r="A40" s="23" t="s">
        <v>6</v>
      </c>
      <c r="B40" s="1" t="s">
        <v>22</v>
      </c>
      <c r="C40" s="24"/>
      <c r="D40" s="24"/>
      <c r="E40" s="25"/>
      <c r="F40" s="25"/>
      <c r="G40" s="26"/>
      <c r="H40" s="24"/>
      <c r="J40" t="s">
        <v>28</v>
      </c>
    </row>
    <row r="41" spans="1:10" outlineLevel="1" x14ac:dyDescent="0.25"/>
    <row r="42" spans="1:10" outlineLevel="1" x14ac:dyDescent="0.25">
      <c r="C42" s="1" t="str">
        <f>B40</f>
        <v>AN003103</v>
      </c>
    </row>
    <row r="43" spans="1:10" outlineLevel="1" x14ac:dyDescent="0.25">
      <c r="C43" s="24"/>
    </row>
    <row r="44" spans="1:10" outlineLevel="1" x14ac:dyDescent="0.25">
      <c r="C44" s="24"/>
    </row>
    <row r="45" spans="1:10" outlineLevel="1" x14ac:dyDescent="0.25">
      <c r="C45" s="25"/>
    </row>
    <row r="46" spans="1:10" outlineLevel="1" x14ac:dyDescent="0.25">
      <c r="C46" s="25"/>
    </row>
    <row r="47" spans="1:10" outlineLevel="1" x14ac:dyDescent="0.25">
      <c r="C47" s="26"/>
    </row>
    <row r="48" spans="1:10" x14ac:dyDescent="0.25">
      <c r="C48" s="24"/>
    </row>
    <row r="49" outlineLevel="1" x14ac:dyDescent="0.25"/>
    <row r="50" outlineLevel="1" x14ac:dyDescent="0.25"/>
    <row r="51" outlineLevel="1" x14ac:dyDescent="0.25"/>
  </sheetData>
  <dataValidations count="1">
    <dataValidation type="list" allowBlank="1" showInputMessage="1" showErrorMessage="1" sqref="B10 B13 B20 B23 C33 B31 C42 B40" xr:uid="{6F805B69-5649-4F12-9468-CF0A2C51DB54}">
      <formula1>$B$4:$B$8</formula1>
    </dataValidation>
  </dataValidations>
  <hyperlinks>
    <hyperlink ref="J5" r:id="rId1" xr:uid="{DD7A082B-DC35-42EA-B37E-CDDF7A169C76}"/>
    <hyperlink ref="J3" r:id="rId2" xr:uid="{463B8DF9-79B0-474D-81AD-BE9D8E7E9E77}"/>
    <hyperlink ref="J4" r:id="rId3" xr:uid="{7C2F3043-69E0-4FF4-BD10-5AB6156B556D}"/>
  </hyperlinks>
  <pageMargins left="0.7" right="0.7" top="0.75" bottom="0.75" header="0.3" footer="0.3"/>
  <pageSetup orientation="portrait"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0D2F2-B628-4ED0-9952-4B2968861DC2}">
  <sheetPr>
    <tabColor rgb="FFFF0000"/>
  </sheetPr>
  <dimension ref="A1:J56"/>
  <sheetViews>
    <sheetView zoomScale="115" zoomScaleNormal="115" workbookViewId="0">
      <selection activeCell="C21" sqref="C21"/>
    </sheetView>
  </sheetViews>
  <sheetFormatPr defaultRowHeight="15" outlineLevelRow="1" x14ac:dyDescent="0.25"/>
  <cols>
    <col min="2" max="2" width="13.7109375" customWidth="1"/>
    <col min="3" max="6" width="11" customWidth="1"/>
    <col min="7" max="7" width="11.28515625" customWidth="1"/>
    <col min="8" max="8" width="11.140625" bestFit="1" customWidth="1"/>
  </cols>
  <sheetData>
    <row r="1" spans="1:9" x14ac:dyDescent="0.25">
      <c r="B1" t="s">
        <v>5</v>
      </c>
    </row>
    <row r="3" spans="1:9" x14ac:dyDescent="0.25">
      <c r="B3" s="21" t="s">
        <v>6</v>
      </c>
      <c r="C3" s="21" t="s">
        <v>7</v>
      </c>
      <c r="D3" s="21" t="s">
        <v>8</v>
      </c>
      <c r="E3" s="21" t="s">
        <v>11</v>
      </c>
      <c r="F3" s="21" t="s">
        <v>12</v>
      </c>
      <c r="G3" s="21" t="s">
        <v>13</v>
      </c>
    </row>
    <row r="4" spans="1:9" x14ac:dyDescent="0.25">
      <c r="B4" t="str">
        <f>LEFT(C4)&amp;LEFT(D4)&amp;TEXT(ROWS(INDEX(dEmpANSWER[ID],1):dEmpANSWER[[#This Row],[ID]]),"000")&amp;100+ROWS(INDEX(dEmpANSWER[ID],1):dEmpANSWER[[#This Row],[ID]])</f>
        <v>TS001101</v>
      </c>
      <c r="C4" t="s">
        <v>14</v>
      </c>
      <c r="D4" t="s">
        <v>15</v>
      </c>
      <c r="E4" s="2">
        <v>39918</v>
      </c>
      <c r="F4" s="2">
        <f>EDATE(E4,60)</f>
        <v>41744</v>
      </c>
      <c r="G4" s="20">
        <v>69500</v>
      </c>
    </row>
    <row r="5" spans="1:9" x14ac:dyDescent="0.25">
      <c r="B5" t="str">
        <f>LEFT(C5)&amp;LEFT(D5)&amp;TEXT(ROWS(INDEX(dEmpANSWER[ID],1):dEmpANSWER[[#This Row],[ID]]),"000")&amp;100+ROWS(INDEX(dEmpANSWER[ID],1):dEmpANSWER[[#This Row],[ID]])</f>
        <v>SR002102</v>
      </c>
      <c r="C5" t="s">
        <v>9</v>
      </c>
      <c r="D5" t="s">
        <v>10</v>
      </c>
      <c r="E5" s="2">
        <v>40892</v>
      </c>
      <c r="F5" s="2">
        <f>EDATE(E5,60)</f>
        <v>42719</v>
      </c>
      <c r="G5" s="20">
        <v>43500</v>
      </c>
    </row>
    <row r="6" spans="1:9" x14ac:dyDescent="0.25">
      <c r="B6" t="str">
        <f>LEFT(C6)&amp;LEFT(D6)&amp;TEXT(ROWS(INDEX(dEmpANSWER[ID],1):dEmpANSWER[[#This Row],[ID]]),"000")&amp;100+ROWS(INDEX(dEmpANSWER[ID],1):dEmpANSWER[[#This Row],[ID]])</f>
        <v>AN003103</v>
      </c>
      <c r="C6" t="s">
        <v>20</v>
      </c>
      <c r="D6" t="s">
        <v>21</v>
      </c>
      <c r="E6" s="2">
        <v>40990</v>
      </c>
      <c r="F6" s="2">
        <f>EDATE(E6,60)</f>
        <v>42816</v>
      </c>
      <c r="G6" s="20">
        <v>43500</v>
      </c>
    </row>
    <row r="7" spans="1:9" x14ac:dyDescent="0.25">
      <c r="B7" t="str">
        <f>LEFT(C7)&amp;LEFT(D7)&amp;TEXT(ROWS(INDEX(dEmpANSWER[ID],1):dEmpANSWER[[#This Row],[ID]]),"000")&amp;100+ROWS(INDEX(dEmpANSWER[ID],1):dEmpANSWER[[#This Row],[ID]])</f>
        <v>CP004104</v>
      </c>
      <c r="C7" t="s">
        <v>16</v>
      </c>
      <c r="D7" t="s">
        <v>17</v>
      </c>
      <c r="E7" s="2">
        <v>42163</v>
      </c>
      <c r="F7" s="2">
        <f>EDATE(E7,60)</f>
        <v>43990</v>
      </c>
      <c r="G7" s="20">
        <v>49750</v>
      </c>
    </row>
    <row r="8" spans="1:9" x14ac:dyDescent="0.25">
      <c r="B8" t="str">
        <f>LEFT(C8)&amp;LEFT(D8)&amp;TEXT(ROWS(INDEX(dEmpANSWER[ID],1):dEmpANSWER[[#This Row],[ID]]),"000")&amp;100+ROWS(INDEX(dEmpANSWER[ID],1):dEmpANSWER[[#This Row],[ID]])</f>
        <v>GG005105</v>
      </c>
      <c r="C8" t="s">
        <v>18</v>
      </c>
      <c r="D8" t="s">
        <v>19</v>
      </c>
      <c r="E8" s="2">
        <v>42556</v>
      </c>
      <c r="F8" s="2">
        <f>EDATE(E8,60)</f>
        <v>44382</v>
      </c>
      <c r="G8" s="20">
        <v>47500</v>
      </c>
    </row>
    <row r="10" spans="1:9" outlineLevel="1" x14ac:dyDescent="0.25"/>
    <row r="11" spans="1:9" outlineLevel="1" x14ac:dyDescent="0.25">
      <c r="A11" s="23" t="s">
        <v>6</v>
      </c>
      <c r="B11" s="1" t="s">
        <v>22</v>
      </c>
      <c r="C11" s="24" t="str" cm="1">
        <f t="array" ref="C11">VLOOKUP($B$11,dEmpANSWER[],COLUMNS($C11:C11)+1,0)</f>
        <v>Abdi</v>
      </c>
      <c r="D11" s="24" t="str" cm="1">
        <f t="array" ref="D11">VLOOKUP($B$11,dEmpANSWER[],COLUMNS($C11:D11)+1,0)</f>
        <v>Ng</v>
      </c>
      <c r="E11" s="25" cm="1">
        <f t="array" ref="E11">VLOOKUP($B$11,dEmpANSWER[],COLUMNS($C11:E11)+1,0)</f>
        <v>40990</v>
      </c>
      <c r="F11" s="25" cm="1">
        <f t="array" ref="F11">VLOOKUP($B$11,dEmpANSWER[],COLUMNS($C11:F11)+1,0)</f>
        <v>42816</v>
      </c>
      <c r="G11" s="26" cm="1">
        <f t="array" ref="G11">VLOOKUP($B$11,dEmpANSWER[],COLUMNS($C11:G11)+1,0)</f>
        <v>43500</v>
      </c>
      <c r="I11" t="s">
        <v>25</v>
      </c>
    </row>
    <row r="12" spans="1:9" outlineLevel="1" x14ac:dyDescent="0.25"/>
    <row r="13" spans="1:9" outlineLevel="1" x14ac:dyDescent="0.25">
      <c r="B13" s="22" t="s">
        <v>6</v>
      </c>
      <c r="C13" s="1" t="str">
        <f>B11</f>
        <v>AN003103</v>
      </c>
    </row>
    <row r="14" spans="1:9" outlineLevel="1" x14ac:dyDescent="0.25">
      <c r="B14" s="22" t="s">
        <v>7</v>
      </c>
      <c r="C14" s="24" t="str" cm="1">
        <f t="array" ref="C14">VLOOKUP($B$11,dEmpANSWER[],ROWS(C$11:C11)+1,0)</f>
        <v>Abdi</v>
      </c>
    </row>
    <row r="15" spans="1:9" outlineLevel="1" x14ac:dyDescent="0.25">
      <c r="B15" s="22" t="s">
        <v>8</v>
      </c>
      <c r="C15" s="24" t="str" cm="1">
        <f t="array" ref="C15">VLOOKUP($B$11,dEmpANSWER[],ROWS(C$11:C12)+1,0)</f>
        <v>Ng</v>
      </c>
    </row>
    <row r="16" spans="1:9" outlineLevel="1" x14ac:dyDescent="0.25">
      <c r="B16" s="22" t="s">
        <v>11</v>
      </c>
      <c r="C16" s="25" cm="1">
        <f t="array" ref="C16">VLOOKUP($B$11,dEmpANSWER[],ROWS(C$11:C13)+1,0)</f>
        <v>40990</v>
      </c>
    </row>
    <row r="17" spans="1:9" outlineLevel="1" x14ac:dyDescent="0.25">
      <c r="B17" s="22" t="s">
        <v>12</v>
      </c>
      <c r="C17" s="25" cm="1">
        <f t="array" ref="C17">VLOOKUP($B$11,dEmpANSWER[],ROWS(C$11:C14)+1,0)</f>
        <v>42816</v>
      </c>
    </row>
    <row r="18" spans="1:9" outlineLevel="1" x14ac:dyDescent="0.25">
      <c r="B18" s="22" t="s">
        <v>13</v>
      </c>
      <c r="C18" s="26" cm="1">
        <f t="array" ref="C18">VLOOKUP($B$11,dEmpANSWER[],ROWS(C$11:C15)+1,0)</f>
        <v>43500</v>
      </c>
    </row>
    <row r="19" spans="1:9" outlineLevel="1" x14ac:dyDescent="0.25"/>
    <row r="21" spans="1:9" outlineLevel="1" x14ac:dyDescent="0.25">
      <c r="A21" s="23" t="s">
        <v>6</v>
      </c>
      <c r="B21" s="1" t="s">
        <v>22</v>
      </c>
      <c r="C21" s="24" t="str" cm="1">
        <f t="array" ref="C21:G21">VLOOKUP(B21,dEmpANSWER[],_xlfn.SEQUENCE(,COLUMNS(C3:G3),2),0)</f>
        <v>Abdi</v>
      </c>
      <c r="D21" s="24" t="str">
        <v>Ng</v>
      </c>
      <c r="E21" s="25">
        <v>40990</v>
      </c>
      <c r="F21" s="25">
        <v>42816</v>
      </c>
      <c r="G21" s="26">
        <v>43500</v>
      </c>
      <c r="I21" t="s">
        <v>26</v>
      </c>
    </row>
    <row r="22" spans="1:9" outlineLevel="1" x14ac:dyDescent="0.25"/>
    <row r="23" spans="1:9" outlineLevel="1" x14ac:dyDescent="0.25">
      <c r="C23" s="1" t="str">
        <f>B21</f>
        <v>AN003103</v>
      </c>
    </row>
    <row r="24" spans="1:9" outlineLevel="1" x14ac:dyDescent="0.25">
      <c r="C24" s="24" t="str" cm="1">
        <f t="array" ref="C24:C28">VLOOKUP(B21,dEmpANSWER[],_xlfn.SEQUENCE(COLUMNS(C3:G3),,2),0)</f>
        <v>Abdi</v>
      </c>
    </row>
    <row r="25" spans="1:9" outlineLevel="1" x14ac:dyDescent="0.25">
      <c r="C25" s="24" t="str">
        <v>Ng</v>
      </c>
    </row>
    <row r="26" spans="1:9" outlineLevel="1" x14ac:dyDescent="0.25">
      <c r="C26" s="25">
        <v>40990</v>
      </c>
    </row>
    <row r="27" spans="1:9" outlineLevel="1" x14ac:dyDescent="0.25">
      <c r="C27" s="25">
        <v>42816</v>
      </c>
    </row>
    <row r="28" spans="1:9" outlineLevel="1" x14ac:dyDescent="0.25">
      <c r="C28" s="26">
        <v>43500</v>
      </c>
    </row>
    <row r="29" spans="1:9" outlineLevel="1" x14ac:dyDescent="0.25"/>
    <row r="31" spans="1:9" outlineLevel="1" x14ac:dyDescent="0.25">
      <c r="A31" s="23" t="s">
        <v>6</v>
      </c>
      <c r="B31" s="1" t="s">
        <v>22</v>
      </c>
      <c r="C31" s="24" t="str" cm="1">
        <f t="array" ref="C31:G31">_xlfn._xlws.FILTER(dEmpANSWER[[First]:[StartSalary]],dEmpANSWER[ID]=B31)</f>
        <v>Abdi</v>
      </c>
      <c r="D31" s="24" t="str">
        <v>Ng</v>
      </c>
      <c r="E31" s="25">
        <v>40990</v>
      </c>
      <c r="F31" s="25">
        <v>42816</v>
      </c>
      <c r="G31" s="26">
        <v>43500</v>
      </c>
      <c r="I31" t="s">
        <v>27</v>
      </c>
    </row>
    <row r="32" spans="1:9" outlineLevel="1" x14ac:dyDescent="0.25"/>
    <row r="33" spans="1:10" outlineLevel="1" x14ac:dyDescent="0.25">
      <c r="C33" s="1" t="str">
        <f>B31</f>
        <v>AN003103</v>
      </c>
    </row>
    <row r="34" spans="1:10" outlineLevel="1" x14ac:dyDescent="0.25">
      <c r="C34" s="24" t="str" cm="1">
        <f t="array" ref="C34:C38">TRANSPOSE(_xlfn._xlws.FILTER(dEmpANSWER[[First]:[StartSalary]],dEmpANSWER[ID]=C33))</f>
        <v>Abdi</v>
      </c>
    </row>
    <row r="35" spans="1:10" outlineLevel="1" x14ac:dyDescent="0.25">
      <c r="C35" s="24" t="str">
        <v>Ng</v>
      </c>
    </row>
    <row r="36" spans="1:10" outlineLevel="1" x14ac:dyDescent="0.25">
      <c r="C36" s="25">
        <v>40990</v>
      </c>
    </row>
    <row r="37" spans="1:10" outlineLevel="1" x14ac:dyDescent="0.25">
      <c r="C37" s="25">
        <v>42816</v>
      </c>
    </row>
    <row r="38" spans="1:10" outlineLevel="1" x14ac:dyDescent="0.25">
      <c r="C38" s="26">
        <v>43500</v>
      </c>
    </row>
    <row r="40" spans="1:10" outlineLevel="1" x14ac:dyDescent="0.25">
      <c r="A40" s="23" t="s">
        <v>6</v>
      </c>
      <c r="B40" s="1" t="s">
        <v>22</v>
      </c>
      <c r="C40" s="24" t="str" cm="1">
        <f t="array" ref="C40:G40">VLOOKUP(B40,dEmpANSWER[],_xlfn.SEQUENCE(,COLUMNS(dEmpANSWER[#Headers])-1,2),0)</f>
        <v>Abdi</v>
      </c>
      <c r="D40" s="24" t="str">
        <v>Ng</v>
      </c>
      <c r="E40" s="25">
        <v>40990</v>
      </c>
      <c r="F40" s="25">
        <v>42816</v>
      </c>
      <c r="G40" s="26">
        <v>43500</v>
      </c>
      <c r="J40" t="s">
        <v>28</v>
      </c>
    </row>
    <row r="41" spans="1:10" outlineLevel="1" x14ac:dyDescent="0.25"/>
    <row r="42" spans="1:10" outlineLevel="1" x14ac:dyDescent="0.25">
      <c r="C42" s="1" t="str">
        <f>B40</f>
        <v>AN003103</v>
      </c>
    </row>
    <row r="43" spans="1:10" outlineLevel="1" x14ac:dyDescent="0.25">
      <c r="C43" s="24" t="str" cm="1">
        <f t="array" ref="C43:C47">VLOOKUP(B40,dEmpANSWER[],_xlfn.SEQUENCE(COLUMNS(dEmpANSWER[#Headers])-1,,2),0)</f>
        <v>Abdi</v>
      </c>
    </row>
    <row r="44" spans="1:10" outlineLevel="1" x14ac:dyDescent="0.25">
      <c r="C44" s="24" t="str">
        <v>Ng</v>
      </c>
    </row>
    <row r="45" spans="1:10" outlineLevel="1" x14ac:dyDescent="0.25">
      <c r="C45" s="25">
        <v>40990</v>
      </c>
    </row>
    <row r="46" spans="1:10" outlineLevel="1" x14ac:dyDescent="0.25">
      <c r="C46" s="25">
        <v>42816</v>
      </c>
    </row>
    <row r="47" spans="1:10" outlineLevel="1" x14ac:dyDescent="0.25">
      <c r="C47" s="26">
        <v>43500</v>
      </c>
    </row>
    <row r="49" outlineLevel="1" x14ac:dyDescent="0.25"/>
    <row r="50" outlineLevel="1" x14ac:dyDescent="0.25"/>
    <row r="51" outlineLevel="1" x14ac:dyDescent="0.25"/>
    <row r="52" outlineLevel="1" x14ac:dyDescent="0.25"/>
    <row r="53" outlineLevel="1" x14ac:dyDescent="0.25"/>
    <row r="54" outlineLevel="1" x14ac:dyDescent="0.25"/>
    <row r="55" outlineLevel="1" x14ac:dyDescent="0.25"/>
    <row r="56" outlineLevel="1" x14ac:dyDescent="0.25"/>
  </sheetData>
  <dataValidations disablePrompts="1" count="1">
    <dataValidation type="list" allowBlank="1" showInputMessage="1" showErrorMessage="1" sqref="B11 C23 B21 C13 C33 B31 C42 B40" xr:uid="{84E3BE83-714F-4EB6-9741-D57138AD6FA5}">
      <formula1>$B$4:$B$8</formula1>
    </dataValidation>
  </dataValidation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c d 5 5 0 2 6 - c f 4 b - 4 7 9 e - 9 e 9 d - 0 5 4 d 9 b 8 7 1 1 7 d "   x m l n s = " h t t p : / / s c h e m a s . m i c r o s o f t . c o m / D a t a M a s h u p " > A A A A A B g D A A B Q S w M E F A A C A A g A k 2 F j T W 8 b R z 2 o A A A A + g A A A B I A H A B D b 2 5 m a W c v U G F j a 2 F n Z S 5 4 b W w g o h g A K K A U A A A A A A A A A A A A A A A A A A A A A A A A A A A A h Y + x D o I w G I R f h X S n L c W o I T 9 l c J X E h G h c m 1 K h E Y q h x f J u D j 6 S r y C J o m 6 O d / d d c v e 4 3 S E b 2 y a 4 q t 7 q z q Q o w h Q F y s i u 1 K Z K 0 e B O 4 R p l H H Z C n k W l g g k 2 N h m t T l H t 3 C U h x H u P f Y y 7 v i K M 0 o g c 8 2 0 h a 9 W K U B v r h J E K f V r l / x b i c H i N 4 Q w v Y x y z F c M L G t E I y B x A r s 0 X Y t N m T I H 8 m L A Z G j f 0 i i s T 7 g s g s w T y / s G f U E s D B B Q A A g A I A J N h Y 0 0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T Y W N N K I p H u A 4 A A A A R A A A A E w A c A E Z v c m 1 1 b G F z L 1 N l Y 3 R p b 2 4 x L m 0 g o h g A K K A U A A A A A A A A A A A A A A A A A A A A A A A A A A A A K 0 5 N L s n M z 1 M I h t C G 1 g B Q S w E C L Q A U A A I A C A C T Y W N N b x t H P a g A A A D 6 A A A A E g A A A A A A A A A A A A A A A A A A A A A A Q 2 9 u Z m l n L 1 B h Y 2 t h Z 2 U u e G 1 s U E s B A i 0 A F A A C A A g A k 2 F j T Q / K 6 a u k A A A A 6 Q A A A B M A A A A A A A A A A A A A A A A A 9 A A A A F t D b 2 5 0 Z W 5 0 X 1 R 5 c G V z X S 5 4 b W x Q S w E C L Q A U A A I A C A C T Y W N N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P d d U P a w a Z D u k v w m 0 c c R Y I A A A A A A g A A A A A A E G Y A A A A B A A A g A A A A 1 k S R o 3 y R R V C N w c t X p 6 Y C B d H X i W b 5 e n / d s t i 8 F T E G k J s A A A A A D o A A A A A C A A A g A A A A 6 R B T U y 7 k u D 8 i / A A c v e D a I Z V d g O B o u 8 f y q q p o 1 I A N l 3 h Q A A A A v 4 8 9 + l h u j 9 l 1 D 9 u P P N g s Q D o j x E K + M j q m 9 H g A a U U h 7 4 a E E o w 6 r V Z h A O Q + B k n e T B E 0 R 9 B y k n C r 0 2 S E 4 5 f x U x n s l 8 M Z / u e a K D i O A 8 1 h V m c 0 2 u F A A A A A 7 n U H B d B B h D Y R i 2 Q R G P 5 z W 2 E M i K H W 1 R C V S 0 h W p / E F i J L o Y r W X n P T R V V Q R 4 q 1 1 H N x d z v h B 5 3 / h T / T K G Y o N h h B P I g = = < / D a t a M a s h u p > 
</file>

<file path=customXml/itemProps1.xml><?xml version="1.0" encoding="utf-8"?>
<ds:datastoreItem xmlns:ds="http://schemas.openxmlformats.org/officeDocument/2006/customXml" ds:itemID="{1CB7C316-292F-4993-894A-9F82A7895F9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Cover(32 and 32 Part 2)</vt:lpstr>
      <vt:lpstr>1532</vt:lpstr>
      <vt:lpstr>1532 and 32 Part 02 (an)</vt:lpstr>
    </vt:vector>
  </TitlesOfParts>
  <Company>DNA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Deepak Chopra</dc:creator>
  <cp:lastModifiedBy>Girvin, Michael</cp:lastModifiedBy>
  <dcterms:created xsi:type="dcterms:W3CDTF">2018-11-03T04:17:35Z</dcterms:created>
  <dcterms:modified xsi:type="dcterms:W3CDTF">2019-01-06T20:55:00Z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b435cfa0-0c0b-47bb-8637-0e0e149d45c2</vt:lpwstr>
  </property>
</Properties>
</file>