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10"/>
  <workbookPr defaultThemeVersion="166925"/>
  <mc:AlternateContent xmlns:mc="http://schemas.openxmlformats.org/markup-compatibility/2006">
    <mc:Choice Requires="x15">
      <x15ac:absPath xmlns:x15ac="http://schemas.microsoft.com/office/spreadsheetml/2010/11/ac" url="F:\00VideoClassStorage\000YouTubeExcelTricks\YouTubeTricks\1510-1520\1516\"/>
    </mc:Choice>
  </mc:AlternateContent>
  <xr:revisionPtr revIDLastSave="0" documentId="13_ncr:1_{DEAB5F17-A1EA-42EF-8828-3F3879FC4B08}" xr6:coauthVersionLast="39" xr6:coauthVersionMax="39" xr10:uidLastSave="{00000000-0000-0000-0000-000000000000}"/>
  <bookViews>
    <workbookView xWindow="0" yWindow="0" windowWidth="28800" windowHeight="12165" activeTab="1" xr2:uid="{24A1CF9F-FA09-40B9-BB47-64D9F232FBC2}"/>
  </bookViews>
  <sheets>
    <sheet name="DynamicArrays" sheetId="35" r:id="rId1"/>
    <sheet name="Cover" sheetId="1" r:id="rId2"/>
    <sheet name="Topics" sheetId="37" r:id="rId3"/>
    <sheet name="Enter" sheetId="30" r:id="rId4"/>
    <sheet name="Array Formulas" sheetId="4" r:id="rId5"/>
    <sheet name="No CSE" sheetId="5" r:id="rId6"/>
    <sheet name="No CSE (an)" sheetId="38" r:id="rId7"/>
    <sheet name="SUM" sheetId="9" r:id="rId8"/>
    <sheet name="SUM (an)" sheetId="21" r:id="rId9"/>
    <sheet name="Easy" sheetId="10" r:id="rId10"/>
    <sheet name="UNIQUE" sheetId="7" r:id="rId11"/>
    <sheet name="UNIQUE (an)" sheetId="39" r:id="rId12"/>
    <sheet name="FILTER" sheetId="11" r:id="rId13"/>
    <sheet name="FILTER (an)" sheetId="40" r:id="rId14"/>
    <sheet name="SORT" sheetId="12" r:id="rId15"/>
    <sheet name="SORT (an)" sheetId="23" r:id="rId16"/>
    <sheet name="Sort Mixed Data" sheetId="14" r:id="rId17"/>
    <sheet name="Sort Mixed Data (an)" sheetId="24" r:id="rId18"/>
    <sheet name="S U Single Cell" sheetId="15" r:id="rId19"/>
    <sheet name="S U Single Cell (an)" sheetId="25" r:id="rId20"/>
    <sheet name="Spill Direction" sheetId="29" r:id="rId21"/>
    <sheet name="Spill Direction (an)" sheetId="41" r:id="rId22"/>
    <sheet name="SEQUENCY" sheetId="16" r:id="rId23"/>
    <sheet name="SEQUENCY (an)" sheetId="42" r:id="rId24"/>
    <sheet name="D PT" sheetId="8" r:id="rId25"/>
    <sheet name="D PT (an)" sheetId="20" r:id="rId26"/>
    <sheet name="SINGLE" sheetId="2" r:id="rId27"/>
    <sheet name="SINGLE (an)" sheetId="26" r:id="rId28"/>
    <sheet name="NI" sheetId="3" r:id="rId29"/>
    <sheet name="MODE.MULT" sheetId="33" r:id="rId30"/>
    <sheet name="LINEST" sheetId="34" r:id="rId31"/>
    <sheet name="Functions NO Array" sheetId="6" r:id="rId32"/>
    <sheet name="RANDARRAY" sheetId="17" r:id="rId33"/>
  </sheets>
  <externalReferences>
    <externalReference r:id="rId34"/>
    <externalReference r:id="rId35"/>
    <externalReference r:id="rId36"/>
    <externalReference r:id="rId37"/>
  </externalReferences>
  <definedNames>
    <definedName name="ArrayOfRealtivePositions">IF([1]Sheet1!$A$2:$A$6&gt;=[1]Sheet1!$F$2,IF([1]Sheet1!$A$2:$A$6&lt;=[1]Sheet1!$G$2,IF([1]Sheet1!$B$2:$B$6=[1]Sheet1!$H$2,IF([1]Sheet1!$C$2:$C$6=[1]Sheet1!$I$2,ROW([1]Sheet1!$D$2:$D$6)-ROW([1]Sheet1!$D$2)+1))))</definedName>
    <definedName name="BoomProductTableAN">{"Majestic Beaut",37;"Quad",33;"Sunshine",18}</definedName>
    <definedName name="COGS">[2]AND!$F$2:$F$2000</definedName>
    <definedName name="ContactNames">'[3]15-(56) to 15-(59)'!$B$6:INDEX('[3]15-(56) to 15-(59)'!$B$6:$B$105,MATCH(9.99E+307,'[3]15-(56) to 15-(59)'!$C$6:$C$105))</definedName>
    <definedName name="ContactsTable">'[3]15-(56) to 15-(59)'!$A$6:INDEX('[3]15-(56) to 15-(59)'!$C$6:$C$105,MATCH(9.99E+307,'[3]15-(56) to 15-(59)'!$C$6:$C$105))</definedName>
    <definedName name="Customer" localSheetId="7">SUM!$D$3:$D$1937</definedName>
    <definedName name="Customer" localSheetId="8">'SUM (an)'!$D$3:$D$1937</definedName>
    <definedName name="Customer">'[3]19-(22)'!$B$10:INDEX('[3]19-(22)'!$B$10:$B$34,MATCH(REPT("z",255),'[3]19-(22)'!$B$10:$B$34))</definedName>
    <definedName name="Data" localSheetId="18">'S U Single Cell'!$A$4:$A$17</definedName>
    <definedName name="Data" localSheetId="19">'S U Single Cell (an)'!$A$4:$A$17</definedName>
    <definedName name="Date">[2]AND!$A$2:$A$2000</definedName>
    <definedName name="HMA" comment="HMA = How Many Above?Array Formula to determine how many elements in the list would be above the current element if the list was sorted.">MMULT(--(IF('[3]19-(37) to 19-(52)'!$A$2:$A$5&lt;&gt;"",'[3]19-(37) to 19-(52)'!$A$2:$A$5)&gt;TRANSPOSE(IF('[3]19-(37) to 19-(52)'!$A$2:$A$5&lt;&gt;"",'[3]19-(37) to 19-(52)'!$A$2:$A$5))),ROW('[3]19-(37) to 19-(52)'!$A$2:$A$5)^0)</definedName>
    <definedName name="IDDropDown" comment="Dynamic Range of Text in 1st column.">'[3]13-(21) to 13-(24)'!$A$2:INDEX('[3]13-(21) to 13-(24)'!$A$2:$A$8,MATCH("Ω",'[3]13-(21) to 13-(24)'!$A$2:$A$8))</definedName>
    <definedName name="LastFive">INDEX('[3]13-(45)'!$A$2:$A$10,LARGE(IF(ISNUMBER('[3]13-(45)'!$A$2:$A$10),ROW('[3]13-(45)'!$A$2:$A$10)-ROW('[3]13-(45)'!$A$2)+1),'[3]13-(45)'!$C$2)):INDEX('[3]13-(45)'!$A$2:$A$10,MATCH(9.99E+307,'[3]13-(45)'!$A$2:$A$10))</definedName>
    <definedName name="Product">[2]AND!$E$2:$E$2000</definedName>
    <definedName name="RaceTrack">'[3]19-(14) to 19-(18)'!$B$2:INDEX('[3]19-(14) to 19-(18)'!$B$2:$B$51,MATCH("Ω",'[3]19-(14) to 19-(18)'!$B$2:$B$51))</definedName>
    <definedName name="RaceTrackDynamicDataV">'[3]19-(14) to 19-(18)'!$E$5:INDEX('[3]19-(14) to 19-(18)'!$E$5:$E$14,MATCH("*?",'[3]19-(14) to 19-(18)'!$E$5:$E$14,-1))</definedName>
    <definedName name="Region">[2]AND!$B$2:$B$2000</definedName>
    <definedName name="RepsDynamic" comment="Dynamic range for the Rep names data using INDEX function.">INDEX('[3]13-(34) to 13-(42)'!$B$2:$B$6,MATCH('[3]13-(34) to 13-(42)'!$F$1,'[3]13-(34) to 13-(42)'!$A$2:$A$6,0)):INDEX('[3]13-(34) to 13-(42)'!$B$2:$B$6,MATCH('[3]13-(34) to 13-(42)'!$F$1,'[3]13-(34) to 13-(42)'!$A$2:$A$6,0)+COUNTIF('[3]13-(34) to 13-(42)'!$A$2:$A$6,'[3]13-(34) to 13-(42)'!$F$1)-1)</definedName>
    <definedName name="RP" comment="&quot;ARP&quot; = Array of Relative Postions. Array formula to create relative positions for data extract. 3 IF functions. And Criteria.">IF('[3]23-(18)'!$A$14:$A$23&gt;='[3]23-(18)'!$B$3,IF('[3]23-(18)'!$A$14:$A$23&lt;='[3]23-(18)'!$C$3,IF('[3]23-(18)'!$B$14:$B$23='[3]23-(18)'!$D$3,ROW('[3]23-(18)'!$A$14:$A$23)-ROW('[3]23-(18)'!$A$14)+1)))</definedName>
    <definedName name="Sales" localSheetId="7">SUM!$G$3:$G$1937</definedName>
    <definedName name="Sales" localSheetId="8">'SUM (an)'!$G$3:$G$1937</definedName>
    <definedName name="Sales">[2]AND!$G$2:$G$2000</definedName>
    <definedName name="SalesDynamic" comment="Dynamic range for the Sales number data using OFFSET function.">OFFSET('[3]13-(34) to 13-(42)'!$C$1,MATCH('[3]13-(34) to 13-(42)'!$F$1,'[3]13-(34) to 13-(42)'!$A$2:$A$6,0),,COUNTIF('[3]13-(34) to 13-(42)'!$A$2:$A$6,'[3]13-(34) to 13-(42)'!$F$1))</definedName>
    <definedName name="SalesRep" localSheetId="7">SUM!$C$3:$C$1937</definedName>
    <definedName name="SalesRep" localSheetId="8">'SUM (an)'!$C$3:$C$1937</definedName>
    <definedName name="SalesRep">[2]AND!$C$2:$C$2000</definedName>
    <definedName name="SalesRepNames" localSheetId="13">_xlfn.UNIQUE('FILTER (an)'!$A$6:$A$47)</definedName>
    <definedName name="SalesRepNames" localSheetId="14">_xlfn.UNIQUE(SORT!$A$8:$A$49)</definedName>
    <definedName name="SalesRepNames" localSheetId="15">_xlfn.UNIQUE('SORT (an)'!$A$8:$A$49)</definedName>
    <definedName name="SalesRepNames">_xlfn.UNIQUE(FILTER!$A$6:$A$47)</definedName>
    <definedName name="Slopeb1">'[4]Formulas (2)'!$R$12</definedName>
    <definedName name="SSE">'[4]Formulas (2)'!$M$3</definedName>
    <definedName name="SSR">'[4]Formulas (2)'!$N$3</definedName>
    <definedName name="SST">'[4]Formulas (2)'!$I$3</definedName>
    <definedName name="WeeklyAdExpenseX">'[4]Formulas (2)'!$C$7:$C$196</definedName>
    <definedName name="WeeklySalesY">'[4]Formulas (2)'!$D$7:$D$196</definedName>
    <definedName name="Xbar">'[4]Formulas (2)'!$R$5</definedName>
    <definedName name="Ybar">'[4]Formulas (2)'!$R$6</definedName>
    <definedName name="YInterceptb0">'[4]Formulas (2)'!$R$13</definedName>
  </definedNames>
  <calcPr calcId="179021"/>
  <pivotCaches>
    <pivotCache cacheId="0" r:id="rId3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11" i="26" l="1"/>
  <c r="J12" i="26"/>
  <c r="J13" i="26"/>
  <c r="J14" i="26"/>
  <c r="E54" i="42"/>
  <c r="B54" i="42"/>
  <c r="E53" i="42"/>
  <c r="A53" i="42"/>
  <c r="E52" i="42"/>
  <c r="A52" i="42"/>
  <c r="E51" i="42"/>
  <c r="A51" i="42"/>
  <c r="E50" i="42"/>
  <c r="A50" i="42"/>
  <c r="E49" i="42"/>
  <c r="A49" i="42"/>
  <c r="E48" i="42"/>
  <c r="A48" i="42"/>
  <c r="E47" i="42"/>
  <c r="A47" i="42"/>
  <c r="E46" i="42"/>
  <c r="A46" i="42"/>
  <c r="E45" i="42"/>
  <c r="A45" i="42"/>
  <c r="E44" i="42"/>
  <c r="A44" i="42"/>
  <c r="E43" i="42"/>
  <c r="A43" i="42"/>
  <c r="E42" i="42"/>
  <c r="A42" i="42"/>
  <c r="E41" i="42"/>
  <c r="E40" i="42"/>
  <c r="A40" i="42"/>
  <c r="E39" i="42"/>
  <c r="A39" i="42"/>
  <c r="E38" i="42"/>
  <c r="A38" i="42"/>
  <c r="E37" i="42"/>
  <c r="A37" i="42"/>
  <c r="E36" i="42"/>
  <c r="A36" i="42"/>
  <c r="E35" i="42"/>
  <c r="A35" i="42"/>
  <c r="E34" i="42"/>
  <c r="A34" i="42"/>
  <c r="E33" i="42"/>
  <c r="A33" i="42"/>
  <c r="E32" i="42"/>
  <c r="A32" i="42"/>
  <c r="E31" i="42"/>
  <c r="A31" i="42"/>
  <c r="E30" i="42"/>
  <c r="A30" i="42"/>
  <c r="E29" i="42"/>
  <c r="A29" i="42"/>
  <c r="E28" i="42"/>
  <c r="B28" i="42"/>
  <c r="E27" i="42"/>
  <c r="A27" i="42"/>
  <c r="E26" i="42"/>
  <c r="A26" i="42"/>
  <c r="E25" i="42"/>
  <c r="A25" i="42"/>
  <c r="E24" i="42"/>
  <c r="A24" i="42"/>
  <c r="E23" i="42"/>
  <c r="A23" i="42"/>
  <c r="E22" i="42"/>
  <c r="A22" i="42"/>
  <c r="E21" i="42"/>
  <c r="A21" i="42"/>
  <c r="E20" i="42"/>
  <c r="A20" i="42"/>
  <c r="E19" i="42"/>
  <c r="A19" i="42"/>
  <c r="E18" i="42"/>
  <c r="A18" i="42"/>
  <c r="E17" i="42"/>
  <c r="A17" i="42"/>
  <c r="D16" i="42"/>
  <c r="D16" i="42" a="1"/>
  <c r="A16" i="42"/>
  <c r="E15" i="42"/>
  <c r="B15" i="42"/>
  <c r="E14" i="42"/>
  <c r="A14" i="42"/>
  <c r="E13" i="42"/>
  <c r="A13" i="42"/>
  <c r="E12" i="42"/>
  <c r="A12" i="42"/>
  <c r="E11" i="42"/>
  <c r="A11" i="42"/>
  <c r="E10" i="42"/>
  <c r="A10" i="42"/>
  <c r="E9" i="42"/>
  <c r="A9" i="42"/>
  <c r="E8" i="42"/>
  <c r="A8" i="42"/>
  <c r="G7" i="42" a="1"/>
  <c r="G7" i="42" s="1"/>
  <c r="E7" i="42"/>
  <c r="A7" i="42"/>
  <c r="E6" i="42"/>
  <c r="A6" i="42"/>
  <c r="E5" i="42"/>
  <c r="A5" i="42"/>
  <c r="E4" i="42"/>
  <c r="A4" i="42"/>
  <c r="D3" i="42" a="1"/>
  <c r="D3" i="42" s="1"/>
  <c r="A3" i="42"/>
  <c r="C2" i="29" a="1"/>
  <c r="C2" i="29" s="1"/>
  <c r="C12" i="41" a="1"/>
  <c r="C12" i="41" s="1"/>
  <c r="E11" i="41"/>
  <c r="C11" i="41"/>
  <c r="C2" i="41" a="1"/>
  <c r="C2" i="41" s="1"/>
  <c r="K9" i="40" a="1"/>
  <c r="K9" i="40" s="1"/>
  <c r="X6" i="40" a="1"/>
  <c r="X6" i="40" s="1"/>
  <c r="V6" i="40" a="1"/>
  <c r="V6" i="40" s="1"/>
  <c r="K6" i="40"/>
  <c r="L14" i="40" s="1" a="1"/>
  <c r="L14" i="40" s="1"/>
  <c r="M9" i="39" a="1"/>
  <c r="M9" i="39" s="1"/>
  <c r="M6" i="39" a="1"/>
  <c r="M6" i="39" s="1"/>
  <c r="M4" i="39" a="1"/>
  <c r="M4" i="39" s="1"/>
  <c r="G4" i="39" a="1"/>
  <c r="G4" i="39" s="1"/>
  <c r="E4" i="39" a="1"/>
  <c r="E4" i="39" s="1"/>
  <c r="D65" i="38"/>
  <c r="D66" i="38" s="1" a="1"/>
  <c r="D66" i="38" s="1"/>
  <c r="C63" i="38"/>
  <c r="B63" i="38"/>
  <c r="D44" i="38"/>
  <c r="D43" i="38"/>
  <c r="D42" i="38"/>
  <c r="D41" i="38"/>
  <c r="J40" i="38" a="1"/>
  <c r="J40" i="38" s="1"/>
  <c r="F40" i="38"/>
  <c r="F40" i="38" a="1"/>
  <c r="D40" i="38"/>
  <c r="E31" i="38" a="1"/>
  <c r="E31" i="38" s="1"/>
  <c r="A2" i="37" a="1"/>
  <c r="A2" i="37" s="1"/>
  <c r="A6" i="17" a="1"/>
  <c r="A6" i="17" s="1"/>
  <c r="A3" i="2"/>
  <c r="G6" i="8" a="1"/>
  <c r="G6" i="8" s="1"/>
  <c r="F7" i="8" a="1"/>
  <c r="F7" i="8" s="1"/>
  <c r="C11" i="29"/>
  <c r="E11" i="29"/>
  <c r="F8" i="10" a="1"/>
  <c r="F8" i="10" s="1"/>
  <c r="G11" i="12" a="1"/>
  <c r="I4" i="39" a="1"/>
  <c r="K17" i="40" a="1"/>
  <c r="G9" i="40" a="1"/>
  <c r="M7" i="39" a="1"/>
  <c r="B6" i="42"/>
  <c r="B33" i="42"/>
  <c r="B23" i="42"/>
  <c r="B46" i="42"/>
  <c r="B35" i="42"/>
  <c r="B48" i="42"/>
  <c r="E12" i="29" a="1"/>
  <c r="B31" i="42"/>
  <c r="B27" i="42"/>
  <c r="B17" i="42"/>
  <c r="B47" i="42"/>
  <c r="B34" i="42"/>
  <c r="G31" i="38"/>
  <c r="B3" i="42"/>
  <c r="E16" i="42"/>
  <c r="B50" i="42"/>
  <c r="B16" i="42"/>
  <c r="B51" i="42"/>
  <c r="B53" i="42"/>
  <c r="B24" i="42"/>
  <c r="B44" i="42"/>
  <c r="B11" i="42"/>
  <c r="B45" i="42"/>
  <c r="B18" i="42"/>
  <c r="B10" i="42"/>
  <c r="B32" i="42"/>
  <c r="B5" i="42"/>
  <c r="B30" i="42"/>
  <c r="B42" i="42"/>
  <c r="B37" i="42"/>
  <c r="E12" i="41" a="1"/>
  <c r="E3" i="42"/>
  <c r="B29" i="42"/>
  <c r="B19" i="42"/>
  <c r="B26" i="42"/>
  <c r="B9" i="42"/>
  <c r="B40" i="42"/>
  <c r="B20" i="42"/>
  <c r="B7" i="42"/>
  <c r="B12" i="42"/>
  <c r="B43" i="42"/>
  <c r="B25" i="42"/>
  <c r="B22" i="42"/>
  <c r="B39" i="42"/>
  <c r="B4" i="42"/>
  <c r="B14" i="42"/>
  <c r="B21" i="42"/>
  <c r="B38" i="42"/>
  <c r="B13" i="42"/>
  <c r="B49" i="42"/>
  <c r="B36" i="42"/>
  <c r="B52" i="42"/>
  <c r="B8" i="42"/>
  <c r="E12" i="41" l="1"/>
  <c r="G11" i="12"/>
  <c r="G9" i="40"/>
  <c r="K17" i="40"/>
  <c r="L9" i="40" a="1"/>
  <c r="L9" i="40" s="1"/>
  <c r="K10" i="40" a="1"/>
  <c r="K10" i="40" s="1"/>
  <c r="M10" i="40" a="1"/>
  <c r="M10" i="40" s="1"/>
  <c r="L11" i="40" a="1"/>
  <c r="L11" i="40" s="1"/>
  <c r="K12" i="40" a="1"/>
  <c r="K12" i="40" s="1"/>
  <c r="M12" i="40" a="1"/>
  <c r="M12" i="40" s="1"/>
  <c r="L13" i="40" a="1"/>
  <c r="L13" i="40" s="1"/>
  <c r="K14" i="40" a="1"/>
  <c r="K14" i="40" s="1"/>
  <c r="M14" i="40" a="1"/>
  <c r="M14" i="40" s="1"/>
  <c r="M9" i="40" a="1"/>
  <c r="M9" i="40" s="1"/>
  <c r="L10" i="40" a="1"/>
  <c r="L10" i="40" s="1"/>
  <c r="K11" i="40" a="1"/>
  <c r="K11" i="40" s="1"/>
  <c r="M11" i="40" a="1"/>
  <c r="M11" i="40" s="1"/>
  <c r="L12" i="40" a="1"/>
  <c r="L12" i="40" s="1"/>
  <c r="K13" i="40" a="1"/>
  <c r="K13" i="40" s="1"/>
  <c r="M13" i="40" a="1"/>
  <c r="M13" i="40" s="1"/>
  <c r="I4" i="39"/>
  <c r="M7" i="39"/>
  <c r="K5" i="39" a="1"/>
  <c r="K5" i="39" s="1"/>
  <c r="K4" i="39" a="1"/>
  <c r="K4" i="39" s="1"/>
  <c r="K11" i="39" a="1"/>
  <c r="K11" i="39" s="1"/>
  <c r="K8" i="39" a="1"/>
  <c r="K8" i="39" s="1"/>
  <c r="K7" i="39" a="1"/>
  <c r="K7" i="39" s="1"/>
  <c r="K6" i="39" a="1"/>
  <c r="K6" i="39" s="1"/>
  <c r="K12" i="39" a="1"/>
  <c r="K12" i="39" s="1"/>
  <c r="K10" i="39" a="1"/>
  <c r="K10" i="39" s="1"/>
  <c r="K9" i="39" a="1"/>
  <c r="K9" i="39" s="1"/>
  <c r="E12" i="29"/>
  <c r="X6" i="11" a="1"/>
  <c r="X6" i="11" s="1"/>
  <c r="H10" i="9"/>
  <c r="M4" i="7" l="1" a="1"/>
  <c r="M4" i="7" s="1"/>
  <c r="K6" i="7" s="1" a="1"/>
  <c r="K6" i="7" s="1"/>
  <c r="D65" i="5"/>
  <c r="D66" i="5" s="1" a="1"/>
  <c r="D66" i="5" s="1"/>
  <c r="B63" i="5"/>
  <c r="C63" i="5"/>
  <c r="K11" i="7" l="1" a="1"/>
  <c r="K11" i="7" s="1"/>
  <c r="K8" i="7" a="1"/>
  <c r="K8" i="7" s="1"/>
  <c r="K5" i="7" a="1"/>
  <c r="K5" i="7" s="1"/>
  <c r="K4" i="7" a="1"/>
  <c r="K4" i="7" s="1"/>
  <c r="K10" i="7" a="1"/>
  <c r="K10" i="7" s="1"/>
  <c r="K7" i="7" a="1"/>
  <c r="K7" i="7" s="1"/>
  <c r="K9" i="7" a="1"/>
  <c r="K9" i="7" s="1"/>
  <c r="K12" i="7" a="1"/>
  <c r="K12" i="7" s="1"/>
  <c r="F2" i="34" a="1"/>
  <c r="F2" i="34" s="1"/>
  <c r="E13" i="26" l="1"/>
  <c r="J10" i="26"/>
  <c r="J9" i="26"/>
  <c r="J8" i="26"/>
  <c r="E8" i="26"/>
  <c r="E15" i="26" s="1"/>
  <c r="J7" i="26"/>
  <c r="A3" i="26"/>
  <c r="D8" i="25" a="1"/>
  <c r="D8" i="25" s="1"/>
  <c r="C8" i="25" a="1"/>
  <c r="C8" i="25" s="1"/>
  <c r="C5" i="25" a="1"/>
  <c r="C5" i="25" s="1"/>
  <c r="A4" i="24"/>
  <c r="E11" i="24" s="1" a="1"/>
  <c r="E11" i="24" s="1"/>
  <c r="AK8" i="23" a="1"/>
  <c r="AK8" i="23" s="1"/>
  <c r="L8" i="23"/>
  <c r="N19" i="23" s="1" a="1"/>
  <c r="N19" i="23" s="1"/>
  <c r="G11" i="23" a="1"/>
  <c r="D5" i="25" a="1"/>
  <c r="C2" i="33" l="1" a="1"/>
  <c r="C2" i="33" s="1"/>
  <c r="D5" i="25"/>
  <c r="A8" i="24" a="1"/>
  <c r="A8" i="24" s="1"/>
  <c r="G11" i="23"/>
  <c r="F19" i="23" s="1" a="1"/>
  <c r="F19" i="23" s="1"/>
  <c r="L11" i="23" a="1"/>
  <c r="L11" i="23" s="1"/>
  <c r="N11" i="23" a="1"/>
  <c r="N11" i="23" s="1"/>
  <c r="M12" i="23" a="1"/>
  <c r="M12" i="23" s="1"/>
  <c r="L13" i="23" a="1"/>
  <c r="L13" i="23" s="1"/>
  <c r="N13" i="23" a="1"/>
  <c r="N13" i="23" s="1"/>
  <c r="M14" i="23" a="1"/>
  <c r="M14" i="23" s="1"/>
  <c r="L15" i="23" a="1"/>
  <c r="L15" i="23" s="1"/>
  <c r="N15" i="23" a="1"/>
  <c r="N15" i="23" s="1"/>
  <c r="M16" i="23" a="1"/>
  <c r="M16" i="23" s="1"/>
  <c r="L17" i="23" a="1"/>
  <c r="L17" i="23" s="1"/>
  <c r="N17" i="23" a="1"/>
  <c r="N17" i="23" s="1"/>
  <c r="M18" i="23" a="1"/>
  <c r="M18" i="23" s="1"/>
  <c r="M19" i="23" a="1"/>
  <c r="M19" i="23" s="1"/>
  <c r="M11" i="23" a="1"/>
  <c r="M11" i="23" s="1"/>
  <c r="L12" i="23" a="1"/>
  <c r="L12" i="23" s="1"/>
  <c r="N12" i="23" a="1"/>
  <c r="N12" i="23" s="1"/>
  <c r="M13" i="23" a="1"/>
  <c r="M13" i="23" s="1"/>
  <c r="L14" i="23" a="1"/>
  <c r="L14" i="23" s="1"/>
  <c r="N14" i="23" a="1"/>
  <c r="N14" i="23" s="1"/>
  <c r="M15" i="23" a="1"/>
  <c r="M15" i="23" s="1"/>
  <c r="L16" i="23" a="1"/>
  <c r="L16" i="23" s="1"/>
  <c r="N16" i="23" a="1"/>
  <c r="N16" i="23" s="1"/>
  <c r="M17" i="23" a="1"/>
  <c r="M17" i="23" s="1"/>
  <c r="L18" i="23" a="1"/>
  <c r="L18" i="23" s="1"/>
  <c r="N18" i="23" a="1"/>
  <c r="N18" i="23" s="1"/>
  <c r="L19" i="23" a="1"/>
  <c r="L19" i="23" s="1"/>
  <c r="F9" i="21" a="1"/>
  <c r="F9" i="21" s="1"/>
  <c r="G9" i="21" a="1"/>
  <c r="G9" i="21" s="1"/>
  <c r="H9" i="21" a="1"/>
  <c r="H9" i="21" s="1"/>
  <c r="E9" i="21" a="1"/>
  <c r="E9" i="21" s="1"/>
  <c r="E12" i="21" a="1"/>
  <c r="E12" i="21" s="1"/>
  <c r="H10" i="21"/>
  <c r="G10" i="21"/>
  <c r="F10" i="21"/>
  <c r="E10" i="21"/>
  <c r="F7" i="20" a="1"/>
  <c r="F7" i="20" s="1"/>
  <c r="G6" i="20" a="1"/>
  <c r="G6" i="20" s="1"/>
  <c r="F13" i="17"/>
  <c r="D13" i="17"/>
  <c r="D12" i="17"/>
  <c r="D11" i="17"/>
  <c r="D10" i="17"/>
  <c r="D9" i="17"/>
  <c r="D8" i="17"/>
  <c r="E54" i="16"/>
  <c r="B54" i="16"/>
  <c r="E53" i="16"/>
  <c r="A53" i="16"/>
  <c r="E52" i="16"/>
  <c r="A52" i="16"/>
  <c r="E51" i="16"/>
  <c r="A51" i="16"/>
  <c r="E50" i="16"/>
  <c r="A50" i="16"/>
  <c r="E49" i="16"/>
  <c r="A49" i="16"/>
  <c r="E48" i="16"/>
  <c r="A48" i="16"/>
  <c r="E47" i="16"/>
  <c r="A47" i="16"/>
  <c r="E46" i="16"/>
  <c r="A46" i="16"/>
  <c r="E45" i="16"/>
  <c r="A45" i="16"/>
  <c r="E44" i="16"/>
  <c r="A44" i="16"/>
  <c r="E43" i="16"/>
  <c r="A43" i="16"/>
  <c r="E42" i="16"/>
  <c r="A42" i="16"/>
  <c r="E41" i="16"/>
  <c r="E40" i="16"/>
  <c r="A40" i="16"/>
  <c r="E39" i="16"/>
  <c r="A39" i="16"/>
  <c r="E38" i="16"/>
  <c r="A38" i="16"/>
  <c r="E37" i="16"/>
  <c r="A37" i="16"/>
  <c r="E36" i="16"/>
  <c r="A36" i="16"/>
  <c r="E35" i="16"/>
  <c r="A35" i="16"/>
  <c r="E34" i="16"/>
  <c r="A34" i="16"/>
  <c r="E33" i="16"/>
  <c r="A33" i="16"/>
  <c r="E32" i="16"/>
  <c r="A32" i="16"/>
  <c r="E31" i="16"/>
  <c r="A31" i="16"/>
  <c r="E30" i="16"/>
  <c r="A30" i="16"/>
  <c r="E29" i="16"/>
  <c r="A29" i="16"/>
  <c r="E28" i="16"/>
  <c r="B28" i="16"/>
  <c r="E27" i="16"/>
  <c r="A27" i="16"/>
  <c r="E26" i="16"/>
  <c r="A26" i="16"/>
  <c r="E25" i="16"/>
  <c r="A25" i="16"/>
  <c r="E24" i="16"/>
  <c r="A24" i="16"/>
  <c r="E23" i="16"/>
  <c r="A23" i="16"/>
  <c r="E22" i="16"/>
  <c r="A22" i="16"/>
  <c r="E21" i="16"/>
  <c r="A21" i="16"/>
  <c r="E20" i="16"/>
  <c r="A20" i="16"/>
  <c r="E19" i="16"/>
  <c r="A19" i="16"/>
  <c r="E18" i="16"/>
  <c r="A18" i="16"/>
  <c r="E17" i="16"/>
  <c r="A17" i="16"/>
  <c r="A16" i="16"/>
  <c r="E15" i="16"/>
  <c r="B15" i="16"/>
  <c r="E14" i="16"/>
  <c r="A14" i="16"/>
  <c r="E13" i="16"/>
  <c r="A13" i="16"/>
  <c r="E12" i="16"/>
  <c r="A12" i="16"/>
  <c r="E11" i="16"/>
  <c r="A11" i="16"/>
  <c r="E10" i="16"/>
  <c r="A10" i="16"/>
  <c r="E9" i="16"/>
  <c r="A9" i="16"/>
  <c r="E8" i="16"/>
  <c r="A8" i="16"/>
  <c r="E7" i="16"/>
  <c r="A7" i="16"/>
  <c r="E6" i="16"/>
  <c r="A6" i="16"/>
  <c r="E5" i="16"/>
  <c r="A5" i="16"/>
  <c r="E4" i="16"/>
  <c r="A4" i="16"/>
  <c r="A3" i="16"/>
  <c r="C5" i="15" a="1"/>
  <c r="C5" i="15" s="1"/>
  <c r="E16" i="16"/>
  <c r="E3" i="16"/>
  <c r="B27" i="16"/>
  <c r="B23" i="16"/>
  <c r="B50" i="16"/>
  <c r="B11" i="16"/>
  <c r="B18" i="16"/>
  <c r="B30" i="16"/>
  <c r="B25" i="16"/>
  <c r="B9" i="16"/>
  <c r="D5" i="15" a="1"/>
  <c r="B31" i="16"/>
  <c r="B24" i="16"/>
  <c r="B44" i="16"/>
  <c r="B53" i="16"/>
  <c r="B46" i="16"/>
  <c r="B42" i="16"/>
  <c r="B22" i="16"/>
  <c r="B32" i="16"/>
  <c r="B48" i="16"/>
  <c r="B14" i="16"/>
  <c r="B29" i="16"/>
  <c r="B47" i="16"/>
  <c r="B7" i="16"/>
  <c r="B45" i="16"/>
  <c r="B8" i="16"/>
  <c r="B33" i="16"/>
  <c r="B5" i="16"/>
  <c r="B19" i="16"/>
  <c r="B17" i="16"/>
  <c r="B3" i="16"/>
  <c r="B49" i="16"/>
  <c r="B40" i="16"/>
  <c r="B43" i="16"/>
  <c r="B37" i="16"/>
  <c r="B20" i="16"/>
  <c r="B34" i="16"/>
  <c r="B51" i="16"/>
  <c r="B6" i="16"/>
  <c r="B13" i="16"/>
  <c r="B26" i="16"/>
  <c r="B21" i="16"/>
  <c r="B12" i="16"/>
  <c r="B16" i="16"/>
  <c r="B10" i="16"/>
  <c r="B36" i="16"/>
  <c r="B35" i="16"/>
  <c r="B52" i="16"/>
  <c r="B39" i="16"/>
  <c r="B4" i="16"/>
  <c r="B38" i="16"/>
  <c r="D4" i="17" l="1" a="1"/>
  <c r="D4" i="17" s="1"/>
  <c r="G7" i="20" a="1"/>
  <c r="G7" i="20" s="1"/>
  <c r="A15" i="24" a="1"/>
  <c r="A15" i="24" s="1"/>
  <c r="G2" i="24" a="1"/>
  <c r="G2" i="24" s="1"/>
  <c r="A14" i="24" a="1"/>
  <c r="A14" i="24" s="1"/>
  <c r="A11" i="24" a="1"/>
  <c r="A11" i="24" s="1"/>
  <c r="G3" i="24" s="1" a="1"/>
  <c r="G3" i="24" s="1"/>
  <c r="G5" i="24" a="1"/>
  <c r="G5" i="24" s="1"/>
  <c r="D5" i="15"/>
  <c r="A12" i="24" l="1" a="1"/>
  <c r="A12" i="24" s="1"/>
  <c r="G4" i="24" s="1" a="1"/>
  <c r="G4" i="24" s="1"/>
  <c r="A4" i="14"/>
  <c r="A8" i="14" s="1" a="1"/>
  <c r="A8" i="14" s="1"/>
  <c r="A13" i="24" l="1" a="1"/>
  <c r="A13" i="24" s="1"/>
  <c r="G2" i="14" a="1"/>
  <c r="G2" i="14" s="1"/>
  <c r="A15" i="14" a="1"/>
  <c r="A15" i="14" s="1"/>
  <c r="A11" i="14" a="1"/>
  <c r="A11" i="14" s="1"/>
  <c r="G3" i="14" s="1" a="1"/>
  <c r="G3" i="14" s="1"/>
  <c r="G5" i="14" a="1"/>
  <c r="G5" i="14" s="1"/>
  <c r="A14" i="14" a="1"/>
  <c r="A14" i="14" s="1"/>
  <c r="A12" i="14" l="1" a="1"/>
  <c r="A12" i="14" s="1"/>
  <c r="G4" i="14" s="1" a="1"/>
  <c r="G4" i="14" s="1"/>
  <c r="A13" i="14" l="1" a="1"/>
  <c r="A13" i="14" s="1"/>
  <c r="AK8" i="12" l="1" a="1"/>
  <c r="AK8" i="12" s="1"/>
  <c r="K6" i="11"/>
  <c r="L9" i="11" s="1" a="1"/>
  <c r="L9" i="11" s="1"/>
  <c r="V6" i="11" a="1"/>
  <c r="V6" i="11" s="1"/>
  <c r="F9" i="10" a="1"/>
  <c r="F9" i="10" s="1"/>
  <c r="G9" i="10" a="1"/>
  <c r="G9" i="10" s="1"/>
  <c r="H9" i="10" a="1"/>
  <c r="H9" i="10" s="1"/>
  <c r="I9" i="10" a="1"/>
  <c r="I9" i="10" s="1"/>
  <c r="G8" i="10" a="1"/>
  <c r="G8" i="10" s="1"/>
  <c r="H8" i="10" a="1"/>
  <c r="H8" i="10" s="1"/>
  <c r="I8" i="10" a="1"/>
  <c r="I8" i="10" s="1"/>
  <c r="G10" i="9"/>
  <c r="F10" i="9"/>
  <c r="E10" i="9"/>
  <c r="H5" i="6" a="1"/>
  <c r="H5" i="6" s="1"/>
  <c r="H4" i="6" a="1"/>
  <c r="H4" i="6" s="1"/>
  <c r="M14" i="11" l="1" a="1"/>
  <c r="M14" i="11" s="1"/>
  <c r="M12" i="11" a="1"/>
  <c r="M12" i="11" s="1"/>
  <c r="M10" i="11" a="1"/>
  <c r="M10" i="11" s="1"/>
  <c r="K13" i="11" a="1"/>
  <c r="K13" i="11" s="1"/>
  <c r="L14" i="11" a="1"/>
  <c r="L14" i="11" s="1"/>
  <c r="L12" i="11" a="1"/>
  <c r="L12" i="11" s="1"/>
  <c r="L10" i="11" a="1"/>
  <c r="L10" i="11" s="1"/>
  <c r="M13" i="11" a="1"/>
  <c r="M13" i="11" s="1"/>
  <c r="M11" i="11" a="1"/>
  <c r="M11" i="11" s="1"/>
  <c r="M9" i="11" a="1"/>
  <c r="M9" i="11" s="1"/>
  <c r="K14" i="11" a="1"/>
  <c r="K14" i="11" s="1"/>
  <c r="L13" i="11" a="1"/>
  <c r="L13" i="11" s="1"/>
  <c r="L11" i="11" a="1"/>
  <c r="L11" i="11" s="1"/>
  <c r="K10" i="11" a="1"/>
  <c r="K10" i="11" s="1"/>
  <c r="K9" i="11" a="1"/>
  <c r="K9" i="11" s="1"/>
  <c r="K11" i="11" a="1"/>
  <c r="K11" i="11" s="1"/>
  <c r="K12" i="11" a="1"/>
  <c r="K12" i="11" s="1"/>
  <c r="D44" i="5"/>
  <c r="D43" i="5"/>
  <c r="D42" i="5"/>
  <c r="D41" i="5"/>
  <c r="D40" i="5"/>
  <c r="G31" i="5"/>
  <c r="F5" i="6" l="1" a="1"/>
  <c r="F5" i="6" s="1"/>
  <c r="F4" i="6" a="1"/>
  <c r="F4" i="6" s="1"/>
  <c r="E11" i="3" l="1"/>
  <c r="E6" i="3"/>
  <c r="E13" i="3" s="1"/>
  <c r="E13" i="2"/>
  <c r="E8" i="2"/>
  <c r="E15" i="2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<sst xmlns="http://schemas.openxmlformats.org/spreadsheetml/2006/main" count="1338" uniqueCount="259">
  <si>
    <t>Revenue:</t>
  </si>
  <si>
    <t>Sales</t>
  </si>
  <si>
    <t>Less: Selling Costs</t>
  </si>
  <si>
    <t xml:space="preserve">   GROSS PROFIT</t>
  </si>
  <si>
    <t xml:space="preserve"> </t>
  </si>
  <si>
    <t>Expenses:</t>
  </si>
  <si>
    <t>Inventory Purchases</t>
  </si>
  <si>
    <t>Other Expenses</t>
  </si>
  <si>
    <t xml:space="preserve">   TOTAL EXPENSES</t>
  </si>
  <si>
    <t>Net Income:</t>
  </si>
  <si>
    <t>7/9/18 - 7/15/18</t>
  </si>
  <si>
    <t>Excel Magic Trick 1516</t>
  </si>
  <si>
    <t>The Power of Array Formulas</t>
  </si>
  <si>
    <t>NO</t>
  </si>
  <si>
    <t>Ctrl + Shift + Enter</t>
  </si>
  <si>
    <t>Office 365 Insider Edition as of 10/17/2018</t>
  </si>
  <si>
    <t>What has changed:</t>
  </si>
  <si>
    <t>Rev</t>
  </si>
  <si>
    <t>COGS</t>
  </si>
  <si>
    <t>Product</t>
  </si>
  <si>
    <t>Quad</t>
  </si>
  <si>
    <t>Carlota</t>
  </si>
  <si>
    <t>Ave Gross Profit</t>
  </si>
  <si>
    <t xml:space="preserve"> =AVERAGEIFS(H25:H28-I25:I28,J25:J28,L25)</t>
  </si>
  <si>
    <t>SINGLE</t>
  </si>
  <si>
    <t>SORT</t>
  </si>
  <si>
    <t>FILTER - filters a dataset</t>
  </si>
  <si>
    <t>RANDARRAY - creates an array of random numbers 0 - 1</t>
  </si>
  <si>
    <t>FREQUENCY - converts</t>
  </si>
  <si>
    <t>SINGLE - get value through implicit intersection</t>
  </si>
  <si>
    <t>SORT - sorts table</t>
  </si>
  <si>
    <t>SORTBY - sorts by two or more columns</t>
  </si>
  <si>
    <t>UNIQUE - generates a unique lists or distinct list</t>
  </si>
  <si>
    <t>TRANSPOSE - transposes range</t>
  </si>
  <si>
    <t>LINEST - delivers multiple statistics</t>
  </si>
  <si>
    <t>MMULT - returns the matrix product of two arrays</t>
  </si>
  <si>
    <t>MUNIT - Returns the unit matrix, given a single number</t>
  </si>
  <si>
    <t>MINVERSE - Returns an invers matrix</t>
  </si>
  <si>
    <t>SEQUENCE - generates a sequence of numbers</t>
  </si>
  <si>
    <t>TREND - returns array of y values using Least Squares method for Linear Regression</t>
  </si>
  <si>
    <t>MODE.MULT - delivers one or more Mode Values</t>
  </si>
  <si>
    <t>What has not changed:</t>
  </si>
  <si>
    <t>1) Only one part of definition of Array Formula has changed:</t>
  </si>
  <si>
    <t>2) Array Constants are still the same:</t>
  </si>
  <si>
    <t>3) These function arguments still can NOT perform Array Calculations:</t>
  </si>
  <si>
    <r>
      <rPr>
        <b/>
        <sz val="11"/>
        <color rgb="FFFF0000"/>
        <rFont val="Calibri"/>
        <family val="2"/>
        <scheme val="minor"/>
      </rPr>
      <t>Joe McDaid</t>
    </r>
    <r>
      <rPr>
        <sz val="11"/>
        <color theme="1"/>
        <rFont val="Calibri"/>
        <family val="2"/>
        <scheme val="minor"/>
      </rPr>
      <t xml:space="preserve"> at Microsoft lead the Excel Team to this new Level of EXECLlent Excel Awesomeness!!!!!!!</t>
    </r>
  </si>
  <si>
    <t>Revenue</t>
  </si>
  <si>
    <t>Example where OR Criteria is looking at two columns (we have to worry about Double Counting):</t>
  </si>
  <si>
    <t>SalesRep</t>
  </si>
  <si>
    <t>Customer</t>
  </si>
  <si>
    <t>Gigi</t>
  </si>
  <si>
    <t>Amazon</t>
  </si>
  <si>
    <t>Google</t>
  </si>
  <si>
    <t>Mo</t>
  </si>
  <si>
    <t>Microsoft</t>
  </si>
  <si>
    <t>Average</t>
  </si>
  <si>
    <t>Pham</t>
  </si>
  <si>
    <r>
      <t xml:space="preserve"> =AVERAGE(IF({</t>
    </r>
    <r>
      <rPr>
        <b/>
        <sz val="11"/>
        <color theme="1"/>
        <rFont val="Calibri"/>
        <family val="2"/>
        <scheme val="minor"/>
      </rPr>
      <t>TRUE</t>
    </r>
    <r>
      <rPr>
        <sz val="11"/>
        <color theme="1"/>
        <rFont val="Calibri"/>
        <family val="2"/>
        <scheme val="minor"/>
      </rPr>
      <t>;TRUE;FALSE;FALSE;</t>
    </r>
    <r>
      <rPr>
        <b/>
        <sz val="11"/>
        <color theme="1"/>
        <rFont val="Calibri"/>
        <family val="2"/>
        <scheme val="minor"/>
      </rPr>
      <t>TRUE</t>
    </r>
    <r>
      <rPr>
        <sz val="11"/>
        <color theme="1"/>
        <rFont val="Calibri"/>
        <family val="2"/>
        <scheme val="minor"/>
      </rPr>
      <t>;TRUE;FALSE}</t>
    </r>
    <r>
      <rPr>
        <b/>
        <sz val="20"/>
        <color rgb="FFFF0000"/>
        <rFont val="Calibri"/>
        <family val="2"/>
        <scheme val="minor"/>
      </rPr>
      <t>+</t>
    </r>
    <r>
      <rPr>
        <sz val="11"/>
        <color theme="1"/>
        <rFont val="Calibri"/>
        <family val="2"/>
        <scheme val="minor"/>
      </rPr>
      <t>{</t>
    </r>
    <r>
      <rPr>
        <b/>
        <sz val="11"/>
        <color theme="1"/>
        <rFont val="Calibri"/>
        <family val="2"/>
        <scheme val="minor"/>
      </rPr>
      <t>TRUE</t>
    </r>
    <r>
      <rPr>
        <sz val="11"/>
        <color theme="1"/>
        <rFont val="Calibri"/>
        <family val="2"/>
        <scheme val="minor"/>
      </rPr>
      <t>;FALSE;FALSE;TRUE;</t>
    </r>
    <r>
      <rPr>
        <b/>
        <sz val="11"/>
        <color theme="1"/>
        <rFont val="Calibri"/>
        <family val="2"/>
        <scheme val="minor"/>
      </rPr>
      <t>TRUE</t>
    </r>
    <r>
      <rPr>
        <sz val="11"/>
        <color theme="1"/>
        <rFont val="Calibri"/>
        <family val="2"/>
        <scheme val="minor"/>
      </rPr>
      <t>;FALSE;FALSE},{</t>
    </r>
    <r>
      <rPr>
        <b/>
        <sz val="11"/>
        <color theme="1"/>
        <rFont val="Calibri"/>
        <family val="2"/>
        <scheme val="minor"/>
      </rPr>
      <t>6279</t>
    </r>
    <r>
      <rPr>
        <sz val="11"/>
        <color theme="1"/>
        <rFont val="Calibri"/>
        <family val="2"/>
        <scheme val="minor"/>
      </rPr>
      <t>;9428;7417;6270;</t>
    </r>
    <r>
      <rPr>
        <b/>
        <sz val="11"/>
        <color theme="1"/>
        <rFont val="Calibri"/>
        <family val="2"/>
        <scheme val="minor"/>
      </rPr>
      <t>5610</t>
    </r>
    <r>
      <rPr>
        <sz val="11"/>
        <color theme="1"/>
        <rFont val="Calibri"/>
        <family val="2"/>
        <scheme val="minor"/>
      </rPr>
      <t>;2546;1987}))</t>
    </r>
  </si>
  <si>
    <t>McLendon's</t>
  </si>
  <si>
    <r>
      <t xml:space="preserve"> =AVERAGE(IF({</t>
    </r>
    <r>
      <rPr>
        <b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;</t>
    </r>
    <r>
      <rPr>
        <b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>;0;</t>
    </r>
    <r>
      <rPr>
        <b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>;</t>
    </r>
    <r>
      <rPr>
        <b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;</t>
    </r>
    <r>
      <rPr>
        <b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>;0},{</t>
    </r>
    <r>
      <rPr>
        <b/>
        <sz val="11"/>
        <color theme="1"/>
        <rFont val="Calibri"/>
        <family val="2"/>
        <scheme val="minor"/>
      </rPr>
      <t>6279</t>
    </r>
    <r>
      <rPr>
        <sz val="11"/>
        <color theme="1"/>
        <rFont val="Calibri"/>
        <family val="2"/>
        <scheme val="minor"/>
      </rPr>
      <t>;</t>
    </r>
    <r>
      <rPr>
        <b/>
        <sz val="11"/>
        <color theme="1"/>
        <rFont val="Calibri"/>
        <family val="2"/>
        <scheme val="minor"/>
      </rPr>
      <t>9428</t>
    </r>
    <r>
      <rPr>
        <sz val="11"/>
        <color theme="1"/>
        <rFont val="Calibri"/>
        <family val="2"/>
        <scheme val="minor"/>
      </rPr>
      <t>;7417;</t>
    </r>
    <r>
      <rPr>
        <b/>
        <sz val="11"/>
        <color theme="1"/>
        <rFont val="Calibri"/>
        <family val="2"/>
        <scheme val="minor"/>
      </rPr>
      <t>6270</t>
    </r>
    <r>
      <rPr>
        <sz val="11"/>
        <color theme="1"/>
        <rFont val="Calibri"/>
        <family val="2"/>
        <scheme val="minor"/>
      </rPr>
      <t>;</t>
    </r>
    <r>
      <rPr>
        <b/>
        <sz val="11"/>
        <color theme="1"/>
        <rFont val="Calibri"/>
        <family val="2"/>
        <scheme val="minor"/>
      </rPr>
      <t>5610</t>
    </r>
    <r>
      <rPr>
        <sz val="11"/>
        <color theme="1"/>
        <rFont val="Calibri"/>
        <family val="2"/>
        <scheme val="minor"/>
      </rPr>
      <t>;</t>
    </r>
    <r>
      <rPr>
        <b/>
        <sz val="11"/>
        <color theme="1"/>
        <rFont val="Calibri"/>
        <family val="2"/>
        <scheme val="minor"/>
      </rPr>
      <t>2546</t>
    </r>
    <r>
      <rPr>
        <sz val="11"/>
        <color theme="1"/>
        <rFont val="Calibri"/>
        <family val="2"/>
        <scheme val="minor"/>
      </rPr>
      <t>;1987}))</t>
    </r>
  </si>
  <si>
    <t>Shelia</t>
  </si>
  <si>
    <t>Fred Myer</t>
  </si>
  <si>
    <r>
      <t xml:space="preserve">Array Formula Yields a Single Answer: </t>
    </r>
    <r>
      <rPr>
        <b/>
        <sz val="18"/>
        <color rgb="FFFF0000"/>
        <rFont val="Calibri"/>
        <family val="2"/>
        <scheme val="minor"/>
      </rPr>
      <t>No Ctrl + Shift + Enter</t>
    </r>
  </si>
  <si>
    <t>Category</t>
  </si>
  <si>
    <t>Upper Limit</t>
  </si>
  <si>
    <t>Frequency</t>
  </si>
  <si>
    <r>
      <rPr>
        <b/>
        <sz val="11"/>
        <color theme="1"/>
        <rFont val="Calibri"/>
        <family val="2"/>
        <scheme val="minor"/>
      </rPr>
      <t>FREQUENCY</t>
    </r>
    <r>
      <rPr>
        <sz val="11"/>
        <color theme="1"/>
        <rFont val="Calibri"/>
        <family val="2"/>
        <scheme val="minor"/>
      </rPr>
      <t xml:space="preserve"> counts how many numbers are in each category.</t>
    </r>
  </si>
  <si>
    <t>The bins_array argument contains the upper values for the categories—numbers only.</t>
  </si>
  <si>
    <t>The data_array argument contains the values to count—numbers only.</t>
  </si>
  <si>
    <t>FREQUENCY always creates one more category than the number of upper limits you give it.</t>
  </si>
  <si>
    <t>Steps:</t>
  </si>
  <si>
    <t>1) Highlight range that is row taller than there are Upper Limits.</t>
  </si>
  <si>
    <t>2) Use Array Function FREQUENCY</t>
  </si>
  <si>
    <r>
      <t xml:space="preserve">Array Formula Yields a Multiple Answers: </t>
    </r>
    <r>
      <rPr>
        <b/>
        <sz val="18"/>
        <color rgb="FFFF0000"/>
        <rFont val="Calibri"/>
        <family val="2"/>
        <scheme val="minor"/>
      </rPr>
      <t>No Ctrl + Shift + Enter, Automatic Spill : )</t>
    </r>
  </si>
  <si>
    <r>
      <t xml:space="preserve">3) Must use </t>
    </r>
    <r>
      <rPr>
        <b/>
        <strike/>
        <sz val="11"/>
        <color rgb="FFFF0000"/>
        <rFont val="Calibri"/>
        <family val="2"/>
        <scheme val="minor"/>
      </rPr>
      <t>Ctrl + Shift + Enter</t>
    </r>
    <r>
      <rPr>
        <strike/>
        <sz val="11"/>
        <color theme="1"/>
        <rFont val="Calibri"/>
        <family val="2"/>
        <scheme val="minor"/>
      </rPr>
      <t xml:space="preserve"> because we are entering an array into multiple cells simultaneously.</t>
    </r>
  </si>
  <si>
    <t>** This means that for us, as creators of formulas, we just have to have an idea of the size of the delivered set of answers, before we enter formula</t>
  </si>
  <si>
    <t>Dynamic Arrays will update if Formula Inputs Change. New UNIQUE Function.</t>
  </si>
  <si>
    <t>Sioux</t>
  </si>
  <si>
    <t>Tyrone</t>
  </si>
  <si>
    <t>Min</t>
  </si>
  <si>
    <t>Chantel</t>
  </si>
  <si>
    <t>Date</t>
  </si>
  <si>
    <t>Yanaki</t>
  </si>
  <si>
    <t>Unique List</t>
  </si>
  <si>
    <t>Distinct List</t>
  </si>
  <si>
    <t>SalesRep/Product</t>
  </si>
  <si>
    <t>Timmy</t>
  </si>
  <si>
    <t>Yio</t>
  </si>
  <si>
    <t>Aspen</t>
  </si>
  <si>
    <t>Region</t>
  </si>
  <si>
    <t>Count</t>
  </si>
  <si>
    <t>We no longer have to house Array Calculations that we want to add in SUMPRODUCT, we can just use SUM.</t>
  </si>
  <si>
    <t>SORT Function</t>
  </si>
  <si>
    <t>Dynamic PivotTable</t>
  </si>
  <si>
    <t>SUMIFS that can deliver multiple answers to multiple cells</t>
  </si>
  <si>
    <t>Spilled Arrays Don't "Live" in Spilled Range</t>
  </si>
  <si>
    <t># Sign Has New Meaning: Refer to Spilled Array with F8#</t>
  </si>
  <si>
    <t>SINGLE = get single item from array, without spilling</t>
  </si>
  <si>
    <t>Names</t>
  </si>
  <si>
    <t>Bam Bam</t>
  </si>
  <si>
    <t>Some Functions in Excel NEVER Allow Array Formulas</t>
  </si>
  <si>
    <t>Sales Rep</t>
  </si>
  <si>
    <t>Sales Team 1</t>
  </si>
  <si>
    <t>Sales Team 2</t>
  </si>
  <si>
    <t>Sales Team 3</t>
  </si>
  <si>
    <t>Sales Team 4</t>
  </si>
  <si>
    <t>Kip</t>
  </si>
  <si>
    <t>June</t>
  </si>
  <si>
    <t>Fred</t>
  </si>
  <si>
    <t>Irene</t>
  </si>
  <si>
    <t>Chin</t>
  </si>
  <si>
    <t>Al</t>
  </si>
  <si>
    <t>Poppi</t>
  </si>
  <si>
    <t>Sandi</t>
  </si>
  <si>
    <t>Abdi</t>
  </si>
  <si>
    <t>Mel</t>
  </si>
  <si>
    <t>Totals</t>
  </si>
  <si>
    <t>Create a formula that can add sales based on Sales Team and Region.</t>
  </si>
  <si>
    <t>North America</t>
  </si>
  <si>
    <t>South America</t>
  </si>
  <si>
    <t>Check:</t>
  </si>
  <si>
    <t>(Multiple Items)</t>
  </si>
  <si>
    <t>&lt;&lt;==  Takes Longer to create PivotTAbles</t>
  </si>
  <si>
    <t>Row Labels</t>
  </si>
  <si>
    <t>Sum of Sales</t>
  </si>
  <si>
    <t>Grand Total</t>
  </si>
  <si>
    <t>Replace Crazy Array Formulas</t>
  </si>
  <si>
    <t>FILTER Function</t>
  </si>
  <si>
    <t>One Lookup Value, Return Multiple Items</t>
  </si>
  <si>
    <t>Sunshine</t>
  </si>
  <si>
    <t>Flattop</t>
  </si>
  <si>
    <t>SORT(array,[sort_index],[sort_order],[by_col])</t>
  </si>
  <si>
    <t>[sort_index] = Column to sort</t>
  </si>
  <si>
    <t>[sort_order] =       1 or omitted = Ascending, -1 = Descending</t>
  </si>
  <si>
    <t>[by_col] = FALSE or Omitted = sort by row, TRUE = Sort by column (horizontal)</t>
  </si>
  <si>
    <t>ID</t>
  </si>
  <si>
    <t xml:space="preserve"> &gt;&gt;&gt;&gt;&gt;&gt;&gt; Unique &amp; Sorted &gt;&gt;&gt;&gt;&gt;&gt;&gt;</t>
  </si>
  <si>
    <t>SD-987-56</t>
  </si>
  <si>
    <t>P-Tru-5423</t>
  </si>
  <si>
    <t>Unique Count</t>
  </si>
  <si>
    <t xml:space="preserve"> &lt; Formula =SUM(IF(FREQUENCY(IF(A2:A5&lt;&gt;"",MATCH(A2:A5,A2:A5,0)),ROW(A2:A5)-ROW(A2)+1),1))</t>
  </si>
  <si>
    <t>Extract</t>
  </si>
  <si>
    <t>Data</t>
  </si>
  <si>
    <t>Mike</t>
  </si>
  <si>
    <t>Piotr</t>
  </si>
  <si>
    <t>Rad</t>
  </si>
  <si>
    <t>Sorted Unique List:</t>
  </si>
  <si>
    <t>Bill</t>
  </si>
  <si>
    <t>Steven</t>
  </si>
  <si>
    <t>Alexandra</t>
  </si>
  <si>
    <t>Bellen</t>
  </si>
  <si>
    <t>SORTBY - Sorts by Two or More Columns</t>
  </si>
  <si>
    <t>Ave Labor Costs</t>
  </si>
  <si>
    <t>Lookup Column</t>
  </si>
  <si>
    <t>Direct Labor Cost Per Unit</t>
  </si>
  <si>
    <t>Probability</t>
  </si>
  <si>
    <t>Rad Cool Fun</t>
  </si>
  <si>
    <t>SEQUENCY can yield a sequence of numbers in Column, Row, Table</t>
  </si>
  <si>
    <t>Extract Letters</t>
  </si>
  <si>
    <t>Word</t>
  </si>
  <si>
    <t>RANDARRAY function - generates an array of rand numbers between 0 1, 15 digits, like RAND()</t>
  </si>
  <si>
    <t>**Office 365 ONLY</t>
  </si>
  <si>
    <t>Soon all Office 365 will have: Modern Array Formulas "Dynamic Arrays"</t>
  </si>
  <si>
    <r>
      <t xml:space="preserve">2) You NEVER have to worry about what Keystroke to use to enter formulas in order to get them to calculate correctly. </t>
    </r>
    <r>
      <rPr>
        <b/>
        <sz val="11"/>
        <color rgb="FFFF0000"/>
        <rFont val="Calibri"/>
        <family val="2"/>
        <scheme val="minor"/>
      </rPr>
      <t>You NEVER have to use Ctrl + Shift + Enter Again.</t>
    </r>
  </si>
  <si>
    <t>Numbers</t>
  </si>
  <si>
    <t>Large 6</t>
  </si>
  <si>
    <r>
      <t xml:space="preserve">1) </t>
    </r>
    <r>
      <rPr>
        <b/>
        <sz val="11"/>
        <color rgb="FFFF0000"/>
        <rFont val="Calibri"/>
        <family val="2"/>
        <scheme val="minor"/>
      </rPr>
      <t>The Calc Engine in Excel treats all formulas the same.</t>
    </r>
  </si>
  <si>
    <r>
      <t xml:space="preserve">3) </t>
    </r>
    <r>
      <rPr>
        <b/>
        <sz val="11"/>
        <color rgb="FFFF0000"/>
        <rFont val="Calibri"/>
        <family val="2"/>
        <scheme val="minor"/>
      </rPr>
      <t>This means if the formula delivers a single answer, the formula will deliver the answer in a single cell</t>
    </r>
  </si>
  <si>
    <r>
      <t xml:space="preserve">4) </t>
    </r>
    <r>
      <rPr>
        <b/>
        <sz val="11"/>
        <color rgb="FFFF0000"/>
        <rFont val="Calibri"/>
        <family val="2"/>
        <scheme val="minor"/>
      </rPr>
      <t>But if the formula delivers more than one answer, the formula will automatically deliver "Spill" all the answers, Down, To the Right, or in a Rectangular Range.</t>
    </r>
  </si>
  <si>
    <r>
      <t xml:space="preserve">5) </t>
    </r>
    <r>
      <rPr>
        <b/>
        <sz val="11"/>
        <color rgb="FFFF0000"/>
        <rFont val="Calibri"/>
        <family val="2"/>
        <scheme val="minor"/>
      </rPr>
      <t>If something is already in a cell where the Array Formula tries to Spill the answer, you get a #SPILL! Error</t>
    </r>
  </si>
  <si>
    <r>
      <t xml:space="preserve">6) Modern Array Formulas, "Dynamic Arrays", are </t>
    </r>
    <r>
      <rPr>
        <b/>
        <sz val="11"/>
        <color rgb="FFFF0000"/>
        <rFont val="Calibri"/>
        <family val="2"/>
        <scheme val="minor"/>
      </rPr>
      <t>Automatically Expandable and Contractible, "Dynamic", as formula inputs change</t>
    </r>
    <r>
      <rPr>
        <sz val="11"/>
        <color theme="1"/>
        <rFont val="Calibri"/>
        <family val="2"/>
        <scheme val="minor"/>
      </rPr>
      <t>.</t>
    </r>
  </si>
  <si>
    <r>
      <t>7) There are</t>
    </r>
    <r>
      <rPr>
        <b/>
        <sz val="11"/>
        <color rgb="FFFF0000"/>
        <rFont val="Calibri"/>
        <family val="2"/>
        <scheme val="minor"/>
      </rPr>
      <t xml:space="preserve"> 7</t>
    </r>
    <r>
      <rPr>
        <sz val="11"/>
        <color theme="1"/>
        <rFont val="Calibri"/>
        <family val="2"/>
        <scheme val="minor"/>
      </rPr>
      <t xml:space="preserve"> </t>
    </r>
    <r>
      <rPr>
        <b/>
        <sz val="11"/>
        <color rgb="FFFF0000"/>
        <rFont val="Calibri"/>
        <family val="2"/>
        <scheme val="minor"/>
      </rPr>
      <t>new Array Functions</t>
    </r>
    <r>
      <rPr>
        <sz val="11"/>
        <color theme="1"/>
        <rFont val="Calibri"/>
        <family val="2"/>
        <scheme val="minor"/>
      </rPr>
      <t>:</t>
    </r>
  </si>
  <si>
    <r>
      <t xml:space="preserve">That Join the </t>
    </r>
    <r>
      <rPr>
        <b/>
        <sz val="11"/>
        <color rgb="FFFF0000"/>
        <rFont val="Calibri"/>
        <family val="2"/>
        <scheme val="minor"/>
      </rPr>
      <t>8 existing Array Functions</t>
    </r>
    <r>
      <rPr>
        <sz val="11"/>
        <color theme="1"/>
        <rFont val="Calibri"/>
        <family val="2"/>
        <scheme val="minor"/>
      </rPr>
      <t>:</t>
    </r>
  </si>
  <si>
    <r>
      <t xml:space="preserve">8) </t>
    </r>
    <r>
      <rPr>
        <b/>
        <sz val="11"/>
        <color rgb="FFFF0000"/>
        <rFont val="Calibri"/>
        <family val="2"/>
        <scheme val="minor"/>
      </rPr>
      <t>Spilled Arrays are not "living" in spilled range!!!</t>
    </r>
    <r>
      <rPr>
        <sz val="11"/>
        <color theme="1"/>
        <rFont val="Calibri"/>
        <family val="2"/>
        <scheme val="minor"/>
      </rPr>
      <t xml:space="preserve"> It lives in single cell that was selected when you created the formula. If you need to refer to Spilled Array use cell reference of cell with formula with a # sign, like F4#.</t>
    </r>
  </si>
  <si>
    <r>
      <t xml:space="preserve">9) We no longer have to house </t>
    </r>
    <r>
      <rPr>
        <b/>
        <sz val="11"/>
        <color rgb="FFFF0000"/>
        <rFont val="Calibri"/>
        <family val="2"/>
        <scheme val="minor"/>
      </rPr>
      <t>Array Calculations that we want to add in SUMPRODUCT, we can just use SUM</t>
    </r>
    <r>
      <rPr>
        <sz val="11"/>
        <color theme="1"/>
        <rFont val="Calibri"/>
        <family val="2"/>
        <scheme val="minor"/>
      </rPr>
      <t>.</t>
    </r>
  </si>
  <si>
    <t>Scores</t>
  </si>
  <si>
    <t>MODE</t>
  </si>
  <si>
    <t xml:space="preserve"> = One That Occurs Most Frequently</t>
  </si>
  <si>
    <r>
      <t>i</t>
    </r>
    <r>
      <rPr>
        <vertAlign val="subscript"/>
        <sz val="11"/>
        <color theme="0"/>
        <rFont val="Calibri"/>
        <family val="2"/>
        <scheme val="minor"/>
      </rPr>
      <t>th</t>
    </r>
    <r>
      <rPr>
        <sz val="11"/>
        <color theme="0"/>
        <rFont val="Calibri"/>
        <family val="2"/>
        <scheme val="minor"/>
      </rPr>
      <t xml:space="preserve"> Sample Point</t>
    </r>
  </si>
  <si>
    <t>Weekly $ Ad Expense (x)</t>
  </si>
  <si>
    <t>Weekly $ Sales (y)</t>
  </si>
  <si>
    <r>
      <t>Slope = b</t>
    </r>
    <r>
      <rPr>
        <b/>
        <vertAlign val="subscript"/>
        <sz val="11"/>
        <color rgb="FFFF0000"/>
        <rFont val="Calibri"/>
        <family val="2"/>
        <scheme val="minor"/>
      </rPr>
      <t>1</t>
    </r>
  </si>
  <si>
    <r>
      <t>Intercept = b</t>
    </r>
    <r>
      <rPr>
        <b/>
        <vertAlign val="subscript"/>
        <sz val="11"/>
        <color rgb="FFFF0000"/>
        <rFont val="Calibri"/>
        <family val="2"/>
        <scheme val="minor"/>
      </rPr>
      <t>0</t>
    </r>
  </si>
  <si>
    <t>Standard Error of Slope</t>
  </si>
  <si>
    <t>Standard Error of Y-Intercept</t>
  </si>
  <si>
    <t>r^2</t>
  </si>
  <si>
    <t>Standard Error of Estimate = s</t>
  </si>
  <si>
    <t>F</t>
  </si>
  <si>
    <t>df</t>
  </si>
  <si>
    <t>SSR</t>
  </si>
  <si>
    <t>SSE</t>
  </si>
  <si>
    <t>LINEST Array Function Steps:</t>
  </si>
  <si>
    <t>1) Highlight one more column that there are independent Variables and 5 rows</t>
  </si>
  <si>
    <t>2) Enter x values, y values, TRUE, TRUE</t>
  </si>
  <si>
    <t>3) Use Ctrl + Shift + Enter to enter formulas as an array into the highlighted cells.</t>
  </si>
  <si>
    <r>
      <t>So far in our studies, we can have studied the LINEST output: b</t>
    </r>
    <r>
      <rPr>
        <vertAlign val="sub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>, b</t>
    </r>
    <r>
      <rPr>
        <vertAlign val="subscript"/>
        <sz val="11"/>
        <color theme="1"/>
        <rFont val="Calibri"/>
        <family val="2"/>
        <scheme val="minor"/>
      </rPr>
      <t>0</t>
    </r>
    <r>
      <rPr>
        <sz val="11"/>
        <color theme="1"/>
        <rFont val="Calibri"/>
        <family val="2"/>
        <scheme val="minor"/>
      </rPr>
      <t>, Standard Error of the Estimate, SSR &amp; SSE.</t>
    </r>
  </si>
  <si>
    <t>X = # Rooms Used</t>
  </si>
  <si>
    <t>Relative Frequency P(X)</t>
  </si>
  <si>
    <t>Total</t>
  </si>
  <si>
    <t>Mean</t>
  </si>
  <si>
    <t>Standard Deviation</t>
  </si>
  <si>
    <r>
      <t xml:space="preserve">SD = </t>
    </r>
    <r>
      <rPr>
        <sz val="11"/>
        <color theme="1"/>
        <rFont val="Symbol"/>
        <family val="1"/>
        <charset val="2"/>
      </rPr>
      <t>s</t>
    </r>
  </si>
  <si>
    <t>Easy : )</t>
  </si>
  <si>
    <t>No Ctrl + Shift + Enter</t>
  </si>
  <si>
    <t>Array Formulas are:</t>
  </si>
  <si>
    <t>Sunspot</t>
  </si>
  <si>
    <t>MTA</t>
  </si>
  <si>
    <t>lookup_value argument in VLOOKUP</t>
  </si>
  <si>
    <t>lookup_value argument in HLOOKUP</t>
  </si>
  <si>
    <t>range argument in SUMIF</t>
  </si>
  <si>
    <t>range argument in COUNTIF</t>
  </si>
  <si>
    <t>range argument in AVERAGEIF</t>
  </si>
  <si>
    <t>sum_range &amp; criteria_range argument in SUMIFS</t>
  </si>
  <si>
    <t>sum_range &amp; criteria_range argument in COUNTIFS</t>
  </si>
  <si>
    <t>sum_range &amp; criteria_range argument in AVERAGEIFS</t>
  </si>
  <si>
    <t>A number of function arguments cannot handle arrays</t>
  </si>
  <si>
    <t>(array operations, array constants, and arrays created by workbook references):</t>
  </si>
  <si>
    <r>
      <rPr>
        <b/>
        <sz val="11"/>
        <color theme="1"/>
        <rFont val="Calibri"/>
        <family val="2"/>
        <scheme val="minor"/>
      </rPr>
      <t>criteria</t>
    </r>
    <r>
      <rPr>
        <sz val="11"/>
        <color theme="1"/>
        <rFont val="Calibri"/>
        <family val="2"/>
        <scheme val="minor"/>
      </rPr>
      <t xml:space="preserve"> range can handle Array</t>
    </r>
  </si>
  <si>
    <t>Spilled Arrays are not "living" in spilled range!!!</t>
  </si>
  <si>
    <t>Refer to Array with F40#.</t>
  </si>
  <si>
    <t>#SPILL error tells you something is in a cell</t>
  </si>
  <si>
    <t>where the array formula wants to show values</t>
  </si>
  <si>
    <t>How Many?</t>
  </si>
  <si>
    <t xml:space="preserve"> =AVERAGEIFS(A4:A7-B4:B7,C4:C7,F4)</t>
  </si>
  <si>
    <t>No</t>
  </si>
  <si>
    <t>Topics</t>
  </si>
  <si>
    <t>OR Logical Test AVERAGE Array Formula. Delivers a single Answer. No Ctrl + Shift + Enter</t>
  </si>
  <si>
    <t>FREQUENCY Function. Spill Automatically</t>
  </si>
  <si>
    <t>How Old Single Cell Array Formula Behaved</t>
  </si>
  <si>
    <t>Spill Error</t>
  </si>
  <si>
    <t>Standard Deviation. Delivers a single Answer. No Ctrl + Shift + Enter</t>
  </si>
  <si>
    <t>How New Calc Engine Avoids Trouble with Array Formulas</t>
  </si>
  <si>
    <t>Array Formula to create a Formula Report that is EAISER than using a PivotTable</t>
  </si>
  <si>
    <t>Unique List using UNIQUE Function</t>
  </si>
  <si>
    <t>Distinct List using UNIQUE</t>
  </si>
  <si>
    <t>Unique List and FILTER to avoid zeroes</t>
  </si>
  <si>
    <t>Unique Count Formula using COUNTA, UNIQUE and OR</t>
  </si>
  <si>
    <t>FILTER Function as Lookup with One Lookup Value &amp; Return Multiple Items in Multiple Columns</t>
  </si>
  <si>
    <t>FILTER Function as Lookup with One Lookup Value &amp; Return Multiple Items in Single Column</t>
  </si>
  <si>
    <t>FILTER Function as Lookup with Multiple Lookup Values &amp; Return Multiple Items (Boolean Logical Test)</t>
  </si>
  <si>
    <t>SORT Function to sort a filtered list</t>
  </si>
  <si>
    <t>Extract Sorted &amp; Unique List from Mixed Data using SORT and UNIQUE</t>
  </si>
  <si>
    <t>Extract Unique &amp; Sorted List of Mixed Data in Single Cell using TEXTJOIN, SORT and UNIQUE</t>
  </si>
  <si>
    <t>Spill Direct for Dynamic Arrays using Array Syntax</t>
  </si>
  <si>
    <t>Variable Length Spilled Arrays using LARGE &amp; SEQUENCE Function</t>
  </si>
  <si>
    <t>Dynamic PivotTable using SUMIFS and a number of new Array Functions</t>
  </si>
  <si>
    <t>SINGLE Function and Implicit Intersection</t>
  </si>
  <si>
    <t>RANDARRAY Function</t>
  </si>
  <si>
    <t>31 Amazing Examples</t>
  </si>
  <si>
    <t>How Old FREQUENCY Function Worked</t>
  </si>
  <si>
    <t>Where Spilled Array Formula Lives. Refer to Spilled Array with F40#</t>
  </si>
  <si>
    <t>SUMIFS and Function Argument Array Operation will Spill</t>
  </si>
  <si>
    <t>OR Logical Test Adding formula with SUMIFS &amp; SUM Function, rather than SUMPRODUCT</t>
  </si>
  <si>
    <t>SEQUENCY Function for incrementing Numbers in cells</t>
  </si>
  <si>
    <t>SEQUENCY Function for incrementing Stepped Numbers in cells</t>
  </si>
  <si>
    <t>MID, LEN and SEQUENCE to extract characters from a cell in a Row</t>
  </si>
  <si>
    <t>MID, LEN, TRANSPOSE and SEQUENCE to extract characters from a cell in a Column</t>
  </si>
  <si>
    <t>Some Functions still will NOT make Array Calculations, like SUMIFS, COUNTIFS and AVERGAEIFS</t>
  </si>
  <si>
    <t>Modern Dynamic Array Formulas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</si>
</sst>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@*."/>
    <numFmt numFmtId="165" formatCode="_(&quot;$&quot;* #,##0.00_);_(&quot;$&quot;* \(#,##0.00\);_(&quot;$&quot;* &quot;-&quot;??_);_(@_)"/>
    <numFmt numFmtId="166" formatCode="&quot;$&quot;#,##0.00_);[Red]\(&quot;$&quot;#,##0.00\)"/>
    <numFmt numFmtId="167" formatCode="&quot;$&quot;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26"/>
      <color rgb="FFFF0000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39"/>
      <color theme="0"/>
      <name val="Calibri"/>
      <family val="2"/>
      <scheme val="minor"/>
    </font>
    <font>
      <b/>
      <sz val="32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30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20"/>
      <color rgb="FFFF0000"/>
      <name val="Calibri"/>
      <family val="2"/>
      <scheme val="minor"/>
    </font>
    <font>
      <b/>
      <sz val="36"/>
      <color rgb="FFFF0000"/>
      <name val="Calibri"/>
      <family val="2"/>
      <scheme val="minor"/>
    </font>
    <font>
      <sz val="36"/>
      <color rgb="FFFF0000"/>
      <name val="Calibri"/>
      <family val="2"/>
      <scheme val="minor"/>
    </font>
    <font>
      <b/>
      <sz val="24"/>
      <color rgb="FF0000FF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FFFFFF"/>
      <name val="Calibri"/>
      <family val="2"/>
    </font>
    <font>
      <strike/>
      <sz val="11"/>
      <color theme="1"/>
      <name val="Calibri"/>
      <family val="2"/>
      <scheme val="minor"/>
    </font>
    <font>
      <b/>
      <strike/>
      <sz val="11"/>
      <color rgb="FFFF0000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theme="1"/>
      <name val="Calibri"/>
      <family val="2"/>
    </font>
    <font>
      <i/>
      <sz val="11"/>
      <color theme="1"/>
      <name val="Calibri"/>
      <family val="2"/>
      <scheme val="minor"/>
    </font>
    <font>
      <vertAlign val="subscript"/>
      <sz val="11"/>
      <color theme="0"/>
      <name val="Calibri"/>
      <family val="2"/>
      <scheme val="minor"/>
    </font>
    <font>
      <b/>
      <vertAlign val="subscript"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sz val="11"/>
      <color theme="1"/>
      <name val="Symbol"/>
      <family val="1"/>
      <charset val="2"/>
    </font>
  </fonts>
  <fills count="1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2060"/>
        <bgColor rgb="FF000000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165" fontId="1" fillId="0" borderId="0" applyFont="0" applyFill="0" applyBorder="0" applyAlignment="0" applyProtection="0"/>
    <xf numFmtId="0" fontId="4" fillId="3" borderId="2"/>
    <xf numFmtId="0" fontId="2" fillId="3" borderId="2">
      <alignment wrapText="1"/>
    </xf>
  </cellStyleXfs>
  <cellXfs count="100">
    <xf numFmtId="0" fontId="0" fillId="0" borderId="0" xfId="0"/>
    <xf numFmtId="0" fontId="5" fillId="0" borderId="0" xfId="0" applyFont="1" applyAlignment="1">
      <alignment horizontal="left" indent="4"/>
    </xf>
    <xf numFmtId="0" fontId="0" fillId="2" borderId="0" xfId="0" applyFill="1"/>
    <xf numFmtId="0" fontId="6" fillId="0" borderId="0" xfId="0" applyFont="1" applyAlignment="1">
      <alignment horizontal="left" indent="4"/>
    </xf>
    <xf numFmtId="0" fontId="7" fillId="0" borderId="0" xfId="0" applyFont="1" applyAlignment="1">
      <alignment horizontal="left" indent="9"/>
    </xf>
    <xf numFmtId="0" fontId="8" fillId="3" borderId="0" xfId="0" applyFont="1" applyFill="1" applyAlignment="1">
      <alignment horizontal="left" vertical="center" indent="4"/>
    </xf>
    <xf numFmtId="0" fontId="4" fillId="3" borderId="0" xfId="0" applyFont="1" applyFill="1"/>
    <xf numFmtId="0" fontId="9" fillId="4" borderId="0" xfId="0" applyFont="1" applyFill="1" applyAlignment="1">
      <alignment horizontal="left" indent="4"/>
    </xf>
    <xf numFmtId="0" fontId="0" fillId="4" borderId="0" xfId="0" applyFill="1"/>
    <xf numFmtId="0" fontId="10" fillId="2" borderId="0" xfId="0" applyFont="1" applyFill="1" applyAlignment="1">
      <alignment horizontal="centerContinuous"/>
    </xf>
    <xf numFmtId="0" fontId="11" fillId="0" borderId="0" xfId="0" applyFont="1" applyFill="1" applyAlignment="1">
      <alignment horizontal="left" indent="4"/>
    </xf>
    <xf numFmtId="0" fontId="4" fillId="0" borderId="0" xfId="0" applyFont="1" applyFill="1"/>
    <xf numFmtId="0" fontId="12" fillId="2" borderId="0" xfId="0" applyFont="1" applyFill="1"/>
    <xf numFmtId="0" fontId="13" fillId="3" borderId="0" xfId="0" applyFont="1" applyFill="1" applyAlignment="1">
      <alignment horizontal="left" indent="4"/>
    </xf>
    <xf numFmtId="0" fontId="3" fillId="4" borderId="0" xfId="1" applyFont="1" applyFill="1" applyAlignment="1">
      <alignment horizontal="left"/>
    </xf>
    <xf numFmtId="0" fontId="1" fillId="4" borderId="0" xfId="1" applyFill="1"/>
    <xf numFmtId="0" fontId="3" fillId="4" borderId="0" xfId="1" applyFont="1" applyFill="1"/>
    <xf numFmtId="166" fontId="0" fillId="4" borderId="0" xfId="2" applyNumberFormat="1" applyFont="1" applyFill="1"/>
    <xf numFmtId="166" fontId="3" fillId="4" borderId="1" xfId="2" applyNumberFormat="1" applyFont="1" applyFill="1" applyBorder="1"/>
    <xf numFmtId="0" fontId="1" fillId="0" borderId="0" xfId="1"/>
    <xf numFmtId="0" fontId="1" fillId="5" borderId="0" xfId="1" applyFill="1"/>
    <xf numFmtId="0" fontId="3" fillId="5" borderId="0" xfId="1" applyFont="1" applyFill="1" applyAlignment="1">
      <alignment horizontal="left"/>
    </xf>
    <xf numFmtId="166" fontId="0" fillId="5" borderId="0" xfId="2" applyNumberFormat="1" applyFont="1" applyFill="1"/>
    <xf numFmtId="166" fontId="15" fillId="5" borderId="0" xfId="2" applyNumberFormat="1" applyFont="1" applyFill="1"/>
    <xf numFmtId="166" fontId="3" fillId="5" borderId="1" xfId="2" applyNumberFormat="1" applyFont="1" applyFill="1" applyBorder="1"/>
    <xf numFmtId="0" fontId="3" fillId="0" borderId="0" xfId="1" applyFont="1" applyAlignment="1">
      <alignment horizontal="left"/>
    </xf>
    <xf numFmtId="0" fontId="1" fillId="6" borderId="0" xfId="1" applyFill="1"/>
    <xf numFmtId="166" fontId="3" fillId="6" borderId="0" xfId="1" applyNumberFormat="1" applyFont="1" applyFill="1"/>
    <xf numFmtId="164" fontId="3" fillId="5" borderId="0" xfId="1" applyNumberFormat="1" applyFont="1" applyFill="1" applyAlignment="1"/>
    <xf numFmtId="0" fontId="3" fillId="6" borderId="0" xfId="1" applyFont="1" applyFill="1" applyAlignment="1"/>
    <xf numFmtId="0" fontId="1" fillId="0" borderId="0" xfId="1" applyAlignment="1"/>
    <xf numFmtId="0" fontId="3" fillId="5" borderId="0" xfId="1" applyFont="1" applyFill="1" applyAlignment="1"/>
    <xf numFmtId="164" fontId="0" fillId="5" borderId="0" xfId="1" applyNumberFormat="1" applyFont="1" applyFill="1" applyAlignment="1"/>
    <xf numFmtId="164" fontId="1" fillId="4" borderId="0" xfId="1" applyNumberFormat="1" applyFill="1" applyAlignment="1"/>
    <xf numFmtId="164" fontId="0" fillId="4" borderId="0" xfId="1" applyNumberFormat="1" applyFont="1" applyFill="1" applyAlignment="1"/>
    <xf numFmtId="164" fontId="3" fillId="4" borderId="0" xfId="1" applyNumberFormat="1" applyFont="1" applyFill="1" applyAlignment="1"/>
    <xf numFmtId="0" fontId="3" fillId="4" borderId="0" xfId="1" applyFont="1" applyFill="1" applyAlignment="1"/>
    <xf numFmtId="0" fontId="17" fillId="0" borderId="0" xfId="0" applyFont="1" applyFill="1" applyAlignment="1">
      <alignment horizontal="left" indent="4"/>
    </xf>
    <xf numFmtId="0" fontId="18" fillId="0" borderId="0" xfId="0" applyFont="1" applyFill="1"/>
    <xf numFmtId="0" fontId="19" fillId="0" borderId="0" xfId="0" applyFont="1" applyFill="1" applyAlignment="1">
      <alignment horizontal="left" indent="4"/>
    </xf>
    <xf numFmtId="0" fontId="3" fillId="0" borderId="0" xfId="0" applyFont="1"/>
    <xf numFmtId="0" fontId="20" fillId="0" borderId="0" xfId="0" applyFont="1"/>
    <xf numFmtId="0" fontId="4" fillId="3" borderId="2" xfId="0" applyFont="1" applyFill="1" applyBorder="1"/>
    <xf numFmtId="0" fontId="0" fillId="0" borderId="2" xfId="0" applyBorder="1"/>
    <xf numFmtId="3" fontId="0" fillId="0" borderId="2" xfId="0" applyNumberFormat="1" applyBorder="1"/>
    <xf numFmtId="0" fontId="0" fillId="7" borderId="2" xfId="0" applyFill="1" applyBorder="1"/>
    <xf numFmtId="0" fontId="4" fillId="8" borderId="2" xfId="0" applyFont="1" applyFill="1" applyBorder="1"/>
    <xf numFmtId="0" fontId="4" fillId="3" borderId="3" xfId="3" applyBorder="1"/>
    <xf numFmtId="3" fontId="0" fillId="6" borderId="2" xfId="0" applyNumberFormat="1" applyFill="1" applyBorder="1"/>
    <xf numFmtId="0" fontId="12" fillId="0" borderId="0" xfId="0" applyFont="1"/>
    <xf numFmtId="0" fontId="22" fillId="9" borderId="2" xfId="0" applyFont="1" applyFill="1" applyBorder="1"/>
    <xf numFmtId="166" fontId="0" fillId="0" borderId="2" xfId="0" applyNumberFormat="1" applyFill="1" applyBorder="1"/>
    <xf numFmtId="0" fontId="0" fillId="6" borderId="2" xfId="0" applyFill="1" applyBorder="1"/>
    <xf numFmtId="0" fontId="0" fillId="0" borderId="0" xfId="0" applyAlignment="1">
      <alignment horizontal="left" indent="1"/>
    </xf>
    <xf numFmtId="0" fontId="23" fillId="0" borderId="0" xfId="0" applyFont="1"/>
    <xf numFmtId="14" fontId="0" fillId="0" borderId="0" xfId="0" applyNumberFormat="1"/>
    <xf numFmtId="0" fontId="25" fillId="0" borderId="0" xfId="0" applyFont="1"/>
    <xf numFmtId="0" fontId="0" fillId="10" borderId="5" xfId="0" applyFill="1" applyBorder="1"/>
    <xf numFmtId="0" fontId="26" fillId="0" borderId="0" xfId="0" applyFont="1"/>
    <xf numFmtId="0" fontId="0" fillId="10" borderId="4" xfId="0" applyFill="1" applyBorder="1"/>
    <xf numFmtId="0" fontId="0" fillId="10" borderId="6" xfId="0" applyFill="1" applyBorder="1"/>
    <xf numFmtId="0" fontId="3" fillId="0" borderId="2" xfId="0" applyFont="1" applyBorder="1"/>
    <xf numFmtId="0" fontId="0" fillId="0" borderId="7" xfId="0" applyBorder="1"/>
    <xf numFmtId="0" fontId="0" fillId="0" borderId="0" xfId="0" applyAlignment="1">
      <alignment horizontal="left"/>
    </xf>
    <xf numFmtId="0" fontId="0" fillId="0" borderId="0" xfId="0" applyNumberFormat="1"/>
    <xf numFmtId="0" fontId="2" fillId="3" borderId="2" xfId="0" applyFont="1" applyFill="1" applyBorder="1"/>
    <xf numFmtId="0" fontId="3" fillId="0" borderId="0" xfId="0" applyFont="1" applyAlignment="1">
      <alignment horizontal="center"/>
    </xf>
    <xf numFmtId="0" fontId="3" fillId="7" borderId="2" xfId="0" applyFont="1" applyFill="1" applyBorder="1"/>
    <xf numFmtId="0" fontId="22" fillId="9" borderId="3" xfId="4" applyFont="1" applyFill="1" applyBorder="1">
      <alignment wrapText="1"/>
    </xf>
    <xf numFmtId="167" fontId="27" fillId="0" borderId="2" xfId="0" applyNumberFormat="1" applyFont="1" applyFill="1" applyBorder="1"/>
    <xf numFmtId="0" fontId="27" fillId="0" borderId="2" xfId="0" applyFont="1" applyFill="1" applyBorder="1"/>
    <xf numFmtId="0" fontId="28" fillId="0" borderId="0" xfId="0" applyFont="1"/>
    <xf numFmtId="0" fontId="2" fillId="3" borderId="2" xfId="0" applyFont="1" applyFill="1" applyBorder="1" applyAlignment="1">
      <alignment wrapText="1"/>
    </xf>
    <xf numFmtId="0" fontId="21" fillId="0" borderId="0" xfId="0" applyFont="1" applyFill="1" applyBorder="1" applyAlignment="1">
      <alignment horizontal="right"/>
    </xf>
    <xf numFmtId="0" fontId="21" fillId="0" borderId="0" xfId="0" applyFont="1"/>
    <xf numFmtId="0" fontId="31" fillId="0" borderId="0" xfId="0" applyFont="1" applyAlignment="1">
      <alignment horizontal="right"/>
    </xf>
    <xf numFmtId="0" fontId="31" fillId="0" borderId="0" xfId="0" applyFont="1"/>
    <xf numFmtId="0" fontId="21" fillId="0" borderId="0" xfId="0" applyFont="1" applyAlignment="1">
      <alignment horizontal="right"/>
    </xf>
    <xf numFmtId="0" fontId="3" fillId="10" borderId="8" xfId="0" applyFont="1" applyFill="1" applyBorder="1"/>
    <xf numFmtId="0" fontId="0" fillId="10" borderId="9" xfId="0" applyFill="1" applyBorder="1"/>
    <xf numFmtId="0" fontId="0" fillId="10" borderId="10" xfId="0" applyFill="1" applyBorder="1"/>
    <xf numFmtId="0" fontId="0" fillId="10" borderId="11" xfId="0" applyFill="1" applyBorder="1" applyAlignment="1">
      <alignment horizontal="left" indent="1"/>
    </xf>
    <xf numFmtId="0" fontId="0" fillId="10" borderId="0" xfId="0" applyFill="1" applyBorder="1"/>
    <xf numFmtId="0" fontId="0" fillId="10" borderId="12" xfId="0" applyFill="1" applyBorder="1"/>
    <xf numFmtId="0" fontId="0" fillId="10" borderId="13" xfId="0" applyFill="1" applyBorder="1"/>
    <xf numFmtId="0" fontId="0" fillId="10" borderId="1" xfId="0" applyFill="1" applyBorder="1"/>
    <xf numFmtId="0" fontId="0" fillId="10" borderId="14" xfId="0" applyFill="1" applyBorder="1"/>
    <xf numFmtId="0" fontId="4" fillId="3" borderId="11" xfId="0" applyFont="1" applyFill="1" applyBorder="1"/>
    <xf numFmtId="0" fontId="21" fillId="0" borderId="2" xfId="0" applyFont="1" applyBorder="1" applyAlignment="1">
      <alignment horizontal="center"/>
    </xf>
    <xf numFmtId="0" fontId="0" fillId="11" borderId="2" xfId="0" applyFill="1" applyBorder="1" applyAlignment="1">
      <alignment horizontal="center"/>
    </xf>
    <xf numFmtId="0" fontId="3" fillId="12" borderId="2" xfId="0" applyFont="1" applyFill="1" applyBorder="1" applyAlignment="1">
      <alignment horizontal="center"/>
    </xf>
    <xf numFmtId="0" fontId="0" fillId="0" borderId="0" xfId="0" applyAlignment="1">
      <alignment horizontal="left" vertical="center" indent="2"/>
    </xf>
    <xf numFmtId="0" fontId="0" fillId="0" borderId="8" xfId="0" applyBorder="1" applyAlignment="1">
      <alignment vertical="center"/>
    </xf>
    <xf numFmtId="0" fontId="0" fillId="0" borderId="9" xfId="0" applyBorder="1"/>
    <xf numFmtId="0" fontId="0" fillId="0" borderId="10" xfId="0" applyBorder="1"/>
    <xf numFmtId="0" fontId="0" fillId="0" borderId="13" xfId="0" applyBorder="1"/>
    <xf numFmtId="0" fontId="0" fillId="0" borderId="1" xfId="0" applyBorder="1"/>
    <xf numFmtId="0" fontId="0" fillId="0" borderId="14" xfId="0" applyBorder="1"/>
    <xf numFmtId="0" fontId="14" fillId="3" borderId="0" xfId="0" applyFont="1" applyFill="1" applyAlignment="1">
      <alignment horizontal="center"/>
    </xf>
    <xf numFmtId="0" fontId="7" fillId="0" borderId="0" xfId="0" applyFont="1" applyAlignment="1">
      <alignment horizontal="left" vertical="top" indent="9"/>
    </xf>
  </cellXfs>
  <cellStyles count="5">
    <cellStyle name="BlueHeader" xfId="3" xr:uid="{E65EF47B-C4F8-4FAA-8ABC-33416BE0BF7A}"/>
    <cellStyle name="BlueHeader 2" xfId="4" xr:uid="{E38B30F6-FF62-4CCF-A1C3-12394509FEE0}"/>
    <cellStyle name="Currency 2" xfId="2" xr:uid="{7D1DB9AA-1D35-4544-85F8-33D77097106E}"/>
    <cellStyle name="Normal" xfId="0" builtinId="0"/>
    <cellStyle name="Normal 2" xfId="1" xr:uid="{7001D687-AC84-42FE-A7D5-8E4E7809E2E7}"/>
  </cellStyles>
  <dxfs count="12">
    <dxf>
      <numFmt numFmtId="19" formatCode="m/d/yy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9" formatCode="m/d/yy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9" formatCode="m/d/yy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9" formatCode="m/d/yy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CC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42" Type="http://schemas.openxmlformats.org/officeDocument/2006/relationships/sheetMetadata" Target="metadata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4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g"/><Relationship Id="rId1" Type="http://schemas.openxmlformats.org/officeDocument/2006/relationships/image" Target="../media/image5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1152680</xdr:colOff>
      <xdr:row>4</xdr:row>
      <xdr:rowOff>13285</xdr:rowOff>
    </xdr:from>
    <xdr:to>
      <xdr:col>2</xdr:col>
      <xdr:colOff>2090140</xdr:colOff>
      <xdr:row>6</xdr:row>
      <xdr:rowOff>238384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2EC9A1-9DDE-4E76-809A-89D9B05E5F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" b="-5392"/>
        <a:stretch/>
      </xdr:blipFill>
      <xdr:spPr>
        <a:xfrm>
          <a:off x="4949542" y="2207319"/>
          <a:ext cx="937460" cy="1315548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6</xdr:col>
      <xdr:colOff>558362</xdr:colOff>
      <xdr:row>1</xdr:row>
      <xdr:rowOff>407275</xdr:rowOff>
    </xdr:from>
    <xdr:to>
      <xdr:col>17</xdr:col>
      <xdr:colOff>147945</xdr:colOff>
      <xdr:row>3</xdr:row>
      <xdr:rowOff>256190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4132BAA-7BBA-41C6-96D5-DECF5143A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362" y="643758"/>
          <a:ext cx="6624946" cy="1261242"/>
        </a:xfrm>
        <a:prstGeom prst="rect">
          <a:avLst/>
        </a:prstGeom>
      </xdr:spPr>
    </xdr:pic>
    <xdr:clientData/>
  </xdr:twoCellAnchor>
  <xdr:twoCellAnchor editAs="oneCell">
    <xdr:from>
      <xdr:col>7</xdr:col>
      <xdr:colOff>97446</xdr:colOff>
      <xdr:row>4</xdr:row>
      <xdr:rowOff>294518</xdr:rowOff>
    </xdr:from>
    <xdr:to>
      <xdr:col>17</xdr:col>
      <xdr:colOff>413843</xdr:colOff>
      <xdr:row>5</xdr:row>
      <xdr:rowOff>298769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6E272F5-EE71-497B-AF21-A5B6E1F761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5832"/>
        <a:stretch/>
      </xdr:blipFill>
      <xdr:spPr>
        <a:xfrm>
          <a:off x="9090360" y="2488552"/>
          <a:ext cx="6740846" cy="5494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3572</xdr:colOff>
      <xdr:row>39</xdr:row>
      <xdr:rowOff>85725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DD5369B-E919-4374-B715-B32A3FF6A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585972" cy="7515225"/>
        </a:xfrm>
        <a:prstGeom prst="rect">
          <a:avLst/>
        </a:prstGeom>
      </xdr:spPr>
    </xdr:pic>
    <xdr:clientData/>
  </xdr:twoCellAnchor>
  <xdr:twoCellAnchor>
    <xdr:from>
      <xdr:col>10</xdr:col>
      <xdr:colOff>28575</xdr:colOff>
      <xdr:row>1</xdr:row>
      <xdr:rowOff>95250</xdr:rowOff>
    </xdr:from>
    <xdr:to>
      <xdr:col>18</xdr:col>
      <xdr:colOff>142875</xdr:colOff>
      <xdr:row>5</xdr:row>
      <xdr:rowOff>180975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3225598E-7BB7-4C4D-BB13-CB80A9D5DC66}"/>
            </a:ext>
          </a:extLst>
        </xdr:cNvPr>
        <xdr:cNvSpPr/>
      </xdr:nvSpPr>
      <xdr:spPr>
        <a:xfrm>
          <a:off x="6124575" y="285750"/>
          <a:ext cx="4991100" cy="847725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5400" baseline="0">
              <a:solidFill>
                <a:srgbClr val="FF0000"/>
              </a:solidFill>
            </a:rPr>
            <a:t>Enter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372718</xdr:colOff>
      <xdr:row>41</xdr:row>
      <xdr:rowOff>82826</xdr:rowOff>
    </xdr:from>
    <xdr:to>
      <xdr:col>12</xdr:col>
      <xdr:colOff>418686</xdr:colOff>
      <xdr:row>78</xdr:row>
      <xdr:rowOff>120926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3C4E4F1-63A5-4B54-8F80-A15EDDFF0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718" y="6369326"/>
          <a:ext cx="7400925" cy="70866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14</xdr:col>
      <xdr:colOff>0</xdr:colOff>
      <xdr:row>42</xdr:row>
      <xdr:rowOff>0</xdr:rowOff>
    </xdr:from>
    <xdr:to>
      <xdr:col>23</xdr:col>
      <xdr:colOff>570258</xdr:colOff>
      <xdr:row>53</xdr:row>
      <xdr:rowOff>180975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0D86A9B-4899-4606-9CCD-713CA47B3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80783" y="6477000"/>
          <a:ext cx="6086475" cy="227647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421734</xdr:colOff>
      <xdr:row>3</xdr:row>
      <xdr:rowOff>90291</xdr:rowOff>
    </xdr:from>
    <xdr:to>
      <xdr:col>14</xdr:col>
      <xdr:colOff>210182</xdr:colOff>
      <xdr:row>11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9AF0E3-4593-43DD-AD1F-31D1867D7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2287" y="656524"/>
          <a:ext cx="4059335" cy="149251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421734</xdr:colOff>
      <xdr:row>3</xdr:row>
      <xdr:rowOff>90291</xdr:rowOff>
    </xdr:from>
    <xdr:to>
      <xdr:col>14</xdr:col>
      <xdr:colOff>210182</xdr:colOff>
      <xdr:row>11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B07011-1C6F-44A1-B210-34BA4C0C1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5659" y="661791"/>
          <a:ext cx="4055648" cy="1506556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190500</xdr:colOff>
      <xdr:row>8</xdr:row>
      <xdr:rowOff>131380</xdr:rowOff>
    </xdr:from>
    <xdr:to>
      <xdr:col>9</xdr:col>
      <xdr:colOff>563617</xdr:colOff>
      <xdr:row>19</xdr:row>
      <xdr:rowOff>93280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68F85A-21F2-4E0E-B5FA-16344DB29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3241" y="1760483"/>
          <a:ext cx="6134100" cy="20574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VideoExcelStorage\02ArrayBook\ArrayFormulaBook\FilesForCtrlShiftEnterBook\ch15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girvin\Desktop\Busn218-Video06Finished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girvin\Desktop\CtrlShiftEnterBookFinishedFile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girvin\Desktop\BI348-Chapter04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2">
          <cell r="A2">
            <v>41679</v>
          </cell>
          <cell r="B2" t="str">
            <v>West</v>
          </cell>
          <cell r="C2" t="str">
            <v>Pro 2</v>
          </cell>
          <cell r="D2">
            <v>11</v>
          </cell>
          <cell r="F2">
            <v>41426</v>
          </cell>
          <cell r="G2">
            <v>41671</v>
          </cell>
          <cell r="H2" t="str">
            <v>East</v>
          </cell>
          <cell r="I2" t="str">
            <v>Pro 1</v>
          </cell>
        </row>
        <row r="3">
          <cell r="A3">
            <v>41385</v>
          </cell>
          <cell r="B3" t="str">
            <v>East</v>
          </cell>
          <cell r="C3" t="str">
            <v>Pro 1</v>
          </cell>
          <cell r="D3">
            <v>12</v>
          </cell>
        </row>
        <row r="4">
          <cell r="A4">
            <v>41422</v>
          </cell>
          <cell r="B4" t="str">
            <v>West</v>
          </cell>
          <cell r="C4" t="str">
            <v>Pro 2</v>
          </cell>
          <cell r="D4">
            <v>2</v>
          </cell>
        </row>
        <row r="5">
          <cell r="A5">
            <v>41454</v>
          </cell>
          <cell r="B5" t="str">
            <v>East</v>
          </cell>
          <cell r="C5" t="str">
            <v>Pro 1</v>
          </cell>
          <cell r="D5">
            <v>9</v>
          </cell>
        </row>
        <row r="6">
          <cell r="A6">
            <v>41647</v>
          </cell>
          <cell r="B6" t="str">
            <v>East</v>
          </cell>
          <cell r="C6" t="str">
            <v>Pro 1</v>
          </cell>
          <cell r="D6">
            <v>8</v>
          </cell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pics"/>
      <sheetName val="AND"/>
      <sheetName val="OR"/>
      <sheetName val="Boolean"/>
      <sheetName val="AND OR func"/>
      <sheetName val="IF IS"/>
      <sheetName val="Pivot or Formula"/>
      <sheetName val="Sales Team"/>
      <sheetName val="Homework ==&gt;&gt;"/>
      <sheetName val="HW(1)"/>
      <sheetName val="HW(1an)"/>
      <sheetName val="HW(2)"/>
      <sheetName val="HW(2an)"/>
      <sheetName val="HW(3)"/>
      <sheetName val="HW(3an)"/>
      <sheetName val="HW(4)"/>
      <sheetName val="HW(4an)"/>
      <sheetName val="HW(5)"/>
      <sheetName val="HW(5an)"/>
      <sheetName val="HW(6)"/>
      <sheetName val="HW(6an)"/>
      <sheetName val="HW(7)"/>
      <sheetName val="HW(7an)"/>
      <sheetName val="HW(9)"/>
      <sheetName val="HW(9an)"/>
    </sheetNames>
    <sheetDataSet>
      <sheetData sheetId="0" refreshError="1"/>
      <sheetData sheetId="1">
        <row r="2">
          <cell r="A2">
            <v>41554</v>
          </cell>
          <cell r="B2" t="str">
            <v>West</v>
          </cell>
          <cell r="C2" t="str">
            <v>Gigi</v>
          </cell>
          <cell r="E2" t="str">
            <v>AIM Item</v>
          </cell>
          <cell r="F2">
            <v>3643</v>
          </cell>
          <cell r="G2">
            <v>6279</v>
          </cell>
        </row>
        <row r="3">
          <cell r="A3">
            <v>41124</v>
          </cell>
          <cell r="B3" t="str">
            <v>South</v>
          </cell>
          <cell r="C3" t="str">
            <v>Gigi</v>
          </cell>
          <cell r="E3" t="str">
            <v>DAB Item</v>
          </cell>
          <cell r="F3">
            <v>8815</v>
          </cell>
          <cell r="G3">
            <v>9428</v>
          </cell>
        </row>
        <row r="4">
          <cell r="A4">
            <v>41208</v>
          </cell>
          <cell r="B4" t="str">
            <v>South</v>
          </cell>
          <cell r="C4" t="str">
            <v>Mo</v>
          </cell>
          <cell r="E4" t="str">
            <v>XOL Item</v>
          </cell>
          <cell r="F4">
            <v>3190</v>
          </cell>
          <cell r="G4">
            <v>7417</v>
          </cell>
        </row>
        <row r="5">
          <cell r="A5">
            <v>41049</v>
          </cell>
          <cell r="B5" t="str">
            <v>South</v>
          </cell>
          <cell r="C5" t="str">
            <v>Pham</v>
          </cell>
          <cell r="E5" t="str">
            <v>RAD Item</v>
          </cell>
          <cell r="F5">
            <v>3636</v>
          </cell>
          <cell r="G5">
            <v>6270</v>
          </cell>
        </row>
        <row r="6">
          <cell r="A6">
            <v>41337</v>
          </cell>
          <cell r="B6" t="str">
            <v>South</v>
          </cell>
          <cell r="C6" t="str">
            <v>Gigi</v>
          </cell>
          <cell r="E6" t="str">
            <v>DAB Item</v>
          </cell>
          <cell r="F6">
            <v>5247</v>
          </cell>
          <cell r="G6">
            <v>5610</v>
          </cell>
        </row>
        <row r="7">
          <cell r="A7">
            <v>41176</v>
          </cell>
          <cell r="B7" t="str">
            <v>West</v>
          </cell>
          <cell r="C7" t="str">
            <v>Gigi</v>
          </cell>
          <cell r="E7" t="str">
            <v>RAD Item</v>
          </cell>
          <cell r="F7">
            <v>2984</v>
          </cell>
          <cell r="G7">
            <v>5424</v>
          </cell>
        </row>
        <row r="8">
          <cell r="A8">
            <v>41288</v>
          </cell>
          <cell r="B8" t="str">
            <v>South</v>
          </cell>
          <cell r="C8" t="str">
            <v>Shelia</v>
          </cell>
          <cell r="E8" t="str">
            <v>XOL Item</v>
          </cell>
          <cell r="F8">
            <v>6386</v>
          </cell>
          <cell r="G8">
            <v>6830</v>
          </cell>
        </row>
        <row r="9">
          <cell r="A9">
            <v>41002</v>
          </cell>
          <cell r="B9" t="str">
            <v>West</v>
          </cell>
          <cell r="C9" t="str">
            <v>Mo</v>
          </cell>
          <cell r="E9" t="str">
            <v>RAD Item</v>
          </cell>
          <cell r="F9">
            <v>1175</v>
          </cell>
          <cell r="G9">
            <v>2611</v>
          </cell>
        </row>
        <row r="10">
          <cell r="A10">
            <v>41294</v>
          </cell>
          <cell r="B10" t="str">
            <v>MidWest</v>
          </cell>
          <cell r="C10" t="str">
            <v>Gigi</v>
          </cell>
          <cell r="E10" t="str">
            <v>DAB Item</v>
          </cell>
          <cell r="F10">
            <v>2792</v>
          </cell>
          <cell r="G10">
            <v>4811</v>
          </cell>
        </row>
        <row r="11">
          <cell r="A11">
            <v>40965</v>
          </cell>
          <cell r="B11" t="str">
            <v>South</v>
          </cell>
          <cell r="C11" t="str">
            <v>Mo</v>
          </cell>
          <cell r="E11" t="str">
            <v>XOL Item</v>
          </cell>
          <cell r="F11">
            <v>16</v>
          </cell>
          <cell r="G11">
            <v>23</v>
          </cell>
        </row>
        <row r="12">
          <cell r="A12">
            <v>41624</v>
          </cell>
          <cell r="B12" t="str">
            <v>North</v>
          </cell>
          <cell r="C12" t="str">
            <v>Pham</v>
          </cell>
          <cell r="E12" t="str">
            <v>DAB Item</v>
          </cell>
          <cell r="F12">
            <v>7222</v>
          </cell>
          <cell r="G12">
            <v>8206</v>
          </cell>
        </row>
        <row r="13">
          <cell r="A13">
            <v>41004</v>
          </cell>
          <cell r="B13" t="str">
            <v>North</v>
          </cell>
          <cell r="C13" t="str">
            <v>Pham</v>
          </cell>
          <cell r="E13" t="str">
            <v>AIM Item</v>
          </cell>
          <cell r="F13">
            <v>4648</v>
          </cell>
          <cell r="G13">
            <v>8450</v>
          </cell>
        </row>
        <row r="14">
          <cell r="A14">
            <v>41084</v>
          </cell>
          <cell r="B14" t="str">
            <v>West</v>
          </cell>
          <cell r="C14" t="str">
            <v>Mo</v>
          </cell>
          <cell r="E14" t="str">
            <v>RAD Item</v>
          </cell>
          <cell r="F14">
            <v>1264</v>
          </cell>
          <cell r="G14">
            <v>2144</v>
          </cell>
        </row>
        <row r="15">
          <cell r="A15">
            <v>41508</v>
          </cell>
          <cell r="B15" t="str">
            <v>MidWest</v>
          </cell>
          <cell r="C15" t="str">
            <v>Gigi</v>
          </cell>
          <cell r="E15" t="str">
            <v>RAD Item</v>
          </cell>
          <cell r="F15">
            <v>3607</v>
          </cell>
          <cell r="G15">
            <v>6113</v>
          </cell>
        </row>
        <row r="16">
          <cell r="A16">
            <v>41587</v>
          </cell>
          <cell r="B16" t="str">
            <v>North</v>
          </cell>
          <cell r="C16" t="str">
            <v>Pham</v>
          </cell>
          <cell r="E16" t="str">
            <v>AIM Item</v>
          </cell>
          <cell r="F16">
            <v>204</v>
          </cell>
          <cell r="G16">
            <v>273</v>
          </cell>
        </row>
        <row r="17">
          <cell r="A17">
            <v>41356</v>
          </cell>
          <cell r="B17" t="str">
            <v>North</v>
          </cell>
          <cell r="C17" t="str">
            <v>Mo</v>
          </cell>
          <cell r="E17" t="str">
            <v>DAB Item</v>
          </cell>
          <cell r="F17">
            <v>944</v>
          </cell>
          <cell r="G17">
            <v>2553</v>
          </cell>
        </row>
        <row r="18">
          <cell r="A18">
            <v>41185</v>
          </cell>
          <cell r="B18" t="str">
            <v>South</v>
          </cell>
          <cell r="C18" t="str">
            <v>Shelia</v>
          </cell>
          <cell r="E18" t="str">
            <v>AIM Item</v>
          </cell>
          <cell r="F18">
            <v>9190</v>
          </cell>
          <cell r="G18">
            <v>9830</v>
          </cell>
        </row>
        <row r="19">
          <cell r="A19">
            <v>41368</v>
          </cell>
          <cell r="B19" t="str">
            <v>West</v>
          </cell>
          <cell r="C19" t="str">
            <v>Mo</v>
          </cell>
          <cell r="E19" t="str">
            <v>DAB Item</v>
          </cell>
          <cell r="F19">
            <v>3919</v>
          </cell>
          <cell r="G19">
            <v>4453</v>
          </cell>
        </row>
        <row r="20">
          <cell r="A20">
            <v>40913</v>
          </cell>
          <cell r="B20" t="str">
            <v>MidWest</v>
          </cell>
          <cell r="C20" t="str">
            <v>Shelia</v>
          </cell>
          <cell r="E20" t="str">
            <v>XOL Item</v>
          </cell>
          <cell r="F20">
            <v>2945</v>
          </cell>
          <cell r="G20">
            <v>5000</v>
          </cell>
        </row>
        <row r="21">
          <cell r="A21">
            <v>41584</v>
          </cell>
          <cell r="B21" t="str">
            <v>North</v>
          </cell>
          <cell r="C21" t="str">
            <v>Mo</v>
          </cell>
          <cell r="E21" t="str">
            <v>AIM Item</v>
          </cell>
          <cell r="F21">
            <v>564</v>
          </cell>
          <cell r="G21">
            <v>1025</v>
          </cell>
        </row>
        <row r="22">
          <cell r="A22">
            <v>41542</v>
          </cell>
          <cell r="B22" t="str">
            <v>North</v>
          </cell>
          <cell r="C22" t="str">
            <v>Gigi</v>
          </cell>
          <cell r="E22" t="str">
            <v>AIM Item</v>
          </cell>
          <cell r="F22">
            <v>1504</v>
          </cell>
          <cell r="G22">
            <v>2006</v>
          </cell>
        </row>
        <row r="23">
          <cell r="A23">
            <v>41590</v>
          </cell>
          <cell r="B23" t="str">
            <v>South</v>
          </cell>
          <cell r="C23" t="str">
            <v>Gigi</v>
          </cell>
          <cell r="E23" t="str">
            <v>AIM Item</v>
          </cell>
          <cell r="F23">
            <v>3506</v>
          </cell>
          <cell r="G23">
            <v>8151</v>
          </cell>
        </row>
        <row r="24">
          <cell r="A24">
            <v>41250</v>
          </cell>
          <cell r="B24" t="str">
            <v>MidWest</v>
          </cell>
          <cell r="C24" t="str">
            <v>Gigi</v>
          </cell>
          <cell r="E24" t="str">
            <v>XOL Item</v>
          </cell>
          <cell r="F24">
            <v>3847</v>
          </cell>
          <cell r="G24">
            <v>6993</v>
          </cell>
        </row>
        <row r="25">
          <cell r="A25">
            <v>41583</v>
          </cell>
          <cell r="B25" t="str">
            <v>South</v>
          </cell>
          <cell r="C25" t="str">
            <v>Shelia</v>
          </cell>
          <cell r="E25" t="str">
            <v>AIM Item</v>
          </cell>
          <cell r="F25">
            <v>2510</v>
          </cell>
          <cell r="G25">
            <v>5838</v>
          </cell>
        </row>
        <row r="26">
          <cell r="A26">
            <v>41547</v>
          </cell>
          <cell r="B26" t="str">
            <v>West</v>
          </cell>
          <cell r="C26" t="str">
            <v>Gigi</v>
          </cell>
          <cell r="E26" t="str">
            <v>RAD Item</v>
          </cell>
          <cell r="F26">
            <v>629</v>
          </cell>
          <cell r="G26">
            <v>923</v>
          </cell>
        </row>
        <row r="27">
          <cell r="A27">
            <v>41148</v>
          </cell>
          <cell r="B27" t="str">
            <v>West</v>
          </cell>
          <cell r="C27" t="str">
            <v>Gigi</v>
          </cell>
          <cell r="E27" t="str">
            <v>XOL Item</v>
          </cell>
          <cell r="F27">
            <v>1441</v>
          </cell>
          <cell r="G27">
            <v>2444</v>
          </cell>
        </row>
        <row r="28">
          <cell r="A28">
            <v>41504</v>
          </cell>
          <cell r="B28" t="str">
            <v>South</v>
          </cell>
          <cell r="C28" t="str">
            <v>Pham</v>
          </cell>
          <cell r="E28" t="str">
            <v>RAD Item</v>
          </cell>
          <cell r="F28">
            <v>2992</v>
          </cell>
          <cell r="G28">
            <v>3989</v>
          </cell>
        </row>
        <row r="29">
          <cell r="A29">
            <v>40958</v>
          </cell>
          <cell r="B29" t="str">
            <v>North</v>
          </cell>
          <cell r="C29" t="str">
            <v>Shelia</v>
          </cell>
          <cell r="E29" t="str">
            <v>RAD Item</v>
          </cell>
          <cell r="F29">
            <v>7658</v>
          </cell>
          <cell r="G29">
            <v>8702</v>
          </cell>
        </row>
        <row r="30">
          <cell r="A30">
            <v>41619</v>
          </cell>
          <cell r="B30" t="str">
            <v>MidWest</v>
          </cell>
          <cell r="C30" t="str">
            <v>Shelia</v>
          </cell>
          <cell r="E30" t="str">
            <v>AIM Item</v>
          </cell>
          <cell r="F30">
            <v>3141</v>
          </cell>
          <cell r="G30">
            <v>5416</v>
          </cell>
        </row>
        <row r="31">
          <cell r="A31">
            <v>41350</v>
          </cell>
          <cell r="B31" t="str">
            <v>North</v>
          </cell>
          <cell r="C31" t="str">
            <v>Shelia</v>
          </cell>
          <cell r="E31" t="str">
            <v>XOL Item</v>
          </cell>
          <cell r="F31">
            <v>559</v>
          </cell>
          <cell r="G31">
            <v>1298</v>
          </cell>
        </row>
        <row r="32">
          <cell r="A32">
            <v>41244</v>
          </cell>
          <cell r="B32" t="str">
            <v>West</v>
          </cell>
          <cell r="C32" t="str">
            <v>Mo</v>
          </cell>
          <cell r="E32" t="str">
            <v>AIM Item</v>
          </cell>
          <cell r="F32">
            <v>731</v>
          </cell>
          <cell r="G32">
            <v>1239</v>
          </cell>
        </row>
        <row r="33">
          <cell r="A33">
            <v>41369</v>
          </cell>
          <cell r="B33" t="str">
            <v>MidWest</v>
          </cell>
          <cell r="C33" t="str">
            <v>Mo</v>
          </cell>
          <cell r="E33" t="str">
            <v>RAD Item</v>
          </cell>
          <cell r="F33">
            <v>4009</v>
          </cell>
          <cell r="G33">
            <v>4556</v>
          </cell>
        </row>
        <row r="34">
          <cell r="A34">
            <v>41413</v>
          </cell>
          <cell r="B34" t="str">
            <v>West</v>
          </cell>
          <cell r="C34" t="str">
            <v>Shelia</v>
          </cell>
          <cell r="E34" t="str">
            <v>XOL Item</v>
          </cell>
          <cell r="F34">
            <v>1856</v>
          </cell>
          <cell r="G34">
            <v>4314</v>
          </cell>
        </row>
        <row r="35">
          <cell r="A35">
            <v>41024</v>
          </cell>
          <cell r="B35" t="str">
            <v>MidWest</v>
          </cell>
          <cell r="C35" t="str">
            <v>Pham</v>
          </cell>
          <cell r="E35" t="str">
            <v>DAB Item</v>
          </cell>
          <cell r="F35">
            <v>4662</v>
          </cell>
          <cell r="G35">
            <v>6857</v>
          </cell>
        </row>
        <row r="36">
          <cell r="A36">
            <v>41541</v>
          </cell>
          <cell r="B36" t="str">
            <v>MidWest</v>
          </cell>
          <cell r="C36" t="str">
            <v>Shelia</v>
          </cell>
          <cell r="E36" t="str">
            <v>DAB Item</v>
          </cell>
          <cell r="F36">
            <v>1267</v>
          </cell>
          <cell r="G36">
            <v>2305</v>
          </cell>
        </row>
        <row r="37">
          <cell r="A37">
            <v>41077</v>
          </cell>
          <cell r="B37" t="str">
            <v>South</v>
          </cell>
          <cell r="C37" t="str">
            <v>Gigi</v>
          </cell>
          <cell r="E37" t="str">
            <v>AIM Item</v>
          </cell>
          <cell r="F37">
            <v>6306</v>
          </cell>
          <cell r="G37">
            <v>9272</v>
          </cell>
        </row>
        <row r="38">
          <cell r="A38">
            <v>41418</v>
          </cell>
          <cell r="B38" t="str">
            <v>North</v>
          </cell>
          <cell r="C38" t="str">
            <v>Gigi</v>
          </cell>
          <cell r="E38" t="str">
            <v>RAD Item</v>
          </cell>
          <cell r="F38">
            <v>6515</v>
          </cell>
          <cell r="G38">
            <v>8687</v>
          </cell>
        </row>
        <row r="39">
          <cell r="A39">
            <v>41567</v>
          </cell>
          <cell r="B39" t="str">
            <v>MidWest</v>
          </cell>
          <cell r="C39" t="str">
            <v>Shelia</v>
          </cell>
          <cell r="E39" t="str">
            <v>RAD Item</v>
          </cell>
          <cell r="F39">
            <v>613</v>
          </cell>
          <cell r="G39">
            <v>1361</v>
          </cell>
        </row>
        <row r="40">
          <cell r="A40">
            <v>41283</v>
          </cell>
          <cell r="B40" t="str">
            <v>North</v>
          </cell>
          <cell r="C40" t="str">
            <v>Pham</v>
          </cell>
          <cell r="E40" t="str">
            <v>AIM Item</v>
          </cell>
          <cell r="F40">
            <v>3331</v>
          </cell>
          <cell r="G40">
            <v>7401</v>
          </cell>
        </row>
        <row r="41">
          <cell r="A41">
            <v>41272</v>
          </cell>
          <cell r="B41" t="str">
            <v>MidWest</v>
          </cell>
          <cell r="C41" t="str">
            <v>Pham</v>
          </cell>
          <cell r="E41" t="str">
            <v>AIM Item</v>
          </cell>
          <cell r="F41">
            <v>360</v>
          </cell>
          <cell r="G41">
            <v>619</v>
          </cell>
        </row>
        <row r="42">
          <cell r="A42">
            <v>41530</v>
          </cell>
          <cell r="B42" t="str">
            <v>South</v>
          </cell>
          <cell r="C42" t="str">
            <v>Pham</v>
          </cell>
          <cell r="E42" t="str">
            <v>AIM Item</v>
          </cell>
          <cell r="F42">
            <v>2308</v>
          </cell>
          <cell r="G42">
            <v>6235</v>
          </cell>
        </row>
        <row r="43">
          <cell r="A43">
            <v>41041</v>
          </cell>
          <cell r="B43" t="str">
            <v>North</v>
          </cell>
          <cell r="C43" t="str">
            <v>Pham</v>
          </cell>
          <cell r="E43" t="str">
            <v>RAD Item</v>
          </cell>
          <cell r="F43">
            <v>4765</v>
          </cell>
          <cell r="G43">
            <v>8215</v>
          </cell>
        </row>
        <row r="44">
          <cell r="A44">
            <v>41119</v>
          </cell>
          <cell r="B44" t="str">
            <v>North</v>
          </cell>
          <cell r="C44" t="str">
            <v>Shelia</v>
          </cell>
          <cell r="E44" t="str">
            <v>AIM Item</v>
          </cell>
          <cell r="F44">
            <v>4676</v>
          </cell>
          <cell r="G44">
            <v>8501</v>
          </cell>
        </row>
        <row r="45">
          <cell r="A45">
            <v>41376</v>
          </cell>
          <cell r="B45" t="str">
            <v>West</v>
          </cell>
          <cell r="C45" t="str">
            <v>Pham</v>
          </cell>
          <cell r="E45" t="str">
            <v>DAB Item</v>
          </cell>
          <cell r="F45">
            <v>4296</v>
          </cell>
          <cell r="G45">
            <v>7409</v>
          </cell>
        </row>
        <row r="46">
          <cell r="A46">
            <v>41032</v>
          </cell>
          <cell r="B46" t="str">
            <v>North</v>
          </cell>
          <cell r="C46" t="str">
            <v>Gigi</v>
          </cell>
          <cell r="E46" t="str">
            <v>RAD Item</v>
          </cell>
          <cell r="F46">
            <v>2077</v>
          </cell>
          <cell r="G46">
            <v>3775</v>
          </cell>
        </row>
        <row r="47">
          <cell r="A47">
            <v>41107</v>
          </cell>
          <cell r="B47" t="str">
            <v>West</v>
          </cell>
          <cell r="C47" t="str">
            <v>Shelia</v>
          </cell>
          <cell r="E47" t="str">
            <v>AIM Item</v>
          </cell>
          <cell r="F47">
            <v>1211</v>
          </cell>
          <cell r="G47">
            <v>1614</v>
          </cell>
        </row>
        <row r="48">
          <cell r="A48">
            <v>41594</v>
          </cell>
          <cell r="B48" t="str">
            <v>MidWest</v>
          </cell>
          <cell r="C48" t="str">
            <v>Mo</v>
          </cell>
          <cell r="E48" t="str">
            <v>RAD Item</v>
          </cell>
          <cell r="F48">
            <v>5399</v>
          </cell>
          <cell r="G48">
            <v>9310</v>
          </cell>
        </row>
        <row r="49">
          <cell r="A49">
            <v>41349</v>
          </cell>
          <cell r="B49" t="str">
            <v>MidWest</v>
          </cell>
          <cell r="C49" t="str">
            <v>Pham</v>
          </cell>
          <cell r="E49" t="str">
            <v>DAB Item</v>
          </cell>
          <cell r="F49">
            <v>606</v>
          </cell>
          <cell r="G49">
            <v>1103</v>
          </cell>
        </row>
        <row r="50">
          <cell r="A50">
            <v>41503</v>
          </cell>
          <cell r="B50" t="str">
            <v>North</v>
          </cell>
          <cell r="C50" t="str">
            <v>Shelia</v>
          </cell>
          <cell r="E50" t="str">
            <v>DAB Item</v>
          </cell>
          <cell r="F50">
            <v>3420</v>
          </cell>
          <cell r="G50">
            <v>6216</v>
          </cell>
        </row>
        <row r="51">
          <cell r="A51">
            <v>41195</v>
          </cell>
          <cell r="B51" t="str">
            <v>North</v>
          </cell>
          <cell r="C51" t="str">
            <v>Gigi</v>
          </cell>
          <cell r="E51" t="str">
            <v>XOL Item</v>
          </cell>
          <cell r="F51">
            <v>2705</v>
          </cell>
          <cell r="G51">
            <v>3074</v>
          </cell>
        </row>
        <row r="52">
          <cell r="A52">
            <v>41543</v>
          </cell>
          <cell r="B52" t="str">
            <v>MidWest</v>
          </cell>
          <cell r="C52" t="str">
            <v>Shelia</v>
          </cell>
          <cell r="E52" t="str">
            <v>AIM Item</v>
          </cell>
          <cell r="F52">
            <v>5590</v>
          </cell>
          <cell r="G52">
            <v>7454</v>
          </cell>
        </row>
        <row r="53">
          <cell r="A53">
            <v>41437</v>
          </cell>
          <cell r="B53" t="str">
            <v>West</v>
          </cell>
          <cell r="C53" t="str">
            <v>Pham</v>
          </cell>
          <cell r="E53" t="str">
            <v>AIM Item</v>
          </cell>
          <cell r="F53">
            <v>3439</v>
          </cell>
          <cell r="G53">
            <v>5928</v>
          </cell>
        </row>
        <row r="54">
          <cell r="A54">
            <v>41014</v>
          </cell>
          <cell r="B54" t="str">
            <v>South</v>
          </cell>
          <cell r="C54" t="str">
            <v>Pham</v>
          </cell>
          <cell r="E54" t="str">
            <v>AIM Item</v>
          </cell>
          <cell r="F54">
            <v>1183</v>
          </cell>
          <cell r="G54">
            <v>3195</v>
          </cell>
        </row>
        <row r="55">
          <cell r="A55">
            <v>41638</v>
          </cell>
          <cell r="B55" t="str">
            <v>West</v>
          </cell>
          <cell r="C55" t="str">
            <v>Mo</v>
          </cell>
          <cell r="E55" t="str">
            <v>XOL Item</v>
          </cell>
          <cell r="F55">
            <v>5338</v>
          </cell>
          <cell r="G55">
            <v>7118</v>
          </cell>
        </row>
        <row r="56">
          <cell r="A56">
            <v>41167</v>
          </cell>
          <cell r="B56" t="str">
            <v>MidWest</v>
          </cell>
          <cell r="C56" t="str">
            <v>Shelia</v>
          </cell>
          <cell r="E56" t="str">
            <v>AIM Item</v>
          </cell>
          <cell r="F56">
            <v>3251</v>
          </cell>
          <cell r="G56">
            <v>4336</v>
          </cell>
        </row>
        <row r="57">
          <cell r="A57">
            <v>41040</v>
          </cell>
          <cell r="B57" t="str">
            <v>MidWest</v>
          </cell>
          <cell r="C57" t="str">
            <v>Pham</v>
          </cell>
          <cell r="E57" t="str">
            <v>RAD Item</v>
          </cell>
          <cell r="F57">
            <v>3546</v>
          </cell>
          <cell r="G57">
            <v>3792</v>
          </cell>
        </row>
        <row r="58">
          <cell r="A58">
            <v>40974</v>
          </cell>
          <cell r="B58" t="str">
            <v>South</v>
          </cell>
          <cell r="C58" t="str">
            <v>Pham</v>
          </cell>
          <cell r="E58" t="str">
            <v>AIM Item</v>
          </cell>
          <cell r="F58">
            <v>3156</v>
          </cell>
          <cell r="G58">
            <v>5347</v>
          </cell>
        </row>
        <row r="59">
          <cell r="A59">
            <v>41170</v>
          </cell>
          <cell r="B59" t="str">
            <v>North</v>
          </cell>
          <cell r="C59" t="str">
            <v>Pham</v>
          </cell>
          <cell r="E59" t="str">
            <v>RAD Item</v>
          </cell>
          <cell r="F59">
            <v>448</v>
          </cell>
          <cell r="G59">
            <v>659</v>
          </cell>
        </row>
        <row r="60">
          <cell r="A60">
            <v>41370</v>
          </cell>
          <cell r="B60" t="str">
            <v>MidWest</v>
          </cell>
          <cell r="C60" t="str">
            <v>Pham</v>
          </cell>
          <cell r="E60" t="str">
            <v>DAB Item</v>
          </cell>
          <cell r="F60">
            <v>1935</v>
          </cell>
          <cell r="G60">
            <v>2199</v>
          </cell>
        </row>
        <row r="61">
          <cell r="A61">
            <v>41524</v>
          </cell>
          <cell r="B61" t="str">
            <v>North</v>
          </cell>
          <cell r="C61" t="str">
            <v>Shelia</v>
          </cell>
          <cell r="E61" t="str">
            <v>RAD Item</v>
          </cell>
          <cell r="F61">
            <v>5048</v>
          </cell>
          <cell r="G61">
            <v>5399</v>
          </cell>
        </row>
        <row r="62">
          <cell r="A62">
            <v>40955</v>
          </cell>
          <cell r="B62" t="str">
            <v>MidWest</v>
          </cell>
          <cell r="C62" t="str">
            <v>Shelia</v>
          </cell>
          <cell r="E62" t="str">
            <v>AIM Item</v>
          </cell>
          <cell r="F62">
            <v>4271</v>
          </cell>
          <cell r="G62">
            <v>7364</v>
          </cell>
        </row>
        <row r="63">
          <cell r="A63">
            <v>41635</v>
          </cell>
          <cell r="B63" t="str">
            <v>North</v>
          </cell>
          <cell r="C63" t="str">
            <v>Shelia</v>
          </cell>
          <cell r="E63" t="str">
            <v>RAD Item</v>
          </cell>
          <cell r="F63">
            <v>5833</v>
          </cell>
          <cell r="G63">
            <v>7778</v>
          </cell>
        </row>
        <row r="64">
          <cell r="A64">
            <v>41182</v>
          </cell>
          <cell r="B64" t="str">
            <v>North</v>
          </cell>
          <cell r="C64" t="str">
            <v>Shelia</v>
          </cell>
          <cell r="E64" t="str">
            <v>RAD Item</v>
          </cell>
          <cell r="F64">
            <v>502</v>
          </cell>
          <cell r="G64">
            <v>1354</v>
          </cell>
        </row>
        <row r="65">
          <cell r="A65">
            <v>41197</v>
          </cell>
          <cell r="B65" t="str">
            <v>North</v>
          </cell>
          <cell r="C65" t="str">
            <v>Mo</v>
          </cell>
          <cell r="E65" t="str">
            <v>AIM Item</v>
          </cell>
          <cell r="F65">
            <v>816</v>
          </cell>
          <cell r="G65">
            <v>1383</v>
          </cell>
        </row>
        <row r="66">
          <cell r="A66">
            <v>41607</v>
          </cell>
          <cell r="B66" t="str">
            <v>MidWest</v>
          </cell>
          <cell r="C66" t="str">
            <v>Gigi</v>
          </cell>
          <cell r="E66" t="str">
            <v>RAD Item</v>
          </cell>
          <cell r="F66">
            <v>2676</v>
          </cell>
          <cell r="G66">
            <v>4533</v>
          </cell>
        </row>
        <row r="67">
          <cell r="A67">
            <v>40996</v>
          </cell>
          <cell r="B67" t="str">
            <v>MidWest</v>
          </cell>
          <cell r="C67" t="str">
            <v>Gigi</v>
          </cell>
          <cell r="E67" t="str">
            <v>RAD Item</v>
          </cell>
          <cell r="F67">
            <v>4341</v>
          </cell>
          <cell r="G67">
            <v>7485</v>
          </cell>
        </row>
        <row r="68">
          <cell r="A68">
            <v>41568</v>
          </cell>
          <cell r="B68" t="str">
            <v>North</v>
          </cell>
          <cell r="C68" t="str">
            <v>Shelia</v>
          </cell>
          <cell r="E68" t="str">
            <v>RAD Item</v>
          </cell>
          <cell r="F68">
            <v>8597</v>
          </cell>
          <cell r="G68">
            <v>9196</v>
          </cell>
        </row>
        <row r="69">
          <cell r="A69">
            <v>40970</v>
          </cell>
          <cell r="B69" t="str">
            <v>West</v>
          </cell>
          <cell r="C69" t="str">
            <v>Shelia</v>
          </cell>
          <cell r="E69" t="str">
            <v>RAD Item</v>
          </cell>
          <cell r="F69">
            <v>3828</v>
          </cell>
          <cell r="G69">
            <v>8505</v>
          </cell>
        </row>
        <row r="70">
          <cell r="A70">
            <v>41526</v>
          </cell>
          <cell r="B70" t="str">
            <v>MidWest</v>
          </cell>
          <cell r="C70" t="str">
            <v>Pham</v>
          </cell>
          <cell r="E70" t="str">
            <v>RAD Item</v>
          </cell>
          <cell r="F70">
            <v>1725</v>
          </cell>
          <cell r="G70">
            <v>2973</v>
          </cell>
        </row>
        <row r="71">
          <cell r="A71">
            <v>40969</v>
          </cell>
          <cell r="B71" t="str">
            <v>MidWest</v>
          </cell>
          <cell r="C71" t="str">
            <v>Mo</v>
          </cell>
          <cell r="E71" t="str">
            <v>DAB Item</v>
          </cell>
          <cell r="F71">
            <v>3186</v>
          </cell>
          <cell r="G71">
            <v>8611</v>
          </cell>
        </row>
        <row r="72">
          <cell r="A72">
            <v>41340</v>
          </cell>
          <cell r="B72" t="str">
            <v>South</v>
          </cell>
          <cell r="C72" t="str">
            <v>Mo</v>
          </cell>
          <cell r="E72" t="str">
            <v>RAD Item</v>
          </cell>
          <cell r="F72">
            <v>2672</v>
          </cell>
          <cell r="G72">
            <v>4859</v>
          </cell>
        </row>
        <row r="73">
          <cell r="A73">
            <v>41410</v>
          </cell>
          <cell r="B73" t="str">
            <v>West</v>
          </cell>
          <cell r="C73" t="str">
            <v>Pham</v>
          </cell>
          <cell r="E73" t="str">
            <v>RAD Item</v>
          </cell>
          <cell r="F73">
            <v>273</v>
          </cell>
          <cell r="G73">
            <v>606</v>
          </cell>
        </row>
        <row r="74">
          <cell r="A74">
            <v>41257</v>
          </cell>
          <cell r="B74" t="str">
            <v>North</v>
          </cell>
          <cell r="C74" t="str">
            <v>Mo</v>
          </cell>
          <cell r="E74" t="str">
            <v>XOL Item</v>
          </cell>
          <cell r="F74">
            <v>948</v>
          </cell>
          <cell r="G74">
            <v>2204</v>
          </cell>
        </row>
        <row r="75">
          <cell r="A75">
            <v>41112</v>
          </cell>
          <cell r="B75" t="str">
            <v>MidWest</v>
          </cell>
          <cell r="C75" t="str">
            <v>Gigi</v>
          </cell>
          <cell r="E75" t="str">
            <v>RAD Item</v>
          </cell>
          <cell r="F75">
            <v>651</v>
          </cell>
          <cell r="G75">
            <v>1181</v>
          </cell>
        </row>
        <row r="76">
          <cell r="A76">
            <v>41178</v>
          </cell>
          <cell r="B76" t="str">
            <v>South</v>
          </cell>
          <cell r="C76" t="str">
            <v>Gigi</v>
          </cell>
          <cell r="E76" t="str">
            <v>XOL Item</v>
          </cell>
          <cell r="F76">
            <v>1732</v>
          </cell>
          <cell r="G76">
            <v>2985</v>
          </cell>
        </row>
        <row r="77">
          <cell r="A77">
            <v>41000</v>
          </cell>
          <cell r="B77" t="str">
            <v>North</v>
          </cell>
          <cell r="C77" t="str">
            <v>Shelia</v>
          </cell>
          <cell r="E77" t="str">
            <v>RAD Item</v>
          </cell>
          <cell r="F77">
            <v>6033</v>
          </cell>
          <cell r="G77">
            <v>6453</v>
          </cell>
        </row>
        <row r="78">
          <cell r="A78">
            <v>41384</v>
          </cell>
          <cell r="B78" t="str">
            <v>MidWest</v>
          </cell>
          <cell r="C78" t="str">
            <v>Mo</v>
          </cell>
          <cell r="E78" t="str">
            <v>DAB Item</v>
          </cell>
          <cell r="F78">
            <v>641</v>
          </cell>
          <cell r="G78">
            <v>1087</v>
          </cell>
        </row>
        <row r="79">
          <cell r="A79">
            <v>40919</v>
          </cell>
          <cell r="B79" t="str">
            <v>North</v>
          </cell>
          <cell r="C79" t="str">
            <v>Gigi</v>
          </cell>
          <cell r="E79" t="str">
            <v>RAD Item</v>
          </cell>
          <cell r="F79">
            <v>5217</v>
          </cell>
          <cell r="G79">
            <v>5929</v>
          </cell>
        </row>
        <row r="80">
          <cell r="A80">
            <v>41128</v>
          </cell>
          <cell r="B80" t="str">
            <v>West</v>
          </cell>
          <cell r="C80" t="str">
            <v>Gigi</v>
          </cell>
          <cell r="E80" t="str">
            <v>AIM Item</v>
          </cell>
          <cell r="F80">
            <v>6551</v>
          </cell>
          <cell r="G80">
            <v>7005</v>
          </cell>
        </row>
        <row r="81">
          <cell r="A81">
            <v>41185</v>
          </cell>
          <cell r="B81" t="str">
            <v>West</v>
          </cell>
          <cell r="C81" t="str">
            <v>Pham</v>
          </cell>
          <cell r="E81" t="str">
            <v>DAB Item</v>
          </cell>
          <cell r="F81">
            <v>1462</v>
          </cell>
          <cell r="G81">
            <v>3949</v>
          </cell>
        </row>
        <row r="82">
          <cell r="A82">
            <v>41619</v>
          </cell>
          <cell r="B82" t="str">
            <v>West</v>
          </cell>
          <cell r="C82" t="str">
            <v>Shelia</v>
          </cell>
          <cell r="E82" t="str">
            <v>DAB Item</v>
          </cell>
          <cell r="F82">
            <v>3414</v>
          </cell>
          <cell r="G82">
            <v>9227</v>
          </cell>
        </row>
        <row r="83">
          <cell r="A83">
            <v>40922</v>
          </cell>
          <cell r="B83" t="str">
            <v>North</v>
          </cell>
          <cell r="C83" t="str">
            <v>Mo</v>
          </cell>
          <cell r="E83" t="str">
            <v>DAB Item</v>
          </cell>
          <cell r="F83">
            <v>2675</v>
          </cell>
          <cell r="G83">
            <v>4864</v>
          </cell>
        </row>
        <row r="84">
          <cell r="A84">
            <v>41114</v>
          </cell>
          <cell r="B84" t="str">
            <v>MidWest</v>
          </cell>
          <cell r="C84" t="str">
            <v>Gigi</v>
          </cell>
          <cell r="E84" t="str">
            <v>AIM Item</v>
          </cell>
          <cell r="F84">
            <v>3411</v>
          </cell>
          <cell r="G84">
            <v>7579</v>
          </cell>
        </row>
        <row r="85">
          <cell r="A85">
            <v>41282</v>
          </cell>
          <cell r="B85" t="str">
            <v>North</v>
          </cell>
          <cell r="C85" t="str">
            <v>Gigi</v>
          </cell>
          <cell r="E85" t="str">
            <v>RAD Item</v>
          </cell>
          <cell r="F85">
            <v>2173</v>
          </cell>
          <cell r="G85">
            <v>3684</v>
          </cell>
        </row>
        <row r="86">
          <cell r="A86">
            <v>41067</v>
          </cell>
          <cell r="B86" t="str">
            <v>North</v>
          </cell>
          <cell r="C86" t="str">
            <v>Mo</v>
          </cell>
          <cell r="E86" t="str">
            <v>XOL Item</v>
          </cell>
          <cell r="F86">
            <v>3388</v>
          </cell>
          <cell r="G86">
            <v>7527</v>
          </cell>
        </row>
        <row r="87">
          <cell r="A87">
            <v>41322</v>
          </cell>
          <cell r="B87" t="str">
            <v>South</v>
          </cell>
          <cell r="C87" t="str">
            <v>Mo</v>
          </cell>
          <cell r="E87" t="str">
            <v>RAD Item</v>
          </cell>
          <cell r="F87">
            <v>2268</v>
          </cell>
          <cell r="G87">
            <v>5273</v>
          </cell>
        </row>
        <row r="88">
          <cell r="A88">
            <v>41070</v>
          </cell>
          <cell r="B88" t="str">
            <v>South</v>
          </cell>
          <cell r="C88" t="str">
            <v>Gigi</v>
          </cell>
          <cell r="E88" t="str">
            <v>DAB Item</v>
          </cell>
          <cell r="F88">
            <v>3412</v>
          </cell>
          <cell r="G88">
            <v>5001</v>
          </cell>
        </row>
        <row r="89">
          <cell r="A89">
            <v>41554</v>
          </cell>
          <cell r="B89" t="str">
            <v>North</v>
          </cell>
          <cell r="C89" t="str">
            <v>Gigi</v>
          </cell>
          <cell r="E89" t="str">
            <v>XOL Item</v>
          </cell>
          <cell r="F89">
            <v>3465</v>
          </cell>
          <cell r="G89">
            <v>6299</v>
          </cell>
        </row>
        <row r="90">
          <cell r="A90">
            <v>41411</v>
          </cell>
          <cell r="B90" t="str">
            <v>MidWest</v>
          </cell>
          <cell r="C90" t="str">
            <v>Gigi</v>
          </cell>
          <cell r="E90" t="str">
            <v>DAB Item</v>
          </cell>
          <cell r="F90">
            <v>2764</v>
          </cell>
          <cell r="G90">
            <v>4766</v>
          </cell>
        </row>
        <row r="91">
          <cell r="A91">
            <v>41148</v>
          </cell>
          <cell r="B91" t="str">
            <v>MidWest</v>
          </cell>
          <cell r="C91" t="str">
            <v>Mo</v>
          </cell>
          <cell r="E91" t="str">
            <v>RAD Item</v>
          </cell>
          <cell r="F91">
            <v>4834</v>
          </cell>
          <cell r="G91">
            <v>8788</v>
          </cell>
        </row>
        <row r="92">
          <cell r="A92">
            <v>41019</v>
          </cell>
          <cell r="B92" t="str">
            <v>MidWest</v>
          </cell>
          <cell r="C92" t="str">
            <v>Gigi</v>
          </cell>
          <cell r="E92" t="str">
            <v>XOL Item</v>
          </cell>
          <cell r="F92">
            <v>4502</v>
          </cell>
          <cell r="G92">
            <v>6003</v>
          </cell>
        </row>
        <row r="93">
          <cell r="A93">
            <v>41515</v>
          </cell>
          <cell r="B93" t="str">
            <v>MidWest</v>
          </cell>
          <cell r="C93" t="str">
            <v>Shelia</v>
          </cell>
          <cell r="E93" t="str">
            <v>AIM Item</v>
          </cell>
          <cell r="F93">
            <v>3730</v>
          </cell>
          <cell r="G93">
            <v>4972</v>
          </cell>
        </row>
        <row r="94">
          <cell r="A94">
            <v>41627</v>
          </cell>
          <cell r="B94" t="str">
            <v>South</v>
          </cell>
          <cell r="C94" t="str">
            <v>Mo</v>
          </cell>
          <cell r="E94" t="str">
            <v>RAD Item</v>
          </cell>
          <cell r="F94">
            <v>5849</v>
          </cell>
          <cell r="G94">
            <v>7799</v>
          </cell>
        </row>
        <row r="95">
          <cell r="A95">
            <v>41151</v>
          </cell>
          <cell r="B95" t="str">
            <v>MidWest</v>
          </cell>
          <cell r="C95" t="str">
            <v>Gigi</v>
          </cell>
          <cell r="E95" t="str">
            <v>DAB Item</v>
          </cell>
          <cell r="F95">
            <v>3933</v>
          </cell>
          <cell r="G95">
            <v>6780</v>
          </cell>
        </row>
        <row r="96">
          <cell r="A96">
            <v>41019</v>
          </cell>
          <cell r="B96" t="str">
            <v>MidWest</v>
          </cell>
          <cell r="C96" t="str">
            <v>Shelia</v>
          </cell>
          <cell r="E96" t="str">
            <v>DAB Item</v>
          </cell>
          <cell r="F96">
            <v>3971</v>
          </cell>
          <cell r="G96">
            <v>9233</v>
          </cell>
        </row>
        <row r="97">
          <cell r="A97">
            <v>41168</v>
          </cell>
          <cell r="B97" t="str">
            <v>North</v>
          </cell>
          <cell r="C97" t="str">
            <v>Gigi</v>
          </cell>
          <cell r="E97" t="str">
            <v>XOL Item</v>
          </cell>
          <cell r="F97">
            <v>1807</v>
          </cell>
          <cell r="G97">
            <v>4881</v>
          </cell>
        </row>
        <row r="98">
          <cell r="A98">
            <v>41294</v>
          </cell>
          <cell r="B98" t="str">
            <v>West</v>
          </cell>
          <cell r="C98" t="str">
            <v>Shelia</v>
          </cell>
          <cell r="E98" t="str">
            <v>AIM Item</v>
          </cell>
          <cell r="F98">
            <v>2705</v>
          </cell>
          <cell r="G98">
            <v>4666</v>
          </cell>
        </row>
        <row r="99">
          <cell r="A99">
            <v>41407</v>
          </cell>
          <cell r="B99" t="str">
            <v>North</v>
          </cell>
          <cell r="C99" t="str">
            <v>Pham</v>
          </cell>
          <cell r="E99" t="str">
            <v>XOL Item</v>
          </cell>
          <cell r="F99">
            <v>4432</v>
          </cell>
          <cell r="G99">
            <v>7641</v>
          </cell>
        </row>
        <row r="100">
          <cell r="A100">
            <v>41105</v>
          </cell>
          <cell r="B100" t="str">
            <v>South</v>
          </cell>
          <cell r="C100" t="str">
            <v>Pham</v>
          </cell>
          <cell r="E100" t="str">
            <v>DAB Item</v>
          </cell>
          <cell r="F100">
            <v>1909</v>
          </cell>
          <cell r="G100">
            <v>2546</v>
          </cell>
        </row>
        <row r="101">
          <cell r="A101">
            <v>41184</v>
          </cell>
          <cell r="B101" t="str">
            <v>MidWest</v>
          </cell>
          <cell r="C101" t="str">
            <v>Gigi</v>
          </cell>
          <cell r="E101" t="str">
            <v>RAD Item</v>
          </cell>
          <cell r="F101">
            <v>6663</v>
          </cell>
          <cell r="G101">
            <v>7126</v>
          </cell>
        </row>
        <row r="102">
          <cell r="A102">
            <v>41614</v>
          </cell>
          <cell r="B102" t="str">
            <v>West</v>
          </cell>
          <cell r="C102" t="str">
            <v>Shelia</v>
          </cell>
          <cell r="E102" t="str">
            <v>XOL Item</v>
          </cell>
          <cell r="F102">
            <v>2227</v>
          </cell>
          <cell r="G102">
            <v>2531</v>
          </cell>
        </row>
        <row r="103">
          <cell r="A103">
            <v>41556</v>
          </cell>
          <cell r="B103" t="str">
            <v>North</v>
          </cell>
          <cell r="C103" t="str">
            <v>Shelia</v>
          </cell>
          <cell r="E103" t="str">
            <v>XOL Item</v>
          </cell>
          <cell r="F103">
            <v>5386</v>
          </cell>
          <cell r="G103">
            <v>7182</v>
          </cell>
        </row>
        <row r="104">
          <cell r="A104">
            <v>41094</v>
          </cell>
          <cell r="B104" t="str">
            <v>South</v>
          </cell>
          <cell r="C104" t="str">
            <v>Shelia</v>
          </cell>
          <cell r="E104" t="str">
            <v>XOL Item</v>
          </cell>
          <cell r="F104">
            <v>3442</v>
          </cell>
          <cell r="G104">
            <v>5835</v>
          </cell>
        </row>
        <row r="105">
          <cell r="A105">
            <v>41195</v>
          </cell>
          <cell r="B105" t="str">
            <v>South</v>
          </cell>
          <cell r="C105" t="str">
            <v>Shelia</v>
          </cell>
          <cell r="E105" t="str">
            <v>AIM Item</v>
          </cell>
          <cell r="F105">
            <v>2395</v>
          </cell>
          <cell r="G105">
            <v>6474</v>
          </cell>
        </row>
        <row r="106">
          <cell r="A106">
            <v>41275</v>
          </cell>
          <cell r="B106" t="str">
            <v>West</v>
          </cell>
          <cell r="C106" t="str">
            <v>Mo</v>
          </cell>
          <cell r="E106" t="str">
            <v>AIM Item</v>
          </cell>
          <cell r="F106">
            <v>1252</v>
          </cell>
          <cell r="G106">
            <v>2122</v>
          </cell>
        </row>
        <row r="107">
          <cell r="A107">
            <v>41149</v>
          </cell>
          <cell r="B107" t="str">
            <v>West</v>
          </cell>
          <cell r="C107" t="str">
            <v>Mo</v>
          </cell>
          <cell r="E107" t="str">
            <v>AIM Item</v>
          </cell>
          <cell r="F107">
            <v>5350</v>
          </cell>
          <cell r="G107">
            <v>7868</v>
          </cell>
        </row>
        <row r="108">
          <cell r="A108">
            <v>41513</v>
          </cell>
          <cell r="B108" t="str">
            <v>South</v>
          </cell>
          <cell r="C108" t="str">
            <v>Shelia</v>
          </cell>
          <cell r="E108" t="str">
            <v>DAB Item</v>
          </cell>
          <cell r="F108">
            <v>5843</v>
          </cell>
          <cell r="G108">
            <v>6250</v>
          </cell>
        </row>
        <row r="109">
          <cell r="A109">
            <v>41146</v>
          </cell>
          <cell r="B109" t="str">
            <v>West</v>
          </cell>
          <cell r="C109" t="str">
            <v>Mo</v>
          </cell>
          <cell r="E109" t="str">
            <v>RAD Item</v>
          </cell>
          <cell r="F109">
            <v>2050</v>
          </cell>
          <cell r="G109">
            <v>3536</v>
          </cell>
        </row>
        <row r="110">
          <cell r="A110">
            <v>41017</v>
          </cell>
          <cell r="B110" t="str">
            <v>North</v>
          </cell>
          <cell r="C110" t="str">
            <v>Pham</v>
          </cell>
          <cell r="E110" t="str">
            <v>DAB Item</v>
          </cell>
          <cell r="F110">
            <v>46</v>
          </cell>
          <cell r="G110">
            <v>82</v>
          </cell>
        </row>
        <row r="111">
          <cell r="A111">
            <v>41130</v>
          </cell>
          <cell r="B111" t="str">
            <v>MidWest</v>
          </cell>
          <cell r="C111" t="str">
            <v>Pham</v>
          </cell>
          <cell r="E111" t="str">
            <v>AIM Item</v>
          </cell>
          <cell r="F111">
            <v>1372</v>
          </cell>
          <cell r="G111">
            <v>2493</v>
          </cell>
        </row>
        <row r="112">
          <cell r="A112">
            <v>41285</v>
          </cell>
          <cell r="B112" t="str">
            <v>West</v>
          </cell>
          <cell r="C112" t="str">
            <v>Shelia</v>
          </cell>
          <cell r="E112" t="str">
            <v>DAB Item</v>
          </cell>
          <cell r="F112">
            <v>3251</v>
          </cell>
          <cell r="G112">
            <v>3475</v>
          </cell>
        </row>
        <row r="113">
          <cell r="A113">
            <v>41516</v>
          </cell>
          <cell r="B113" t="str">
            <v>North</v>
          </cell>
          <cell r="C113" t="str">
            <v>Gigi</v>
          </cell>
          <cell r="E113" t="str">
            <v>AIM Item</v>
          </cell>
          <cell r="F113">
            <v>4483</v>
          </cell>
          <cell r="G113">
            <v>6593</v>
          </cell>
        </row>
        <row r="114">
          <cell r="A114">
            <v>41435</v>
          </cell>
          <cell r="B114" t="str">
            <v>South</v>
          </cell>
          <cell r="C114" t="str">
            <v>Pham</v>
          </cell>
          <cell r="E114" t="str">
            <v>RAD Item</v>
          </cell>
          <cell r="F114">
            <v>5332</v>
          </cell>
          <cell r="G114">
            <v>5703</v>
          </cell>
        </row>
        <row r="115">
          <cell r="A115">
            <v>41490</v>
          </cell>
          <cell r="B115" t="str">
            <v>North</v>
          </cell>
          <cell r="C115" t="str">
            <v>Pham</v>
          </cell>
          <cell r="E115" t="str">
            <v>AIM Item</v>
          </cell>
          <cell r="F115">
            <v>2882</v>
          </cell>
          <cell r="G115">
            <v>6702</v>
          </cell>
        </row>
        <row r="116">
          <cell r="A116">
            <v>41407</v>
          </cell>
          <cell r="B116" t="str">
            <v>South</v>
          </cell>
          <cell r="C116" t="str">
            <v>Mo</v>
          </cell>
          <cell r="E116" t="str">
            <v>DAB Item</v>
          </cell>
          <cell r="F116">
            <v>2666</v>
          </cell>
          <cell r="G116">
            <v>7206</v>
          </cell>
        </row>
        <row r="117">
          <cell r="A117">
            <v>41283</v>
          </cell>
          <cell r="B117" t="str">
            <v>West</v>
          </cell>
          <cell r="C117" t="str">
            <v>Gigi</v>
          </cell>
          <cell r="E117" t="str">
            <v>DAB Item</v>
          </cell>
          <cell r="F117">
            <v>726</v>
          </cell>
          <cell r="G117">
            <v>1230</v>
          </cell>
        </row>
        <row r="118">
          <cell r="A118">
            <v>41504</v>
          </cell>
          <cell r="B118" t="str">
            <v>West</v>
          </cell>
          <cell r="C118" t="str">
            <v>Shelia</v>
          </cell>
          <cell r="E118" t="str">
            <v>AIM Item</v>
          </cell>
          <cell r="F118">
            <v>2422</v>
          </cell>
          <cell r="G118">
            <v>6543</v>
          </cell>
        </row>
        <row r="119">
          <cell r="A119">
            <v>41131</v>
          </cell>
          <cell r="B119" t="str">
            <v>West</v>
          </cell>
          <cell r="C119" t="str">
            <v>Pham</v>
          </cell>
          <cell r="E119" t="str">
            <v>AIM Item</v>
          </cell>
          <cell r="F119">
            <v>235</v>
          </cell>
          <cell r="G119">
            <v>267</v>
          </cell>
        </row>
        <row r="120">
          <cell r="A120">
            <v>40954</v>
          </cell>
          <cell r="B120" t="str">
            <v>South</v>
          </cell>
          <cell r="C120" t="str">
            <v>Mo</v>
          </cell>
          <cell r="E120" t="str">
            <v>AIM Item</v>
          </cell>
          <cell r="F120">
            <v>60</v>
          </cell>
          <cell r="G120">
            <v>160</v>
          </cell>
        </row>
        <row r="121">
          <cell r="A121">
            <v>41628</v>
          </cell>
          <cell r="B121" t="str">
            <v>MidWest</v>
          </cell>
          <cell r="C121" t="str">
            <v>Gigi</v>
          </cell>
          <cell r="E121" t="str">
            <v>XOL Item</v>
          </cell>
          <cell r="F121">
            <v>5878</v>
          </cell>
          <cell r="G121">
            <v>9961</v>
          </cell>
        </row>
        <row r="122">
          <cell r="A122">
            <v>41092</v>
          </cell>
          <cell r="B122" t="str">
            <v>MidWest</v>
          </cell>
          <cell r="C122" t="str">
            <v>Mo</v>
          </cell>
          <cell r="E122" t="str">
            <v>RAD Item</v>
          </cell>
          <cell r="F122">
            <v>836</v>
          </cell>
          <cell r="G122">
            <v>1520</v>
          </cell>
        </row>
        <row r="123">
          <cell r="A123">
            <v>41336</v>
          </cell>
          <cell r="B123" t="str">
            <v>South</v>
          </cell>
          <cell r="C123" t="str">
            <v>Pham</v>
          </cell>
          <cell r="E123" t="str">
            <v>DAB Item</v>
          </cell>
          <cell r="F123">
            <v>426</v>
          </cell>
          <cell r="G123">
            <v>992</v>
          </cell>
        </row>
        <row r="124">
          <cell r="A124">
            <v>41308</v>
          </cell>
          <cell r="B124" t="str">
            <v>South</v>
          </cell>
          <cell r="C124" t="str">
            <v>Pham</v>
          </cell>
          <cell r="E124" t="str">
            <v>RAD Item</v>
          </cell>
          <cell r="F124">
            <v>5164</v>
          </cell>
          <cell r="G124">
            <v>5523</v>
          </cell>
        </row>
        <row r="125">
          <cell r="A125">
            <v>41599</v>
          </cell>
          <cell r="B125" t="str">
            <v>MidWest</v>
          </cell>
          <cell r="C125" t="str">
            <v>Mo</v>
          </cell>
          <cell r="E125" t="str">
            <v>AIM Item</v>
          </cell>
          <cell r="F125">
            <v>1770</v>
          </cell>
          <cell r="G125">
            <v>3050</v>
          </cell>
        </row>
        <row r="126">
          <cell r="A126">
            <v>41575</v>
          </cell>
          <cell r="B126" t="str">
            <v>MidWest</v>
          </cell>
          <cell r="C126" t="str">
            <v>Shelia</v>
          </cell>
          <cell r="E126" t="str">
            <v>AIM Item</v>
          </cell>
          <cell r="F126">
            <v>2714</v>
          </cell>
          <cell r="G126">
            <v>4601</v>
          </cell>
        </row>
        <row r="127">
          <cell r="A127">
            <v>40969</v>
          </cell>
          <cell r="B127" t="str">
            <v>West</v>
          </cell>
          <cell r="C127" t="str">
            <v>Pham</v>
          </cell>
          <cell r="E127" t="str">
            <v>DAB Item</v>
          </cell>
          <cell r="F127">
            <v>1886</v>
          </cell>
          <cell r="G127">
            <v>4190</v>
          </cell>
        </row>
        <row r="128">
          <cell r="A128">
            <v>41252</v>
          </cell>
          <cell r="B128" t="str">
            <v>MidWest</v>
          </cell>
          <cell r="C128" t="str">
            <v>Pham</v>
          </cell>
          <cell r="E128" t="str">
            <v>DAB Item</v>
          </cell>
          <cell r="F128">
            <v>1480</v>
          </cell>
          <cell r="G128">
            <v>3287</v>
          </cell>
        </row>
        <row r="129">
          <cell r="A129">
            <v>41047</v>
          </cell>
          <cell r="B129" t="str">
            <v>MidWest</v>
          </cell>
          <cell r="C129" t="str">
            <v>Shelia</v>
          </cell>
          <cell r="E129" t="str">
            <v>XOL Item</v>
          </cell>
          <cell r="F129">
            <v>3796</v>
          </cell>
          <cell r="G129">
            <v>6433</v>
          </cell>
        </row>
        <row r="130">
          <cell r="A130">
            <v>41315</v>
          </cell>
          <cell r="B130" t="str">
            <v>South</v>
          </cell>
          <cell r="C130" t="str">
            <v>Gigi</v>
          </cell>
          <cell r="E130" t="str">
            <v>AIM Item</v>
          </cell>
          <cell r="F130">
            <v>3806</v>
          </cell>
          <cell r="G130">
            <v>8853</v>
          </cell>
        </row>
        <row r="131">
          <cell r="A131">
            <v>40969</v>
          </cell>
          <cell r="B131" t="str">
            <v>North</v>
          </cell>
          <cell r="C131" t="str">
            <v>Mo</v>
          </cell>
          <cell r="E131" t="str">
            <v>AIM Item</v>
          </cell>
          <cell r="F131">
            <v>2743</v>
          </cell>
          <cell r="G131">
            <v>6094</v>
          </cell>
        </row>
        <row r="132">
          <cell r="A132">
            <v>41100</v>
          </cell>
          <cell r="B132" t="str">
            <v>MidWest</v>
          </cell>
          <cell r="C132" t="str">
            <v>Pham</v>
          </cell>
          <cell r="E132" t="str">
            <v>RAD Item</v>
          </cell>
          <cell r="F132">
            <v>1905</v>
          </cell>
          <cell r="G132">
            <v>3229</v>
          </cell>
        </row>
        <row r="133">
          <cell r="A133">
            <v>40929</v>
          </cell>
          <cell r="B133" t="str">
            <v>South</v>
          </cell>
          <cell r="C133" t="str">
            <v>Pham</v>
          </cell>
          <cell r="E133" t="str">
            <v>AIM Item</v>
          </cell>
          <cell r="F133">
            <v>8617</v>
          </cell>
          <cell r="G133">
            <v>9791</v>
          </cell>
        </row>
        <row r="134">
          <cell r="A134">
            <v>41047</v>
          </cell>
          <cell r="B134" t="str">
            <v>North</v>
          </cell>
          <cell r="C134" t="str">
            <v>Pham</v>
          </cell>
          <cell r="E134" t="str">
            <v>RAD Item</v>
          </cell>
          <cell r="F134">
            <v>2443</v>
          </cell>
          <cell r="G134">
            <v>6601</v>
          </cell>
        </row>
        <row r="135">
          <cell r="A135">
            <v>41456</v>
          </cell>
          <cell r="B135" t="str">
            <v>MidWest</v>
          </cell>
          <cell r="C135" t="str">
            <v>Shelia</v>
          </cell>
          <cell r="E135" t="str">
            <v>DAB Item</v>
          </cell>
          <cell r="F135">
            <v>5414</v>
          </cell>
          <cell r="G135">
            <v>7961</v>
          </cell>
        </row>
        <row r="136">
          <cell r="A136">
            <v>41413</v>
          </cell>
          <cell r="B136" t="str">
            <v>South</v>
          </cell>
          <cell r="C136" t="str">
            <v>Pham</v>
          </cell>
          <cell r="E136" t="str">
            <v>RAD Item</v>
          </cell>
          <cell r="F136">
            <v>1320</v>
          </cell>
          <cell r="G136">
            <v>2401</v>
          </cell>
        </row>
        <row r="137">
          <cell r="A137">
            <v>40999</v>
          </cell>
          <cell r="B137" t="str">
            <v>MidWest</v>
          </cell>
          <cell r="C137" t="str">
            <v>Shelia</v>
          </cell>
          <cell r="E137" t="str">
            <v>AIM Item</v>
          </cell>
          <cell r="F137">
            <v>2944</v>
          </cell>
          <cell r="G137">
            <v>4991</v>
          </cell>
        </row>
        <row r="138">
          <cell r="A138">
            <v>41547</v>
          </cell>
          <cell r="B138" t="str">
            <v>West</v>
          </cell>
          <cell r="C138" t="str">
            <v>Shelia</v>
          </cell>
          <cell r="E138" t="str">
            <v>AIM Item</v>
          </cell>
          <cell r="F138">
            <v>612</v>
          </cell>
          <cell r="G138">
            <v>899</v>
          </cell>
        </row>
        <row r="139">
          <cell r="A139">
            <v>41029</v>
          </cell>
          <cell r="B139" t="str">
            <v>North</v>
          </cell>
          <cell r="C139" t="str">
            <v>Mo</v>
          </cell>
          <cell r="E139" t="str">
            <v>RAD Item</v>
          </cell>
          <cell r="F139">
            <v>2403</v>
          </cell>
          <cell r="G139">
            <v>6491</v>
          </cell>
        </row>
        <row r="140">
          <cell r="A140">
            <v>41102</v>
          </cell>
          <cell r="B140" t="str">
            <v>MidWest</v>
          </cell>
          <cell r="C140" t="str">
            <v>Shelia</v>
          </cell>
          <cell r="E140" t="str">
            <v>XOL Item</v>
          </cell>
          <cell r="F140">
            <v>2881</v>
          </cell>
          <cell r="G140">
            <v>3275</v>
          </cell>
        </row>
        <row r="141">
          <cell r="A141">
            <v>41031</v>
          </cell>
          <cell r="B141" t="str">
            <v>West</v>
          </cell>
          <cell r="C141" t="str">
            <v>Pham</v>
          </cell>
          <cell r="E141" t="str">
            <v>DAB Item</v>
          </cell>
          <cell r="F141">
            <v>1775</v>
          </cell>
          <cell r="G141">
            <v>4799</v>
          </cell>
        </row>
        <row r="142">
          <cell r="A142">
            <v>41217</v>
          </cell>
          <cell r="B142" t="str">
            <v>North</v>
          </cell>
          <cell r="C142" t="str">
            <v>Pham</v>
          </cell>
          <cell r="E142" t="str">
            <v>DAB Item</v>
          </cell>
          <cell r="F142">
            <v>2880</v>
          </cell>
          <cell r="G142">
            <v>6398</v>
          </cell>
        </row>
        <row r="143">
          <cell r="A143">
            <v>41311</v>
          </cell>
          <cell r="B143" t="str">
            <v>West</v>
          </cell>
          <cell r="C143" t="str">
            <v>Gigi</v>
          </cell>
          <cell r="E143" t="str">
            <v>XOL Item</v>
          </cell>
          <cell r="F143">
            <v>1297</v>
          </cell>
          <cell r="G143">
            <v>2236</v>
          </cell>
        </row>
        <row r="144">
          <cell r="A144">
            <v>41549</v>
          </cell>
          <cell r="B144" t="str">
            <v>North</v>
          </cell>
          <cell r="C144" t="str">
            <v>Shelia</v>
          </cell>
          <cell r="E144" t="str">
            <v>DAB Item</v>
          </cell>
          <cell r="F144">
            <v>169</v>
          </cell>
          <cell r="G144">
            <v>392</v>
          </cell>
        </row>
        <row r="145">
          <cell r="A145">
            <v>41536</v>
          </cell>
          <cell r="B145" t="str">
            <v>South</v>
          </cell>
          <cell r="C145" t="str">
            <v>Pham</v>
          </cell>
          <cell r="E145" t="str">
            <v>AIM Item</v>
          </cell>
          <cell r="F145">
            <v>1622</v>
          </cell>
          <cell r="G145">
            <v>4385</v>
          </cell>
        </row>
        <row r="146">
          <cell r="A146">
            <v>41056</v>
          </cell>
          <cell r="B146" t="str">
            <v>West</v>
          </cell>
          <cell r="C146" t="str">
            <v>Mo</v>
          </cell>
          <cell r="E146" t="str">
            <v>RAD Item</v>
          </cell>
          <cell r="F146">
            <v>2116</v>
          </cell>
          <cell r="G146">
            <v>4922</v>
          </cell>
        </row>
        <row r="147">
          <cell r="A147">
            <v>41624</v>
          </cell>
          <cell r="B147" t="str">
            <v>MidWest</v>
          </cell>
          <cell r="C147" t="str">
            <v>Gigi</v>
          </cell>
          <cell r="E147" t="str">
            <v>DAB Item</v>
          </cell>
          <cell r="F147">
            <v>3978</v>
          </cell>
          <cell r="G147">
            <v>6860</v>
          </cell>
        </row>
        <row r="148">
          <cell r="A148">
            <v>41412</v>
          </cell>
          <cell r="B148" t="str">
            <v>North</v>
          </cell>
          <cell r="C148" t="str">
            <v>Pham</v>
          </cell>
          <cell r="E148" t="str">
            <v>AIM Item</v>
          </cell>
          <cell r="F148">
            <v>4248</v>
          </cell>
          <cell r="G148">
            <v>4542</v>
          </cell>
        </row>
        <row r="149">
          <cell r="A149">
            <v>41347</v>
          </cell>
          <cell r="B149" t="str">
            <v>MidWest</v>
          </cell>
          <cell r="C149" t="str">
            <v>Shelia</v>
          </cell>
          <cell r="E149" t="str">
            <v>DAB Item</v>
          </cell>
          <cell r="F149">
            <v>4846</v>
          </cell>
          <cell r="G149">
            <v>5507</v>
          </cell>
        </row>
        <row r="150">
          <cell r="A150">
            <v>40989</v>
          </cell>
          <cell r="B150" t="str">
            <v>North</v>
          </cell>
          <cell r="C150" t="str">
            <v>Shelia</v>
          </cell>
          <cell r="E150" t="str">
            <v>AIM Item</v>
          </cell>
          <cell r="F150">
            <v>2466</v>
          </cell>
          <cell r="G150">
            <v>4483</v>
          </cell>
        </row>
        <row r="151">
          <cell r="A151">
            <v>40943</v>
          </cell>
          <cell r="B151" t="str">
            <v>MidWest</v>
          </cell>
          <cell r="C151" t="str">
            <v>Shelia</v>
          </cell>
          <cell r="E151" t="str">
            <v>AIM Item</v>
          </cell>
          <cell r="F151">
            <v>1144</v>
          </cell>
          <cell r="G151">
            <v>2658</v>
          </cell>
        </row>
        <row r="152">
          <cell r="A152">
            <v>41083</v>
          </cell>
          <cell r="B152" t="str">
            <v>South</v>
          </cell>
          <cell r="C152" t="str">
            <v>Mo</v>
          </cell>
          <cell r="E152" t="str">
            <v>XOL Item</v>
          </cell>
          <cell r="F152">
            <v>1709</v>
          </cell>
          <cell r="G152">
            <v>4616</v>
          </cell>
        </row>
        <row r="153">
          <cell r="A153">
            <v>41553</v>
          </cell>
          <cell r="B153" t="str">
            <v>North</v>
          </cell>
          <cell r="C153" t="str">
            <v>Shelia</v>
          </cell>
          <cell r="E153" t="str">
            <v>XOL Item</v>
          </cell>
          <cell r="F153">
            <v>3672</v>
          </cell>
          <cell r="G153">
            <v>6330</v>
          </cell>
        </row>
        <row r="154">
          <cell r="A154">
            <v>41364</v>
          </cell>
          <cell r="B154" t="str">
            <v>MidWest</v>
          </cell>
          <cell r="C154" t="str">
            <v>Gigi</v>
          </cell>
          <cell r="E154" t="str">
            <v>RAD Item</v>
          </cell>
          <cell r="F154">
            <v>893</v>
          </cell>
          <cell r="G154">
            <v>1313</v>
          </cell>
        </row>
        <row r="155">
          <cell r="A155">
            <v>41059</v>
          </cell>
          <cell r="B155" t="str">
            <v>MidWest</v>
          </cell>
          <cell r="C155" t="str">
            <v>Pham</v>
          </cell>
          <cell r="E155" t="str">
            <v>AIM Item</v>
          </cell>
          <cell r="F155">
            <v>5224</v>
          </cell>
          <cell r="G155">
            <v>5588</v>
          </cell>
        </row>
        <row r="156">
          <cell r="A156">
            <v>41099</v>
          </cell>
          <cell r="B156" t="str">
            <v>South</v>
          </cell>
          <cell r="C156" t="str">
            <v>Pham</v>
          </cell>
          <cell r="E156" t="str">
            <v>AIM Item</v>
          </cell>
          <cell r="F156">
            <v>3731</v>
          </cell>
          <cell r="G156">
            <v>3990</v>
          </cell>
        </row>
        <row r="157">
          <cell r="A157">
            <v>41444</v>
          </cell>
          <cell r="B157" t="str">
            <v>South</v>
          </cell>
          <cell r="C157" t="str">
            <v>Shelia</v>
          </cell>
          <cell r="E157" t="str">
            <v>RAD Item</v>
          </cell>
          <cell r="F157">
            <v>3282</v>
          </cell>
          <cell r="G157">
            <v>3730</v>
          </cell>
        </row>
        <row r="158">
          <cell r="A158">
            <v>41620</v>
          </cell>
          <cell r="B158" t="str">
            <v>South</v>
          </cell>
          <cell r="C158" t="str">
            <v>Gigi</v>
          </cell>
          <cell r="E158" t="str">
            <v>DAB Item</v>
          </cell>
          <cell r="F158">
            <v>93</v>
          </cell>
          <cell r="G158">
            <v>136</v>
          </cell>
        </row>
        <row r="159">
          <cell r="A159">
            <v>41020</v>
          </cell>
          <cell r="B159" t="str">
            <v>MidWest</v>
          </cell>
          <cell r="C159" t="str">
            <v>Shelia</v>
          </cell>
          <cell r="E159" t="str">
            <v>XOL Item</v>
          </cell>
          <cell r="F159">
            <v>732</v>
          </cell>
          <cell r="G159">
            <v>1978</v>
          </cell>
        </row>
        <row r="160">
          <cell r="A160">
            <v>40947</v>
          </cell>
          <cell r="B160" t="str">
            <v>MidWest</v>
          </cell>
          <cell r="C160" t="str">
            <v>Shelia</v>
          </cell>
          <cell r="E160" t="str">
            <v>DAB Item</v>
          </cell>
          <cell r="F160">
            <v>1938</v>
          </cell>
          <cell r="G160">
            <v>2583</v>
          </cell>
        </row>
        <row r="161">
          <cell r="A161">
            <v>41160</v>
          </cell>
          <cell r="B161" t="str">
            <v>South</v>
          </cell>
          <cell r="C161" t="str">
            <v>Shelia</v>
          </cell>
          <cell r="E161" t="str">
            <v>RAD Item</v>
          </cell>
          <cell r="F161">
            <v>892</v>
          </cell>
          <cell r="G161">
            <v>2072</v>
          </cell>
        </row>
        <row r="162">
          <cell r="A162">
            <v>41424</v>
          </cell>
          <cell r="B162" t="str">
            <v>South</v>
          </cell>
          <cell r="C162" t="str">
            <v>Pham</v>
          </cell>
          <cell r="E162" t="str">
            <v>AIM Item</v>
          </cell>
          <cell r="F162">
            <v>1119</v>
          </cell>
          <cell r="G162">
            <v>1894</v>
          </cell>
        </row>
        <row r="163">
          <cell r="A163">
            <v>40945</v>
          </cell>
          <cell r="B163" t="str">
            <v>North</v>
          </cell>
          <cell r="C163" t="str">
            <v>Gigi</v>
          </cell>
          <cell r="E163" t="str">
            <v>DAB Item</v>
          </cell>
          <cell r="F163">
            <v>3446</v>
          </cell>
          <cell r="G163">
            <v>8015</v>
          </cell>
        </row>
        <row r="164">
          <cell r="A164">
            <v>41286</v>
          </cell>
          <cell r="B164" t="str">
            <v>MidWest</v>
          </cell>
          <cell r="C164" t="str">
            <v>Shelia</v>
          </cell>
          <cell r="E164" t="str">
            <v>AIM Item</v>
          </cell>
          <cell r="F164">
            <v>2649</v>
          </cell>
          <cell r="G164">
            <v>5885</v>
          </cell>
        </row>
        <row r="165">
          <cell r="A165">
            <v>41268</v>
          </cell>
          <cell r="B165" t="str">
            <v>South</v>
          </cell>
          <cell r="C165" t="str">
            <v>Mo</v>
          </cell>
          <cell r="E165" t="str">
            <v>RAD Item</v>
          </cell>
          <cell r="F165">
            <v>3344</v>
          </cell>
          <cell r="G165">
            <v>7432</v>
          </cell>
        </row>
        <row r="166">
          <cell r="A166">
            <v>41362</v>
          </cell>
          <cell r="B166" t="str">
            <v>South</v>
          </cell>
          <cell r="C166" t="str">
            <v>Shelia</v>
          </cell>
          <cell r="E166" t="str">
            <v>DAB Item</v>
          </cell>
          <cell r="F166">
            <v>4345</v>
          </cell>
          <cell r="G166">
            <v>7492</v>
          </cell>
        </row>
        <row r="167">
          <cell r="A167">
            <v>41086</v>
          </cell>
          <cell r="B167" t="str">
            <v>South</v>
          </cell>
          <cell r="C167" t="str">
            <v>Pham</v>
          </cell>
          <cell r="E167" t="str">
            <v>RAD Item</v>
          </cell>
          <cell r="F167">
            <v>5929</v>
          </cell>
          <cell r="G167">
            <v>6736</v>
          </cell>
        </row>
        <row r="168">
          <cell r="A168">
            <v>41613</v>
          </cell>
          <cell r="B168" t="str">
            <v>MidWest</v>
          </cell>
          <cell r="C168" t="str">
            <v>Mo</v>
          </cell>
          <cell r="E168" t="str">
            <v>AIM Item</v>
          </cell>
          <cell r="F168">
            <v>1324</v>
          </cell>
          <cell r="G168">
            <v>2244</v>
          </cell>
        </row>
        <row r="169">
          <cell r="A169">
            <v>41067</v>
          </cell>
          <cell r="B169" t="str">
            <v>MidWest</v>
          </cell>
          <cell r="C169" t="str">
            <v>Gigi</v>
          </cell>
          <cell r="E169" t="str">
            <v>AIM Item</v>
          </cell>
          <cell r="F169">
            <v>5395</v>
          </cell>
          <cell r="G169">
            <v>9809</v>
          </cell>
        </row>
        <row r="170">
          <cell r="A170">
            <v>41169</v>
          </cell>
          <cell r="B170" t="str">
            <v>North</v>
          </cell>
          <cell r="C170" t="str">
            <v>Gigi</v>
          </cell>
          <cell r="E170" t="str">
            <v>RAD Item</v>
          </cell>
          <cell r="F170">
            <v>1576</v>
          </cell>
          <cell r="G170">
            <v>2866</v>
          </cell>
        </row>
        <row r="171">
          <cell r="A171">
            <v>41092</v>
          </cell>
          <cell r="B171" t="str">
            <v>South</v>
          </cell>
          <cell r="C171" t="str">
            <v>Shelia</v>
          </cell>
          <cell r="E171" t="str">
            <v>XOL Item</v>
          </cell>
          <cell r="F171">
            <v>2727</v>
          </cell>
          <cell r="G171">
            <v>3638</v>
          </cell>
        </row>
        <row r="172">
          <cell r="A172">
            <v>41206</v>
          </cell>
          <cell r="B172" t="str">
            <v>North</v>
          </cell>
          <cell r="C172" t="str">
            <v>Shelia</v>
          </cell>
          <cell r="E172" t="str">
            <v>RAD Item</v>
          </cell>
          <cell r="F172">
            <v>7138</v>
          </cell>
          <cell r="G172">
            <v>9518</v>
          </cell>
        </row>
        <row r="173">
          <cell r="A173">
            <v>41315</v>
          </cell>
          <cell r="B173" t="str">
            <v>South</v>
          </cell>
          <cell r="C173" t="str">
            <v>Pham</v>
          </cell>
          <cell r="E173" t="str">
            <v>AIM Item</v>
          </cell>
          <cell r="F173">
            <v>2543</v>
          </cell>
          <cell r="G173">
            <v>5913</v>
          </cell>
        </row>
        <row r="174">
          <cell r="A174">
            <v>41146</v>
          </cell>
          <cell r="B174" t="str">
            <v>West</v>
          </cell>
          <cell r="C174" t="str">
            <v>Mo</v>
          </cell>
          <cell r="E174" t="str">
            <v>AIM Item</v>
          </cell>
          <cell r="F174">
            <v>2596</v>
          </cell>
          <cell r="G174">
            <v>5770</v>
          </cell>
        </row>
        <row r="175">
          <cell r="A175">
            <v>41252</v>
          </cell>
          <cell r="B175" t="str">
            <v>MidWest</v>
          </cell>
          <cell r="C175" t="str">
            <v>Pham</v>
          </cell>
          <cell r="E175" t="str">
            <v>AIM Item</v>
          </cell>
          <cell r="F175">
            <v>2935</v>
          </cell>
          <cell r="G175">
            <v>4317</v>
          </cell>
        </row>
        <row r="176">
          <cell r="A176">
            <v>41144</v>
          </cell>
          <cell r="B176" t="str">
            <v>MidWest</v>
          </cell>
          <cell r="C176" t="str">
            <v>Shelia</v>
          </cell>
          <cell r="E176" t="str">
            <v>XOL Item</v>
          </cell>
          <cell r="F176">
            <v>970</v>
          </cell>
          <cell r="G176">
            <v>1763</v>
          </cell>
        </row>
        <row r="177">
          <cell r="A177">
            <v>40940</v>
          </cell>
          <cell r="B177" t="str">
            <v>West</v>
          </cell>
          <cell r="C177" t="str">
            <v>Gigi</v>
          </cell>
          <cell r="E177" t="str">
            <v>RAD Item</v>
          </cell>
          <cell r="F177">
            <v>9319</v>
          </cell>
          <cell r="G177">
            <v>9968</v>
          </cell>
        </row>
        <row r="178">
          <cell r="A178">
            <v>41206</v>
          </cell>
          <cell r="B178" t="str">
            <v>MidWest</v>
          </cell>
          <cell r="C178" t="str">
            <v>Gigi</v>
          </cell>
          <cell r="E178" t="str">
            <v>AIM Item</v>
          </cell>
          <cell r="F178">
            <v>5012</v>
          </cell>
          <cell r="G178">
            <v>7370</v>
          </cell>
        </row>
        <row r="179">
          <cell r="A179">
            <v>40979</v>
          </cell>
          <cell r="B179" t="str">
            <v>MidWest</v>
          </cell>
          <cell r="C179" t="str">
            <v>Mo</v>
          </cell>
          <cell r="E179" t="str">
            <v>DAB Item</v>
          </cell>
          <cell r="F179">
            <v>4469</v>
          </cell>
          <cell r="G179">
            <v>6570</v>
          </cell>
        </row>
        <row r="180">
          <cell r="A180">
            <v>41637</v>
          </cell>
          <cell r="B180" t="str">
            <v>MidWest</v>
          </cell>
          <cell r="C180" t="str">
            <v>Mo</v>
          </cell>
          <cell r="E180" t="str">
            <v>AIM Item</v>
          </cell>
          <cell r="F180">
            <v>3134</v>
          </cell>
          <cell r="G180">
            <v>7286</v>
          </cell>
        </row>
        <row r="181">
          <cell r="A181">
            <v>41141</v>
          </cell>
          <cell r="B181" t="str">
            <v>MidWest</v>
          </cell>
          <cell r="C181" t="str">
            <v>Mo</v>
          </cell>
          <cell r="E181" t="str">
            <v>AIM Item</v>
          </cell>
          <cell r="F181">
            <v>197</v>
          </cell>
          <cell r="G181">
            <v>458</v>
          </cell>
        </row>
        <row r="182">
          <cell r="A182">
            <v>41168</v>
          </cell>
          <cell r="B182" t="str">
            <v>South</v>
          </cell>
          <cell r="C182" t="str">
            <v>Mo</v>
          </cell>
          <cell r="E182" t="str">
            <v>XOL Item</v>
          </cell>
          <cell r="F182">
            <v>267</v>
          </cell>
          <cell r="G182">
            <v>451</v>
          </cell>
        </row>
        <row r="183">
          <cell r="A183">
            <v>41106</v>
          </cell>
          <cell r="B183" t="str">
            <v>South</v>
          </cell>
          <cell r="C183" t="str">
            <v>Shelia</v>
          </cell>
          <cell r="E183" t="str">
            <v>AIM Item</v>
          </cell>
          <cell r="F183">
            <v>5271</v>
          </cell>
          <cell r="G183">
            <v>9583</v>
          </cell>
        </row>
        <row r="184">
          <cell r="A184">
            <v>41206</v>
          </cell>
          <cell r="B184" t="str">
            <v>South</v>
          </cell>
          <cell r="C184" t="str">
            <v>Mo</v>
          </cell>
          <cell r="E184" t="str">
            <v>AIM Item</v>
          </cell>
          <cell r="F184">
            <v>1799</v>
          </cell>
          <cell r="G184">
            <v>2044</v>
          </cell>
        </row>
        <row r="185">
          <cell r="A185">
            <v>41489</v>
          </cell>
          <cell r="B185" t="str">
            <v>West</v>
          </cell>
          <cell r="C185" t="str">
            <v>Shelia</v>
          </cell>
          <cell r="E185" t="str">
            <v>XOL Item</v>
          </cell>
          <cell r="F185">
            <v>1281</v>
          </cell>
          <cell r="G185">
            <v>3464</v>
          </cell>
        </row>
        <row r="186">
          <cell r="A186">
            <v>40958</v>
          </cell>
          <cell r="B186" t="str">
            <v>West</v>
          </cell>
          <cell r="C186" t="str">
            <v>Shelia</v>
          </cell>
          <cell r="E186" t="str">
            <v>RAD Item</v>
          </cell>
          <cell r="F186">
            <v>118</v>
          </cell>
          <cell r="G186">
            <v>173</v>
          </cell>
        </row>
        <row r="187">
          <cell r="A187">
            <v>41192</v>
          </cell>
          <cell r="B187" t="str">
            <v>MidWest</v>
          </cell>
          <cell r="C187" t="str">
            <v>Shelia</v>
          </cell>
          <cell r="E187" t="str">
            <v>XOL Item</v>
          </cell>
          <cell r="F187">
            <v>6419</v>
          </cell>
          <cell r="G187">
            <v>9439</v>
          </cell>
        </row>
        <row r="188">
          <cell r="A188">
            <v>41169</v>
          </cell>
          <cell r="B188" t="str">
            <v>South</v>
          </cell>
          <cell r="C188" t="str">
            <v>Shelia</v>
          </cell>
          <cell r="E188" t="str">
            <v>DAB Item</v>
          </cell>
          <cell r="F188">
            <v>1661</v>
          </cell>
          <cell r="G188">
            <v>4488</v>
          </cell>
        </row>
        <row r="189">
          <cell r="A189">
            <v>41453</v>
          </cell>
          <cell r="B189" t="str">
            <v>West</v>
          </cell>
          <cell r="C189" t="str">
            <v>Pham</v>
          </cell>
          <cell r="E189" t="str">
            <v>AIM Item</v>
          </cell>
          <cell r="F189">
            <v>3356</v>
          </cell>
          <cell r="G189">
            <v>3813</v>
          </cell>
        </row>
        <row r="190">
          <cell r="A190">
            <v>41245</v>
          </cell>
          <cell r="B190" t="str">
            <v>South</v>
          </cell>
          <cell r="C190" t="str">
            <v>Gigi</v>
          </cell>
          <cell r="E190" t="str">
            <v>XOL Item</v>
          </cell>
          <cell r="F190">
            <v>6837</v>
          </cell>
          <cell r="G190">
            <v>7768</v>
          </cell>
        </row>
        <row r="191">
          <cell r="A191">
            <v>41169</v>
          </cell>
          <cell r="B191" t="str">
            <v>West</v>
          </cell>
          <cell r="C191" t="str">
            <v>Gigi</v>
          </cell>
          <cell r="E191" t="str">
            <v>AIM Item</v>
          </cell>
          <cell r="F191">
            <v>2920</v>
          </cell>
          <cell r="G191">
            <v>6486</v>
          </cell>
        </row>
        <row r="192">
          <cell r="A192">
            <v>41321</v>
          </cell>
          <cell r="B192" t="str">
            <v>West</v>
          </cell>
          <cell r="C192" t="str">
            <v>Mo</v>
          </cell>
          <cell r="E192" t="str">
            <v>DAB Item</v>
          </cell>
          <cell r="F192">
            <v>6576</v>
          </cell>
          <cell r="G192">
            <v>8768</v>
          </cell>
        </row>
        <row r="193">
          <cell r="A193">
            <v>41381</v>
          </cell>
          <cell r="B193" t="str">
            <v>South</v>
          </cell>
          <cell r="C193" t="str">
            <v>Mo</v>
          </cell>
          <cell r="E193" t="str">
            <v>RAD Item</v>
          </cell>
          <cell r="F193">
            <v>4716</v>
          </cell>
          <cell r="G193">
            <v>7992</v>
          </cell>
        </row>
        <row r="194">
          <cell r="A194">
            <v>40933</v>
          </cell>
          <cell r="B194" t="str">
            <v>North</v>
          </cell>
          <cell r="C194" t="str">
            <v>Shelia</v>
          </cell>
          <cell r="E194" t="str">
            <v>RAD Item</v>
          </cell>
          <cell r="F194">
            <v>3149</v>
          </cell>
          <cell r="G194">
            <v>3579</v>
          </cell>
        </row>
        <row r="195">
          <cell r="A195">
            <v>41625</v>
          </cell>
          <cell r="B195" t="str">
            <v>North</v>
          </cell>
          <cell r="C195" t="str">
            <v>Shelia</v>
          </cell>
          <cell r="E195" t="str">
            <v>DAB Item</v>
          </cell>
          <cell r="F195">
            <v>3077</v>
          </cell>
          <cell r="G195">
            <v>5593</v>
          </cell>
        </row>
        <row r="196">
          <cell r="A196">
            <v>41068</v>
          </cell>
          <cell r="B196" t="str">
            <v>South</v>
          </cell>
          <cell r="C196" t="str">
            <v>Gigi</v>
          </cell>
          <cell r="E196" t="str">
            <v>AIM Item</v>
          </cell>
          <cell r="F196">
            <v>4297</v>
          </cell>
          <cell r="G196">
            <v>9990</v>
          </cell>
        </row>
        <row r="197">
          <cell r="A197">
            <v>41492</v>
          </cell>
          <cell r="B197" t="str">
            <v>MidWest</v>
          </cell>
          <cell r="C197" t="str">
            <v>Gigi</v>
          </cell>
          <cell r="E197" t="str">
            <v>DAB Item</v>
          </cell>
          <cell r="F197">
            <v>609</v>
          </cell>
          <cell r="G197">
            <v>1049</v>
          </cell>
        </row>
        <row r="198">
          <cell r="A198">
            <v>40987</v>
          </cell>
          <cell r="B198" t="str">
            <v>West</v>
          </cell>
          <cell r="C198" t="str">
            <v>Pham</v>
          </cell>
          <cell r="E198" t="str">
            <v>AIM Item</v>
          </cell>
          <cell r="F198">
            <v>4353</v>
          </cell>
          <cell r="G198">
            <v>7377</v>
          </cell>
        </row>
        <row r="199">
          <cell r="A199">
            <v>41291</v>
          </cell>
          <cell r="B199" t="str">
            <v>South</v>
          </cell>
          <cell r="C199" t="str">
            <v>Shelia</v>
          </cell>
          <cell r="E199" t="str">
            <v>XOL Item</v>
          </cell>
          <cell r="F199">
            <v>346</v>
          </cell>
          <cell r="G199">
            <v>586</v>
          </cell>
        </row>
        <row r="200">
          <cell r="A200">
            <v>41025</v>
          </cell>
          <cell r="B200" t="str">
            <v>South</v>
          </cell>
          <cell r="C200" t="str">
            <v>Pham</v>
          </cell>
          <cell r="E200" t="str">
            <v>RAD Item</v>
          </cell>
          <cell r="F200">
            <v>7055</v>
          </cell>
          <cell r="G200">
            <v>8018</v>
          </cell>
        </row>
        <row r="201">
          <cell r="A201">
            <v>41236</v>
          </cell>
          <cell r="B201" t="str">
            <v>MidWest</v>
          </cell>
          <cell r="C201" t="str">
            <v>Pham</v>
          </cell>
          <cell r="E201" t="str">
            <v>DAB Item</v>
          </cell>
          <cell r="F201">
            <v>4700</v>
          </cell>
          <cell r="G201">
            <v>5340</v>
          </cell>
        </row>
        <row r="202">
          <cell r="A202">
            <v>41189</v>
          </cell>
          <cell r="B202" t="str">
            <v>MidWest</v>
          </cell>
          <cell r="C202" t="str">
            <v>Shelia</v>
          </cell>
          <cell r="E202" t="str">
            <v>DAB Item</v>
          </cell>
          <cell r="F202">
            <v>1156</v>
          </cell>
          <cell r="G202">
            <v>3122</v>
          </cell>
        </row>
        <row r="203">
          <cell r="A203">
            <v>40937</v>
          </cell>
          <cell r="B203" t="str">
            <v>West</v>
          </cell>
          <cell r="C203" t="str">
            <v>Gigi</v>
          </cell>
          <cell r="E203" t="str">
            <v>AIM Item</v>
          </cell>
          <cell r="F203">
            <v>7371</v>
          </cell>
          <cell r="G203">
            <v>9829</v>
          </cell>
        </row>
        <row r="204">
          <cell r="A204">
            <v>41504</v>
          </cell>
          <cell r="B204" t="str">
            <v>West</v>
          </cell>
          <cell r="C204" t="str">
            <v>Gigi</v>
          </cell>
          <cell r="E204" t="str">
            <v>DAB Item</v>
          </cell>
          <cell r="F204">
            <v>4026</v>
          </cell>
          <cell r="G204">
            <v>4575</v>
          </cell>
        </row>
        <row r="205">
          <cell r="A205">
            <v>41352</v>
          </cell>
          <cell r="B205" t="str">
            <v>West</v>
          </cell>
          <cell r="C205" t="str">
            <v>Shelia</v>
          </cell>
          <cell r="E205" t="str">
            <v>DAB Item</v>
          </cell>
          <cell r="F205">
            <v>4976</v>
          </cell>
          <cell r="G205">
            <v>8434</v>
          </cell>
        </row>
        <row r="206">
          <cell r="A206">
            <v>41598</v>
          </cell>
          <cell r="B206" t="str">
            <v>West</v>
          </cell>
          <cell r="C206" t="str">
            <v>Gigi</v>
          </cell>
          <cell r="E206" t="str">
            <v>DAB Item</v>
          </cell>
          <cell r="F206">
            <v>1532</v>
          </cell>
          <cell r="G206">
            <v>3562</v>
          </cell>
        </row>
        <row r="207">
          <cell r="A207">
            <v>40932</v>
          </cell>
          <cell r="B207" t="str">
            <v>South</v>
          </cell>
          <cell r="C207" t="str">
            <v>Mo</v>
          </cell>
          <cell r="E207" t="str">
            <v>DAB Item</v>
          </cell>
          <cell r="F207">
            <v>331</v>
          </cell>
          <cell r="G207">
            <v>896</v>
          </cell>
        </row>
        <row r="208">
          <cell r="A208">
            <v>41425</v>
          </cell>
          <cell r="B208" t="str">
            <v>West</v>
          </cell>
          <cell r="C208" t="str">
            <v>Mo</v>
          </cell>
          <cell r="E208" t="str">
            <v>DAB Item</v>
          </cell>
          <cell r="F208">
            <v>4494</v>
          </cell>
          <cell r="G208">
            <v>9989</v>
          </cell>
        </row>
        <row r="209">
          <cell r="A209">
            <v>41015</v>
          </cell>
          <cell r="B209" t="str">
            <v>MidWest</v>
          </cell>
          <cell r="C209" t="str">
            <v>Pham</v>
          </cell>
          <cell r="E209" t="str">
            <v>XOL Item</v>
          </cell>
          <cell r="F209">
            <v>2350</v>
          </cell>
          <cell r="G209">
            <v>4054</v>
          </cell>
        </row>
        <row r="210">
          <cell r="A210">
            <v>41302</v>
          </cell>
          <cell r="B210" t="str">
            <v>South</v>
          </cell>
          <cell r="C210" t="str">
            <v>Shelia</v>
          </cell>
          <cell r="E210" t="str">
            <v>DAB Item</v>
          </cell>
          <cell r="F210">
            <v>4037</v>
          </cell>
          <cell r="G210">
            <v>6958</v>
          </cell>
        </row>
        <row r="211">
          <cell r="A211">
            <v>41156</v>
          </cell>
          <cell r="B211" t="str">
            <v>MidWest</v>
          </cell>
          <cell r="C211" t="str">
            <v>Shelia</v>
          </cell>
          <cell r="E211" t="str">
            <v>RAD Item</v>
          </cell>
          <cell r="F211">
            <v>5989</v>
          </cell>
          <cell r="G211">
            <v>7986</v>
          </cell>
        </row>
        <row r="212">
          <cell r="A212">
            <v>41441</v>
          </cell>
          <cell r="B212" t="str">
            <v>North</v>
          </cell>
          <cell r="C212" t="str">
            <v>Pham</v>
          </cell>
          <cell r="E212" t="str">
            <v>XOL Item</v>
          </cell>
          <cell r="F212">
            <v>4951</v>
          </cell>
          <cell r="G212">
            <v>6599</v>
          </cell>
        </row>
        <row r="213">
          <cell r="A213">
            <v>40913</v>
          </cell>
          <cell r="B213" t="str">
            <v>MidWest</v>
          </cell>
          <cell r="C213" t="str">
            <v>Mo</v>
          </cell>
          <cell r="E213" t="str">
            <v>XOL Item</v>
          </cell>
          <cell r="F213">
            <v>644</v>
          </cell>
          <cell r="G213">
            <v>1092</v>
          </cell>
        </row>
        <row r="214">
          <cell r="A214">
            <v>41363</v>
          </cell>
          <cell r="B214" t="str">
            <v>MidWest</v>
          </cell>
          <cell r="C214" t="str">
            <v>Shelia</v>
          </cell>
          <cell r="E214" t="str">
            <v>RAD Item</v>
          </cell>
          <cell r="F214">
            <v>3731</v>
          </cell>
          <cell r="G214">
            <v>6433</v>
          </cell>
        </row>
        <row r="215">
          <cell r="A215">
            <v>41540</v>
          </cell>
          <cell r="B215" t="str">
            <v>South</v>
          </cell>
          <cell r="C215" t="str">
            <v>Shelia</v>
          </cell>
          <cell r="E215" t="str">
            <v>DAB Item</v>
          </cell>
          <cell r="F215">
            <v>2280</v>
          </cell>
          <cell r="G215">
            <v>3354</v>
          </cell>
        </row>
        <row r="216">
          <cell r="A216">
            <v>41624</v>
          </cell>
          <cell r="B216" t="str">
            <v>North</v>
          </cell>
          <cell r="C216" t="str">
            <v>Gigi</v>
          </cell>
          <cell r="E216" t="str">
            <v>RAD Item</v>
          </cell>
          <cell r="F216">
            <v>1233</v>
          </cell>
          <cell r="G216">
            <v>1644</v>
          </cell>
        </row>
        <row r="217">
          <cell r="A217">
            <v>41260</v>
          </cell>
          <cell r="B217" t="str">
            <v>MidWest</v>
          </cell>
          <cell r="C217" t="str">
            <v>Gigi</v>
          </cell>
          <cell r="E217" t="str">
            <v>AIM Item</v>
          </cell>
          <cell r="F217">
            <v>1529</v>
          </cell>
          <cell r="G217">
            <v>2780</v>
          </cell>
        </row>
        <row r="218">
          <cell r="A218">
            <v>41621</v>
          </cell>
          <cell r="B218" t="str">
            <v>South</v>
          </cell>
          <cell r="C218" t="str">
            <v>Shelia</v>
          </cell>
          <cell r="E218" t="str">
            <v>XOL Item</v>
          </cell>
          <cell r="F218">
            <v>1191</v>
          </cell>
          <cell r="G218">
            <v>2054</v>
          </cell>
        </row>
        <row r="219">
          <cell r="A219">
            <v>41639</v>
          </cell>
          <cell r="B219" t="str">
            <v>South</v>
          </cell>
          <cell r="C219" t="str">
            <v>Shelia</v>
          </cell>
          <cell r="E219" t="str">
            <v>RAD Item</v>
          </cell>
          <cell r="F219">
            <v>5395</v>
          </cell>
          <cell r="G219">
            <v>9301</v>
          </cell>
        </row>
        <row r="220">
          <cell r="A220">
            <v>41253</v>
          </cell>
          <cell r="B220" t="str">
            <v>North</v>
          </cell>
          <cell r="C220" t="str">
            <v>Gigi</v>
          </cell>
          <cell r="E220" t="str">
            <v>XOL Item</v>
          </cell>
          <cell r="F220">
            <v>3044</v>
          </cell>
          <cell r="G220">
            <v>3255</v>
          </cell>
        </row>
        <row r="221">
          <cell r="A221">
            <v>41204</v>
          </cell>
          <cell r="B221" t="str">
            <v>MidWest</v>
          </cell>
          <cell r="C221" t="str">
            <v>Gigi</v>
          </cell>
          <cell r="E221" t="str">
            <v>RAD Item</v>
          </cell>
          <cell r="F221">
            <v>1722</v>
          </cell>
          <cell r="G221">
            <v>4004</v>
          </cell>
        </row>
        <row r="222">
          <cell r="A222">
            <v>40930</v>
          </cell>
          <cell r="B222" t="str">
            <v>MidWest</v>
          </cell>
          <cell r="C222" t="str">
            <v>Mo</v>
          </cell>
          <cell r="E222" t="str">
            <v>DAB Item</v>
          </cell>
          <cell r="F222">
            <v>1387</v>
          </cell>
          <cell r="G222">
            <v>3080</v>
          </cell>
        </row>
        <row r="223">
          <cell r="A223">
            <v>41056</v>
          </cell>
          <cell r="B223" t="str">
            <v>West</v>
          </cell>
          <cell r="C223" t="str">
            <v>Mo</v>
          </cell>
          <cell r="E223" t="str">
            <v>DAB Item</v>
          </cell>
          <cell r="F223">
            <v>88</v>
          </cell>
          <cell r="G223">
            <v>195</v>
          </cell>
        </row>
        <row r="224">
          <cell r="A224">
            <v>41030</v>
          </cell>
          <cell r="B224" t="str">
            <v>West</v>
          </cell>
          <cell r="C224" t="str">
            <v>Gigi</v>
          </cell>
          <cell r="E224" t="str">
            <v>DAB Item</v>
          </cell>
          <cell r="F224">
            <v>2952</v>
          </cell>
          <cell r="G224">
            <v>3355</v>
          </cell>
        </row>
        <row r="225">
          <cell r="A225">
            <v>41635</v>
          </cell>
          <cell r="B225" t="str">
            <v>MidWest</v>
          </cell>
          <cell r="C225" t="str">
            <v>Mo</v>
          </cell>
          <cell r="E225" t="str">
            <v>XOL Item</v>
          </cell>
          <cell r="F225">
            <v>4640</v>
          </cell>
          <cell r="G225">
            <v>6822</v>
          </cell>
        </row>
        <row r="226">
          <cell r="A226">
            <v>41195</v>
          </cell>
          <cell r="B226" t="str">
            <v>West</v>
          </cell>
          <cell r="C226" t="str">
            <v>Shelia</v>
          </cell>
          <cell r="E226" t="str">
            <v>AIM Item</v>
          </cell>
          <cell r="F226">
            <v>18</v>
          </cell>
          <cell r="G226">
            <v>32</v>
          </cell>
        </row>
        <row r="227">
          <cell r="A227">
            <v>41270</v>
          </cell>
          <cell r="B227" t="str">
            <v>West</v>
          </cell>
          <cell r="C227" t="str">
            <v>Mo</v>
          </cell>
          <cell r="E227" t="str">
            <v>DAB Item</v>
          </cell>
          <cell r="F227">
            <v>3397</v>
          </cell>
          <cell r="G227">
            <v>9180</v>
          </cell>
        </row>
        <row r="228">
          <cell r="A228">
            <v>41341</v>
          </cell>
          <cell r="B228" t="str">
            <v>MidWest</v>
          </cell>
          <cell r="C228" t="str">
            <v>Shelia</v>
          </cell>
          <cell r="E228" t="str">
            <v>AIM Item</v>
          </cell>
          <cell r="F228">
            <v>1702</v>
          </cell>
          <cell r="G228">
            <v>3781</v>
          </cell>
        </row>
        <row r="229">
          <cell r="A229">
            <v>40909</v>
          </cell>
          <cell r="B229" t="str">
            <v>South</v>
          </cell>
          <cell r="C229" t="str">
            <v>Gigi</v>
          </cell>
          <cell r="E229" t="str">
            <v>DAB Item</v>
          </cell>
          <cell r="F229">
            <v>4341</v>
          </cell>
          <cell r="G229">
            <v>7358</v>
          </cell>
        </row>
        <row r="230">
          <cell r="A230">
            <v>41465</v>
          </cell>
          <cell r="B230" t="str">
            <v>West</v>
          </cell>
          <cell r="C230" t="str">
            <v>Shelia</v>
          </cell>
          <cell r="E230" t="str">
            <v>DAB Item</v>
          </cell>
          <cell r="F230">
            <v>3382</v>
          </cell>
          <cell r="G230">
            <v>9139</v>
          </cell>
        </row>
        <row r="231">
          <cell r="A231">
            <v>40950</v>
          </cell>
          <cell r="B231" t="str">
            <v>West</v>
          </cell>
          <cell r="C231" t="str">
            <v>Mo</v>
          </cell>
          <cell r="E231" t="str">
            <v>XOL Item</v>
          </cell>
          <cell r="F231">
            <v>3639</v>
          </cell>
          <cell r="G231">
            <v>4853</v>
          </cell>
        </row>
        <row r="232">
          <cell r="A232">
            <v>41487</v>
          </cell>
          <cell r="B232" t="str">
            <v>North</v>
          </cell>
          <cell r="C232" t="str">
            <v>Gigi</v>
          </cell>
          <cell r="E232" t="str">
            <v>DAB Item</v>
          </cell>
          <cell r="F232">
            <v>3567</v>
          </cell>
          <cell r="G232">
            <v>8293</v>
          </cell>
        </row>
        <row r="233">
          <cell r="A233">
            <v>41562</v>
          </cell>
          <cell r="B233" t="str">
            <v>North</v>
          </cell>
          <cell r="C233" t="str">
            <v>Pham</v>
          </cell>
          <cell r="E233" t="str">
            <v>AIM Item</v>
          </cell>
          <cell r="F233">
            <v>3220</v>
          </cell>
          <cell r="G233">
            <v>8702</v>
          </cell>
        </row>
        <row r="234">
          <cell r="A234">
            <v>41323</v>
          </cell>
          <cell r="B234" t="str">
            <v>MidWest</v>
          </cell>
          <cell r="C234" t="str">
            <v>Shelia</v>
          </cell>
          <cell r="E234" t="str">
            <v>XOL Item</v>
          </cell>
          <cell r="F234">
            <v>2925</v>
          </cell>
          <cell r="G234">
            <v>6802</v>
          </cell>
        </row>
        <row r="235">
          <cell r="A235">
            <v>41144</v>
          </cell>
          <cell r="B235" t="str">
            <v>South</v>
          </cell>
          <cell r="C235" t="str">
            <v>Mo</v>
          </cell>
          <cell r="E235" t="str">
            <v>AIM Item</v>
          </cell>
          <cell r="F235">
            <v>783</v>
          </cell>
          <cell r="G235">
            <v>1739</v>
          </cell>
        </row>
        <row r="236">
          <cell r="A236">
            <v>41232</v>
          </cell>
          <cell r="B236" t="str">
            <v>MidWest</v>
          </cell>
          <cell r="C236" t="str">
            <v>Shelia</v>
          </cell>
          <cell r="E236" t="str">
            <v>RAD Item</v>
          </cell>
          <cell r="F236">
            <v>1194</v>
          </cell>
          <cell r="G236">
            <v>1592</v>
          </cell>
        </row>
        <row r="237">
          <cell r="A237">
            <v>41008</v>
          </cell>
          <cell r="B237" t="str">
            <v>North</v>
          </cell>
          <cell r="C237" t="str">
            <v>Pham</v>
          </cell>
          <cell r="E237" t="str">
            <v>XOL Item</v>
          </cell>
          <cell r="F237">
            <v>2647</v>
          </cell>
          <cell r="G237">
            <v>4566</v>
          </cell>
        </row>
        <row r="238">
          <cell r="A238">
            <v>41111</v>
          </cell>
          <cell r="B238" t="str">
            <v>West</v>
          </cell>
          <cell r="C238" t="str">
            <v>Pham</v>
          </cell>
          <cell r="E238" t="str">
            <v>RAD Item</v>
          </cell>
          <cell r="F238">
            <v>1642</v>
          </cell>
          <cell r="G238">
            <v>1866</v>
          </cell>
        </row>
        <row r="239">
          <cell r="A239">
            <v>41563</v>
          </cell>
          <cell r="B239" t="str">
            <v>North</v>
          </cell>
          <cell r="C239" t="str">
            <v>Pham</v>
          </cell>
          <cell r="E239" t="str">
            <v>RAD Item</v>
          </cell>
          <cell r="F239">
            <v>4250</v>
          </cell>
          <cell r="G239">
            <v>7329</v>
          </cell>
        </row>
        <row r="240">
          <cell r="A240">
            <v>41608</v>
          </cell>
          <cell r="B240" t="str">
            <v>MidWest</v>
          </cell>
          <cell r="C240" t="str">
            <v>Mo</v>
          </cell>
          <cell r="E240" t="str">
            <v>DAB Item</v>
          </cell>
          <cell r="F240">
            <v>4762</v>
          </cell>
          <cell r="G240">
            <v>8208</v>
          </cell>
        </row>
        <row r="241">
          <cell r="A241">
            <v>41600</v>
          </cell>
          <cell r="B241" t="str">
            <v>South</v>
          </cell>
          <cell r="C241" t="str">
            <v>Gigi</v>
          </cell>
          <cell r="E241" t="str">
            <v>DAB Item</v>
          </cell>
          <cell r="F241">
            <v>7013</v>
          </cell>
          <cell r="G241">
            <v>7501</v>
          </cell>
        </row>
        <row r="242">
          <cell r="A242">
            <v>41487</v>
          </cell>
          <cell r="B242" t="str">
            <v>North</v>
          </cell>
          <cell r="C242" t="str">
            <v>Shelia</v>
          </cell>
          <cell r="E242" t="str">
            <v>DAB Item</v>
          </cell>
          <cell r="F242">
            <v>4595</v>
          </cell>
          <cell r="G242">
            <v>8355</v>
          </cell>
        </row>
        <row r="243">
          <cell r="A243">
            <v>41311</v>
          </cell>
          <cell r="B243" t="str">
            <v>MidWest</v>
          </cell>
          <cell r="C243" t="str">
            <v>Pham</v>
          </cell>
          <cell r="E243" t="str">
            <v>XOL Item</v>
          </cell>
          <cell r="F243">
            <v>3140</v>
          </cell>
          <cell r="G243">
            <v>7299</v>
          </cell>
        </row>
        <row r="244">
          <cell r="A244">
            <v>41159</v>
          </cell>
          <cell r="B244" t="str">
            <v>MidWest</v>
          </cell>
          <cell r="C244" t="str">
            <v>Shelia</v>
          </cell>
          <cell r="E244" t="str">
            <v>AIM Item</v>
          </cell>
          <cell r="F244">
            <v>1865</v>
          </cell>
          <cell r="G244">
            <v>2743</v>
          </cell>
        </row>
        <row r="245">
          <cell r="A245">
            <v>41071</v>
          </cell>
          <cell r="B245" t="str">
            <v>MidWest</v>
          </cell>
          <cell r="C245" t="str">
            <v>Gigi</v>
          </cell>
          <cell r="E245" t="str">
            <v>XOL Item</v>
          </cell>
          <cell r="F245">
            <v>2204</v>
          </cell>
          <cell r="G245">
            <v>4899</v>
          </cell>
        </row>
        <row r="246">
          <cell r="A246">
            <v>41511</v>
          </cell>
          <cell r="B246" t="str">
            <v>South</v>
          </cell>
          <cell r="C246" t="str">
            <v>Pham</v>
          </cell>
          <cell r="E246" t="str">
            <v>DAB Item</v>
          </cell>
          <cell r="F246">
            <v>4357</v>
          </cell>
          <cell r="G246">
            <v>7383</v>
          </cell>
        </row>
        <row r="247">
          <cell r="A247">
            <v>41351</v>
          </cell>
          <cell r="B247" t="str">
            <v>MidWest</v>
          </cell>
          <cell r="C247" t="str">
            <v>Shelia</v>
          </cell>
          <cell r="E247" t="str">
            <v>RAD Item</v>
          </cell>
          <cell r="F247">
            <v>250</v>
          </cell>
          <cell r="G247">
            <v>367</v>
          </cell>
        </row>
        <row r="248">
          <cell r="A248">
            <v>41404</v>
          </cell>
          <cell r="B248" t="str">
            <v>West</v>
          </cell>
          <cell r="C248" t="str">
            <v>Gigi</v>
          </cell>
          <cell r="E248" t="str">
            <v>RAD Item</v>
          </cell>
          <cell r="F248">
            <v>1856</v>
          </cell>
          <cell r="G248">
            <v>5016</v>
          </cell>
        </row>
        <row r="249">
          <cell r="A249">
            <v>41371</v>
          </cell>
          <cell r="B249" t="str">
            <v>MidWest</v>
          </cell>
          <cell r="C249" t="str">
            <v>Pham</v>
          </cell>
          <cell r="E249" t="str">
            <v>AIM Item</v>
          </cell>
          <cell r="F249">
            <v>713</v>
          </cell>
          <cell r="G249">
            <v>1296</v>
          </cell>
        </row>
        <row r="250">
          <cell r="A250">
            <v>41624</v>
          </cell>
          <cell r="B250" t="str">
            <v>MidWest</v>
          </cell>
          <cell r="C250" t="str">
            <v>Pham</v>
          </cell>
          <cell r="E250" t="str">
            <v>RAD Item</v>
          </cell>
          <cell r="F250">
            <v>2335</v>
          </cell>
          <cell r="G250">
            <v>5430</v>
          </cell>
        </row>
        <row r="251">
          <cell r="A251">
            <v>41252</v>
          </cell>
          <cell r="B251" t="str">
            <v>MidWest</v>
          </cell>
          <cell r="C251" t="str">
            <v>Mo</v>
          </cell>
          <cell r="E251" t="str">
            <v>XOL Item</v>
          </cell>
          <cell r="F251">
            <v>627</v>
          </cell>
          <cell r="G251">
            <v>1394</v>
          </cell>
        </row>
        <row r="252">
          <cell r="A252">
            <v>40955</v>
          </cell>
          <cell r="B252" t="str">
            <v>West</v>
          </cell>
          <cell r="C252" t="str">
            <v>Gigi</v>
          </cell>
          <cell r="E252" t="str">
            <v>RAD Item</v>
          </cell>
          <cell r="F252">
            <v>5086</v>
          </cell>
          <cell r="G252">
            <v>8620</v>
          </cell>
        </row>
        <row r="253">
          <cell r="A253">
            <v>40917</v>
          </cell>
          <cell r="B253" t="str">
            <v>North</v>
          </cell>
          <cell r="C253" t="str">
            <v>Shelia</v>
          </cell>
          <cell r="E253" t="str">
            <v>DAB Item</v>
          </cell>
          <cell r="F253">
            <v>2071</v>
          </cell>
          <cell r="G253">
            <v>5597</v>
          </cell>
        </row>
        <row r="254">
          <cell r="A254">
            <v>41114</v>
          </cell>
          <cell r="B254" t="str">
            <v>North</v>
          </cell>
          <cell r="C254" t="str">
            <v>Mo</v>
          </cell>
          <cell r="E254" t="str">
            <v>AIM Item</v>
          </cell>
          <cell r="F254">
            <v>3235</v>
          </cell>
          <cell r="G254">
            <v>8741</v>
          </cell>
        </row>
        <row r="255">
          <cell r="A255">
            <v>41441</v>
          </cell>
          <cell r="B255" t="str">
            <v>MidWest</v>
          </cell>
          <cell r="C255" t="str">
            <v>Shelia</v>
          </cell>
          <cell r="E255" t="str">
            <v>RAD Item</v>
          </cell>
          <cell r="F255">
            <v>1837</v>
          </cell>
          <cell r="G255">
            <v>3166</v>
          </cell>
        </row>
        <row r="256">
          <cell r="A256">
            <v>41303</v>
          </cell>
          <cell r="B256" t="str">
            <v>MidWest</v>
          </cell>
          <cell r="C256" t="str">
            <v>Shelia</v>
          </cell>
          <cell r="E256" t="str">
            <v>XOL Item</v>
          </cell>
          <cell r="F256">
            <v>970</v>
          </cell>
          <cell r="G256">
            <v>2255</v>
          </cell>
        </row>
        <row r="257">
          <cell r="A257">
            <v>41540</v>
          </cell>
          <cell r="B257" t="str">
            <v>North</v>
          </cell>
          <cell r="C257" t="str">
            <v>Pham</v>
          </cell>
          <cell r="E257" t="str">
            <v>RAD Item</v>
          </cell>
          <cell r="F257">
            <v>1560</v>
          </cell>
          <cell r="G257">
            <v>3628</v>
          </cell>
        </row>
        <row r="258">
          <cell r="A258">
            <v>41308</v>
          </cell>
          <cell r="B258" t="str">
            <v>West</v>
          </cell>
          <cell r="C258" t="str">
            <v>Pham</v>
          </cell>
          <cell r="E258" t="str">
            <v>AIM Item</v>
          </cell>
          <cell r="F258">
            <v>864</v>
          </cell>
          <cell r="G258">
            <v>2008</v>
          </cell>
        </row>
        <row r="259">
          <cell r="A259">
            <v>41033</v>
          </cell>
          <cell r="B259" t="str">
            <v>South</v>
          </cell>
          <cell r="C259" t="str">
            <v>Shelia</v>
          </cell>
          <cell r="E259" t="str">
            <v>RAD Item</v>
          </cell>
          <cell r="F259">
            <v>2340</v>
          </cell>
          <cell r="G259">
            <v>2659</v>
          </cell>
        </row>
        <row r="260">
          <cell r="A260">
            <v>41452</v>
          </cell>
          <cell r="B260" t="str">
            <v>North</v>
          </cell>
          <cell r="C260" t="str">
            <v>Mo</v>
          </cell>
          <cell r="E260" t="str">
            <v>DAB Item</v>
          </cell>
          <cell r="F260">
            <v>3977</v>
          </cell>
          <cell r="G260">
            <v>4519</v>
          </cell>
        </row>
        <row r="261">
          <cell r="A261">
            <v>41523</v>
          </cell>
          <cell r="B261" t="str">
            <v>South</v>
          </cell>
          <cell r="C261" t="str">
            <v>Mo</v>
          </cell>
          <cell r="E261" t="str">
            <v>DAB Item</v>
          </cell>
          <cell r="F261">
            <v>4594</v>
          </cell>
          <cell r="G261">
            <v>6124</v>
          </cell>
        </row>
        <row r="262">
          <cell r="A262">
            <v>41466</v>
          </cell>
          <cell r="B262" t="str">
            <v>South</v>
          </cell>
          <cell r="C262" t="str">
            <v>Pham</v>
          </cell>
          <cell r="E262" t="str">
            <v>AIM Item</v>
          </cell>
          <cell r="F262">
            <v>3107</v>
          </cell>
          <cell r="G262">
            <v>7226</v>
          </cell>
        </row>
        <row r="263">
          <cell r="A263">
            <v>41003</v>
          </cell>
          <cell r="B263" t="str">
            <v>South</v>
          </cell>
          <cell r="C263" t="str">
            <v>Gigi</v>
          </cell>
          <cell r="E263" t="str">
            <v>DAB Item</v>
          </cell>
          <cell r="F263">
            <v>1232</v>
          </cell>
          <cell r="G263">
            <v>2738</v>
          </cell>
        </row>
        <row r="264">
          <cell r="A264">
            <v>40945</v>
          </cell>
          <cell r="B264" t="str">
            <v>South</v>
          </cell>
          <cell r="C264" t="str">
            <v>Gigi</v>
          </cell>
          <cell r="E264" t="str">
            <v>XOL Item</v>
          </cell>
          <cell r="F264">
            <v>2086</v>
          </cell>
          <cell r="G264">
            <v>5634</v>
          </cell>
        </row>
        <row r="265">
          <cell r="A265">
            <v>41631</v>
          </cell>
          <cell r="B265" t="str">
            <v>North</v>
          </cell>
          <cell r="C265" t="str">
            <v>Mo</v>
          </cell>
          <cell r="E265" t="str">
            <v>DAB Item</v>
          </cell>
          <cell r="F265">
            <v>4065</v>
          </cell>
          <cell r="G265">
            <v>7390</v>
          </cell>
        </row>
        <row r="266">
          <cell r="A266">
            <v>41438</v>
          </cell>
          <cell r="B266" t="str">
            <v>North</v>
          </cell>
          <cell r="C266" t="str">
            <v>Gigi</v>
          </cell>
          <cell r="E266" t="str">
            <v>DAB Item</v>
          </cell>
          <cell r="F266">
            <v>5644</v>
          </cell>
          <cell r="G266">
            <v>9567</v>
          </cell>
        </row>
        <row r="267">
          <cell r="A267">
            <v>41615</v>
          </cell>
          <cell r="B267" t="str">
            <v>North</v>
          </cell>
          <cell r="C267" t="str">
            <v>Gigi</v>
          </cell>
          <cell r="E267" t="str">
            <v>XOL Item</v>
          </cell>
          <cell r="F267">
            <v>4258</v>
          </cell>
          <cell r="G267">
            <v>6261</v>
          </cell>
        </row>
        <row r="268">
          <cell r="A268">
            <v>41293</v>
          </cell>
          <cell r="B268" t="str">
            <v>MidWest</v>
          </cell>
          <cell r="C268" t="str">
            <v>Mo</v>
          </cell>
          <cell r="E268" t="str">
            <v>XOL Item</v>
          </cell>
          <cell r="F268">
            <v>3346</v>
          </cell>
          <cell r="G268">
            <v>4920</v>
          </cell>
        </row>
        <row r="269">
          <cell r="A269">
            <v>41226</v>
          </cell>
          <cell r="B269" t="str">
            <v>North</v>
          </cell>
          <cell r="C269" t="str">
            <v>Gigi</v>
          </cell>
          <cell r="E269" t="str">
            <v>DAB Item</v>
          </cell>
          <cell r="F269">
            <v>4232</v>
          </cell>
          <cell r="G269">
            <v>7694</v>
          </cell>
        </row>
        <row r="270">
          <cell r="A270">
            <v>41476</v>
          </cell>
          <cell r="B270" t="str">
            <v>North</v>
          </cell>
          <cell r="C270" t="str">
            <v>Mo</v>
          </cell>
          <cell r="E270" t="str">
            <v>RAD Item</v>
          </cell>
          <cell r="F270">
            <v>3120</v>
          </cell>
          <cell r="G270">
            <v>7256</v>
          </cell>
        </row>
        <row r="271">
          <cell r="A271">
            <v>41208</v>
          </cell>
          <cell r="B271" t="str">
            <v>MidWest</v>
          </cell>
          <cell r="C271" t="str">
            <v>Shelia</v>
          </cell>
          <cell r="E271" t="str">
            <v>AIM Item</v>
          </cell>
          <cell r="F271">
            <v>5843</v>
          </cell>
          <cell r="G271">
            <v>6638</v>
          </cell>
        </row>
        <row r="272">
          <cell r="A272">
            <v>41082</v>
          </cell>
          <cell r="B272" t="str">
            <v>South</v>
          </cell>
          <cell r="C272" t="str">
            <v>Gigi</v>
          </cell>
          <cell r="E272" t="str">
            <v>XOL Item</v>
          </cell>
          <cell r="F272">
            <v>6893</v>
          </cell>
          <cell r="G272">
            <v>9190</v>
          </cell>
        </row>
        <row r="273">
          <cell r="A273">
            <v>41228</v>
          </cell>
          <cell r="B273" t="str">
            <v>North</v>
          </cell>
          <cell r="C273" t="str">
            <v>Pham</v>
          </cell>
          <cell r="E273" t="str">
            <v>XOL Item</v>
          </cell>
          <cell r="F273">
            <v>4855</v>
          </cell>
          <cell r="G273">
            <v>7140</v>
          </cell>
        </row>
        <row r="274">
          <cell r="A274">
            <v>41419</v>
          </cell>
          <cell r="B274" t="str">
            <v>MidWest</v>
          </cell>
          <cell r="C274" t="str">
            <v>Pham</v>
          </cell>
          <cell r="E274" t="str">
            <v>RAD Item</v>
          </cell>
          <cell r="F274">
            <v>1259</v>
          </cell>
          <cell r="G274">
            <v>2929</v>
          </cell>
        </row>
        <row r="275">
          <cell r="A275">
            <v>41607</v>
          </cell>
          <cell r="B275" t="str">
            <v>West</v>
          </cell>
          <cell r="C275" t="str">
            <v>Gigi</v>
          </cell>
          <cell r="E275" t="str">
            <v>RAD Item</v>
          </cell>
          <cell r="F275">
            <v>4756</v>
          </cell>
          <cell r="G275">
            <v>6996</v>
          </cell>
        </row>
        <row r="276">
          <cell r="A276">
            <v>41517</v>
          </cell>
          <cell r="B276" t="str">
            <v>South</v>
          </cell>
          <cell r="C276" t="str">
            <v>Gigi</v>
          </cell>
          <cell r="E276" t="str">
            <v>AIM Item</v>
          </cell>
          <cell r="F276">
            <v>677</v>
          </cell>
          <cell r="G276">
            <v>1168</v>
          </cell>
        </row>
        <row r="277">
          <cell r="A277">
            <v>41173</v>
          </cell>
          <cell r="B277" t="str">
            <v>South</v>
          </cell>
          <cell r="C277" t="str">
            <v>Gigi</v>
          </cell>
          <cell r="E277" t="str">
            <v>DAB Item</v>
          </cell>
          <cell r="F277">
            <v>1102</v>
          </cell>
          <cell r="G277">
            <v>2977</v>
          </cell>
        </row>
        <row r="278">
          <cell r="A278">
            <v>41451</v>
          </cell>
          <cell r="B278" t="str">
            <v>West</v>
          </cell>
          <cell r="C278" t="str">
            <v>Mo</v>
          </cell>
          <cell r="E278" t="str">
            <v>RAD Item</v>
          </cell>
          <cell r="F278">
            <v>1523</v>
          </cell>
          <cell r="G278">
            <v>3383</v>
          </cell>
        </row>
        <row r="279">
          <cell r="A279">
            <v>41260</v>
          </cell>
          <cell r="B279" t="str">
            <v>MidWest</v>
          </cell>
          <cell r="C279" t="str">
            <v>Shelia</v>
          </cell>
          <cell r="E279" t="str">
            <v>AIM Item</v>
          </cell>
          <cell r="F279">
            <v>760</v>
          </cell>
          <cell r="G279">
            <v>1117</v>
          </cell>
        </row>
        <row r="280">
          <cell r="A280">
            <v>41091</v>
          </cell>
          <cell r="B280" t="str">
            <v>North</v>
          </cell>
          <cell r="C280" t="str">
            <v>Mo</v>
          </cell>
          <cell r="E280" t="str">
            <v>DAB Item</v>
          </cell>
          <cell r="F280">
            <v>106</v>
          </cell>
          <cell r="G280">
            <v>285</v>
          </cell>
        </row>
        <row r="281">
          <cell r="A281">
            <v>41274</v>
          </cell>
          <cell r="B281" t="str">
            <v>West</v>
          </cell>
          <cell r="C281" t="str">
            <v>Shelia</v>
          </cell>
          <cell r="E281" t="str">
            <v>DAB Item</v>
          </cell>
          <cell r="F281">
            <v>2965</v>
          </cell>
          <cell r="G281">
            <v>5024</v>
          </cell>
        </row>
        <row r="282">
          <cell r="A282">
            <v>41614</v>
          </cell>
          <cell r="B282" t="str">
            <v>South</v>
          </cell>
          <cell r="C282" t="str">
            <v>Gigi</v>
          </cell>
          <cell r="E282" t="str">
            <v>DAB Item</v>
          </cell>
          <cell r="F282">
            <v>1519</v>
          </cell>
          <cell r="G282">
            <v>2025</v>
          </cell>
        </row>
        <row r="283">
          <cell r="A283">
            <v>41494</v>
          </cell>
          <cell r="B283" t="str">
            <v>West</v>
          </cell>
          <cell r="C283" t="str">
            <v>Shelia</v>
          </cell>
          <cell r="E283" t="str">
            <v>DAB Item</v>
          </cell>
          <cell r="F283">
            <v>2237</v>
          </cell>
          <cell r="G283">
            <v>3792</v>
          </cell>
        </row>
        <row r="284">
          <cell r="A284">
            <v>41463</v>
          </cell>
          <cell r="B284" t="str">
            <v>MidWest</v>
          </cell>
          <cell r="C284" t="str">
            <v>Pham</v>
          </cell>
          <cell r="E284" t="str">
            <v>RAD Item</v>
          </cell>
          <cell r="F284">
            <v>3710</v>
          </cell>
          <cell r="G284">
            <v>4945</v>
          </cell>
        </row>
        <row r="285">
          <cell r="A285">
            <v>41622</v>
          </cell>
          <cell r="B285" t="str">
            <v>West</v>
          </cell>
          <cell r="C285" t="str">
            <v>Mo</v>
          </cell>
          <cell r="E285" t="str">
            <v>RAD Item</v>
          </cell>
          <cell r="F285">
            <v>5301</v>
          </cell>
          <cell r="G285">
            <v>5669</v>
          </cell>
        </row>
        <row r="286">
          <cell r="A286">
            <v>41396</v>
          </cell>
          <cell r="B286" t="str">
            <v>North</v>
          </cell>
          <cell r="C286" t="str">
            <v>Gigi</v>
          </cell>
          <cell r="E286" t="str">
            <v>XOL Item</v>
          </cell>
          <cell r="F286">
            <v>4384</v>
          </cell>
          <cell r="G286">
            <v>9744</v>
          </cell>
        </row>
        <row r="287">
          <cell r="A287">
            <v>41291</v>
          </cell>
          <cell r="B287" t="str">
            <v>West</v>
          </cell>
          <cell r="C287" t="str">
            <v>Gigi</v>
          </cell>
          <cell r="E287" t="str">
            <v>RAD Item</v>
          </cell>
          <cell r="F287">
            <v>3120</v>
          </cell>
          <cell r="G287">
            <v>3337</v>
          </cell>
        </row>
        <row r="288">
          <cell r="A288">
            <v>41509</v>
          </cell>
          <cell r="B288" t="str">
            <v>MidWest</v>
          </cell>
          <cell r="C288" t="str">
            <v>Pham</v>
          </cell>
          <cell r="E288" t="str">
            <v>DAB Item</v>
          </cell>
          <cell r="F288">
            <v>4907</v>
          </cell>
          <cell r="G288">
            <v>8921</v>
          </cell>
        </row>
        <row r="289">
          <cell r="A289">
            <v>41399</v>
          </cell>
          <cell r="B289" t="str">
            <v>West</v>
          </cell>
          <cell r="C289" t="str">
            <v>Shelia</v>
          </cell>
          <cell r="E289" t="str">
            <v>DAB Item</v>
          </cell>
          <cell r="F289">
            <v>5756</v>
          </cell>
          <cell r="G289">
            <v>9754</v>
          </cell>
        </row>
        <row r="290">
          <cell r="A290">
            <v>41204</v>
          </cell>
          <cell r="B290" t="str">
            <v>North</v>
          </cell>
          <cell r="C290" t="str">
            <v>Gigi</v>
          </cell>
          <cell r="E290" t="str">
            <v>AIM Item</v>
          </cell>
          <cell r="F290">
            <v>819</v>
          </cell>
          <cell r="G290">
            <v>1205</v>
          </cell>
        </row>
        <row r="291">
          <cell r="A291">
            <v>41508</v>
          </cell>
          <cell r="B291" t="str">
            <v>North</v>
          </cell>
          <cell r="C291" t="str">
            <v>Shelia</v>
          </cell>
          <cell r="E291" t="str">
            <v>DAB Item</v>
          </cell>
          <cell r="F291">
            <v>4443</v>
          </cell>
          <cell r="G291">
            <v>5923</v>
          </cell>
        </row>
        <row r="292">
          <cell r="A292">
            <v>41490</v>
          </cell>
          <cell r="B292" t="str">
            <v>North</v>
          </cell>
          <cell r="C292" t="str">
            <v>Mo</v>
          </cell>
          <cell r="E292" t="str">
            <v>RAD Item</v>
          </cell>
          <cell r="F292">
            <v>4912</v>
          </cell>
          <cell r="G292">
            <v>5253</v>
          </cell>
        </row>
        <row r="293">
          <cell r="A293">
            <v>41580</v>
          </cell>
          <cell r="B293" t="str">
            <v>South</v>
          </cell>
          <cell r="C293" t="str">
            <v>Gigi</v>
          </cell>
          <cell r="E293" t="str">
            <v>XOL Item</v>
          </cell>
          <cell r="F293">
            <v>5180</v>
          </cell>
          <cell r="G293">
            <v>7619</v>
          </cell>
        </row>
        <row r="294">
          <cell r="A294">
            <v>41395</v>
          </cell>
          <cell r="B294" t="str">
            <v>West</v>
          </cell>
          <cell r="C294" t="str">
            <v>Gigi</v>
          </cell>
          <cell r="E294" t="str">
            <v>RAD Item</v>
          </cell>
          <cell r="F294">
            <v>6822</v>
          </cell>
          <cell r="G294">
            <v>9095</v>
          </cell>
        </row>
        <row r="295">
          <cell r="A295">
            <v>41371</v>
          </cell>
          <cell r="B295" t="str">
            <v>West</v>
          </cell>
          <cell r="C295" t="str">
            <v>Mo</v>
          </cell>
          <cell r="E295" t="str">
            <v>RAD Item</v>
          </cell>
          <cell r="F295">
            <v>4157</v>
          </cell>
          <cell r="G295">
            <v>6112</v>
          </cell>
        </row>
        <row r="296">
          <cell r="A296">
            <v>41270</v>
          </cell>
          <cell r="B296" t="str">
            <v>MidWest</v>
          </cell>
          <cell r="C296" t="str">
            <v>Pham</v>
          </cell>
          <cell r="E296" t="str">
            <v>AIM Item</v>
          </cell>
          <cell r="F296">
            <v>1391</v>
          </cell>
          <cell r="G296">
            <v>1488</v>
          </cell>
        </row>
        <row r="297">
          <cell r="A297">
            <v>41339</v>
          </cell>
          <cell r="B297" t="str">
            <v>North</v>
          </cell>
          <cell r="C297" t="str">
            <v>Gigi</v>
          </cell>
          <cell r="E297" t="str">
            <v>XOL Item</v>
          </cell>
          <cell r="F297">
            <v>2357</v>
          </cell>
          <cell r="G297">
            <v>4286</v>
          </cell>
        </row>
        <row r="298">
          <cell r="A298">
            <v>41511</v>
          </cell>
          <cell r="B298" t="str">
            <v>West</v>
          </cell>
          <cell r="C298" t="str">
            <v>Pham</v>
          </cell>
          <cell r="E298" t="str">
            <v>DAB Item</v>
          </cell>
          <cell r="F298">
            <v>668</v>
          </cell>
          <cell r="G298">
            <v>1150</v>
          </cell>
        </row>
        <row r="299">
          <cell r="A299">
            <v>41233</v>
          </cell>
          <cell r="B299" t="str">
            <v>South</v>
          </cell>
          <cell r="C299" t="str">
            <v>Gigi</v>
          </cell>
          <cell r="E299" t="str">
            <v>DAB Item</v>
          </cell>
          <cell r="F299">
            <v>1951</v>
          </cell>
          <cell r="G299">
            <v>4335</v>
          </cell>
        </row>
        <row r="300">
          <cell r="A300">
            <v>41154</v>
          </cell>
          <cell r="B300" t="str">
            <v>North</v>
          </cell>
          <cell r="C300" t="str">
            <v>Pham</v>
          </cell>
          <cell r="E300" t="str">
            <v>DAB Item</v>
          </cell>
          <cell r="F300">
            <v>4358</v>
          </cell>
          <cell r="G300">
            <v>5810</v>
          </cell>
        </row>
        <row r="301">
          <cell r="A301">
            <v>41154</v>
          </cell>
          <cell r="B301" t="str">
            <v>North</v>
          </cell>
          <cell r="C301" t="str">
            <v>Gigi</v>
          </cell>
          <cell r="E301" t="str">
            <v>DAB Item</v>
          </cell>
          <cell r="F301">
            <v>3980</v>
          </cell>
          <cell r="G301">
            <v>5852</v>
          </cell>
        </row>
        <row r="302">
          <cell r="A302">
            <v>41505</v>
          </cell>
          <cell r="B302" t="str">
            <v>West</v>
          </cell>
          <cell r="C302" t="str">
            <v>Shelia</v>
          </cell>
          <cell r="E302" t="str">
            <v>XOL Item</v>
          </cell>
          <cell r="F302">
            <v>4219</v>
          </cell>
          <cell r="G302">
            <v>9809</v>
          </cell>
        </row>
        <row r="303">
          <cell r="A303">
            <v>40969</v>
          </cell>
          <cell r="B303" t="str">
            <v>West</v>
          </cell>
          <cell r="C303" t="str">
            <v>Gigi</v>
          </cell>
          <cell r="E303" t="str">
            <v>RAD Item</v>
          </cell>
          <cell r="F303">
            <v>4422</v>
          </cell>
          <cell r="G303">
            <v>7495</v>
          </cell>
        </row>
        <row r="304">
          <cell r="A304">
            <v>41268</v>
          </cell>
          <cell r="B304" t="str">
            <v>MidWest</v>
          </cell>
          <cell r="C304" t="str">
            <v>Mo</v>
          </cell>
          <cell r="E304" t="str">
            <v>DAB Item</v>
          </cell>
          <cell r="F304">
            <v>3666</v>
          </cell>
          <cell r="G304">
            <v>8145</v>
          </cell>
        </row>
        <row r="305">
          <cell r="A305">
            <v>41430</v>
          </cell>
          <cell r="B305" t="str">
            <v>MidWest</v>
          </cell>
          <cell r="C305" t="str">
            <v>Pham</v>
          </cell>
          <cell r="E305" t="str">
            <v>XOL Item</v>
          </cell>
          <cell r="F305">
            <v>246</v>
          </cell>
          <cell r="G305">
            <v>573</v>
          </cell>
        </row>
        <row r="306">
          <cell r="A306">
            <v>41496</v>
          </cell>
          <cell r="B306" t="str">
            <v>MidWest</v>
          </cell>
          <cell r="C306" t="str">
            <v>Mo</v>
          </cell>
          <cell r="E306" t="str">
            <v>AIM Item</v>
          </cell>
          <cell r="F306">
            <v>527</v>
          </cell>
          <cell r="G306">
            <v>892</v>
          </cell>
        </row>
        <row r="307">
          <cell r="A307">
            <v>41248</v>
          </cell>
          <cell r="B307" t="str">
            <v>MidWest</v>
          </cell>
          <cell r="C307" t="str">
            <v>Mo</v>
          </cell>
          <cell r="E307" t="str">
            <v>XOL Item</v>
          </cell>
          <cell r="F307">
            <v>2641</v>
          </cell>
          <cell r="G307">
            <v>4801</v>
          </cell>
        </row>
        <row r="308">
          <cell r="A308">
            <v>41116</v>
          </cell>
          <cell r="B308" t="str">
            <v>West</v>
          </cell>
          <cell r="C308" t="str">
            <v>Pham</v>
          </cell>
          <cell r="E308" t="str">
            <v>DAB Item</v>
          </cell>
          <cell r="F308">
            <v>6051</v>
          </cell>
          <cell r="G308">
            <v>8899</v>
          </cell>
        </row>
        <row r="309">
          <cell r="A309">
            <v>41302</v>
          </cell>
          <cell r="B309" t="str">
            <v>South</v>
          </cell>
          <cell r="C309" t="str">
            <v>Shelia</v>
          </cell>
          <cell r="E309" t="str">
            <v>AIM Item</v>
          </cell>
          <cell r="F309">
            <v>3480</v>
          </cell>
          <cell r="G309">
            <v>3956</v>
          </cell>
        </row>
        <row r="310">
          <cell r="A310">
            <v>41571</v>
          </cell>
          <cell r="B310" t="str">
            <v>West</v>
          </cell>
          <cell r="C310" t="str">
            <v>Mo</v>
          </cell>
          <cell r="E310" t="str">
            <v>XOL Item</v>
          </cell>
          <cell r="F310">
            <v>451</v>
          </cell>
          <cell r="G310">
            <v>764</v>
          </cell>
        </row>
        <row r="311">
          <cell r="A311">
            <v>41526</v>
          </cell>
          <cell r="B311" t="str">
            <v>MidWest</v>
          </cell>
          <cell r="C311" t="str">
            <v>Gigi</v>
          </cell>
          <cell r="E311" t="str">
            <v>RAD Item</v>
          </cell>
          <cell r="F311">
            <v>4666</v>
          </cell>
          <cell r="G311">
            <v>4991</v>
          </cell>
        </row>
        <row r="312">
          <cell r="A312">
            <v>41578</v>
          </cell>
          <cell r="B312" t="str">
            <v>West</v>
          </cell>
          <cell r="C312" t="str">
            <v>Gigi</v>
          </cell>
          <cell r="E312" t="str">
            <v>DAB Item</v>
          </cell>
          <cell r="F312">
            <v>4549</v>
          </cell>
          <cell r="G312">
            <v>7711</v>
          </cell>
        </row>
        <row r="313">
          <cell r="A313">
            <v>41088</v>
          </cell>
          <cell r="B313" t="str">
            <v>MidWest</v>
          </cell>
          <cell r="C313" t="str">
            <v>Gigi</v>
          </cell>
          <cell r="E313" t="str">
            <v>XOL Item</v>
          </cell>
          <cell r="F313">
            <v>845</v>
          </cell>
          <cell r="G313">
            <v>904</v>
          </cell>
        </row>
        <row r="314">
          <cell r="A314">
            <v>41117</v>
          </cell>
          <cell r="B314" t="str">
            <v>North</v>
          </cell>
          <cell r="C314" t="str">
            <v>Shelia</v>
          </cell>
          <cell r="E314" t="str">
            <v>AIM Item</v>
          </cell>
          <cell r="F314">
            <v>5353</v>
          </cell>
          <cell r="G314">
            <v>6083</v>
          </cell>
        </row>
        <row r="315">
          <cell r="A315">
            <v>41061</v>
          </cell>
          <cell r="B315" t="str">
            <v>West</v>
          </cell>
          <cell r="C315" t="str">
            <v>Pham</v>
          </cell>
          <cell r="E315" t="str">
            <v>RAD Item</v>
          </cell>
          <cell r="F315">
            <v>1207</v>
          </cell>
          <cell r="G315">
            <v>1773</v>
          </cell>
        </row>
        <row r="316">
          <cell r="A316">
            <v>40966</v>
          </cell>
          <cell r="B316" t="str">
            <v>West</v>
          </cell>
          <cell r="C316" t="str">
            <v>Gigi</v>
          </cell>
          <cell r="E316" t="str">
            <v>AIM Item</v>
          </cell>
          <cell r="F316">
            <v>2790</v>
          </cell>
          <cell r="G316">
            <v>6201</v>
          </cell>
        </row>
        <row r="317">
          <cell r="A317">
            <v>41391</v>
          </cell>
          <cell r="B317" t="str">
            <v>North</v>
          </cell>
          <cell r="C317" t="str">
            <v>Pham</v>
          </cell>
          <cell r="E317" t="str">
            <v>XOL Item</v>
          </cell>
          <cell r="F317">
            <v>1188</v>
          </cell>
          <cell r="G317">
            <v>2760</v>
          </cell>
        </row>
        <row r="318">
          <cell r="A318">
            <v>41134</v>
          </cell>
          <cell r="B318" t="str">
            <v>MidWest</v>
          </cell>
          <cell r="C318" t="str">
            <v>Shelia</v>
          </cell>
          <cell r="E318" t="str">
            <v>DAB Item</v>
          </cell>
          <cell r="F318">
            <v>8446</v>
          </cell>
          <cell r="G318">
            <v>9598</v>
          </cell>
        </row>
        <row r="319">
          <cell r="A319">
            <v>40983</v>
          </cell>
          <cell r="B319" t="str">
            <v>MidWest</v>
          </cell>
          <cell r="C319" t="str">
            <v>Gigi</v>
          </cell>
          <cell r="E319" t="str">
            <v>RAD Item</v>
          </cell>
          <cell r="F319">
            <v>3493</v>
          </cell>
          <cell r="G319">
            <v>8121</v>
          </cell>
        </row>
        <row r="320">
          <cell r="A320">
            <v>40985</v>
          </cell>
          <cell r="B320" t="str">
            <v>North</v>
          </cell>
          <cell r="C320" t="str">
            <v>Pham</v>
          </cell>
          <cell r="E320" t="str">
            <v>RAD Item</v>
          </cell>
          <cell r="F320">
            <v>3308</v>
          </cell>
          <cell r="G320">
            <v>8942</v>
          </cell>
        </row>
        <row r="321">
          <cell r="A321">
            <v>41236</v>
          </cell>
          <cell r="B321" t="str">
            <v>MidWest</v>
          </cell>
          <cell r="C321" t="str">
            <v>Mo</v>
          </cell>
          <cell r="E321" t="str">
            <v>AIM Item</v>
          </cell>
          <cell r="F321">
            <v>683</v>
          </cell>
          <cell r="G321">
            <v>1240</v>
          </cell>
        </row>
        <row r="322">
          <cell r="A322">
            <v>41299</v>
          </cell>
          <cell r="B322" t="str">
            <v>South</v>
          </cell>
          <cell r="C322" t="str">
            <v>Pham</v>
          </cell>
          <cell r="E322" t="str">
            <v>DAB Item</v>
          </cell>
          <cell r="F322">
            <v>5004</v>
          </cell>
          <cell r="G322">
            <v>6671</v>
          </cell>
        </row>
        <row r="323">
          <cell r="A323">
            <v>41275</v>
          </cell>
          <cell r="B323" t="str">
            <v>North</v>
          </cell>
          <cell r="C323" t="str">
            <v>Pham</v>
          </cell>
          <cell r="E323" t="str">
            <v>XOL Item</v>
          </cell>
          <cell r="F323">
            <v>1450</v>
          </cell>
          <cell r="G323">
            <v>2636</v>
          </cell>
        </row>
        <row r="324">
          <cell r="A324">
            <v>41123</v>
          </cell>
          <cell r="B324" t="str">
            <v>North</v>
          </cell>
          <cell r="C324" t="str">
            <v>Gigi</v>
          </cell>
          <cell r="E324" t="str">
            <v>XOL Item</v>
          </cell>
          <cell r="F324">
            <v>3697</v>
          </cell>
          <cell r="G324">
            <v>9990</v>
          </cell>
        </row>
        <row r="325">
          <cell r="A325">
            <v>41585</v>
          </cell>
          <cell r="B325" t="str">
            <v>MidWest</v>
          </cell>
          <cell r="C325" t="str">
            <v>Gigi</v>
          </cell>
          <cell r="E325" t="str">
            <v>DAB Item</v>
          </cell>
          <cell r="F325">
            <v>3407</v>
          </cell>
          <cell r="G325">
            <v>6196</v>
          </cell>
        </row>
        <row r="326">
          <cell r="A326">
            <v>41260</v>
          </cell>
          <cell r="B326" t="str">
            <v>West</v>
          </cell>
          <cell r="C326" t="str">
            <v>Pham</v>
          </cell>
          <cell r="E326" t="str">
            <v>XOL Item</v>
          </cell>
          <cell r="F326">
            <v>4086</v>
          </cell>
          <cell r="G326">
            <v>9079</v>
          </cell>
        </row>
        <row r="327">
          <cell r="A327">
            <v>41210</v>
          </cell>
          <cell r="B327" t="str">
            <v>West</v>
          </cell>
          <cell r="C327" t="str">
            <v>Gigi</v>
          </cell>
          <cell r="E327" t="str">
            <v>DAB Item</v>
          </cell>
          <cell r="F327">
            <v>4706</v>
          </cell>
          <cell r="G327">
            <v>6274</v>
          </cell>
        </row>
        <row r="328">
          <cell r="A328">
            <v>40930</v>
          </cell>
          <cell r="B328" t="str">
            <v>North</v>
          </cell>
          <cell r="C328" t="str">
            <v>Mo</v>
          </cell>
          <cell r="E328" t="str">
            <v>AIM Item</v>
          </cell>
          <cell r="F328">
            <v>1737</v>
          </cell>
          <cell r="G328">
            <v>1856</v>
          </cell>
        </row>
        <row r="329">
          <cell r="A329">
            <v>41499</v>
          </cell>
          <cell r="B329" t="str">
            <v>MidWest</v>
          </cell>
          <cell r="C329" t="str">
            <v>Mo</v>
          </cell>
          <cell r="E329" t="str">
            <v>DAB Item</v>
          </cell>
          <cell r="F329">
            <v>2645</v>
          </cell>
          <cell r="G329">
            <v>5878</v>
          </cell>
        </row>
        <row r="330">
          <cell r="A330">
            <v>41626</v>
          </cell>
          <cell r="B330" t="str">
            <v>North</v>
          </cell>
          <cell r="C330" t="str">
            <v>Shelia</v>
          </cell>
          <cell r="E330" t="str">
            <v>DAB Item</v>
          </cell>
          <cell r="F330">
            <v>114</v>
          </cell>
          <cell r="G330">
            <v>255</v>
          </cell>
        </row>
        <row r="331">
          <cell r="A331">
            <v>41614</v>
          </cell>
          <cell r="B331" t="str">
            <v>West</v>
          </cell>
          <cell r="C331" t="str">
            <v>Gigi</v>
          </cell>
          <cell r="E331" t="str">
            <v>AIM Item</v>
          </cell>
          <cell r="F331">
            <v>55</v>
          </cell>
          <cell r="G331">
            <v>126</v>
          </cell>
        </row>
        <row r="332">
          <cell r="A332">
            <v>41552</v>
          </cell>
          <cell r="B332" t="str">
            <v>West</v>
          </cell>
          <cell r="C332" t="str">
            <v>Mo</v>
          </cell>
          <cell r="E332" t="str">
            <v>RAD Item</v>
          </cell>
          <cell r="F332">
            <v>1365</v>
          </cell>
          <cell r="G332">
            <v>1552</v>
          </cell>
        </row>
        <row r="333">
          <cell r="A333">
            <v>40920</v>
          </cell>
          <cell r="B333" t="str">
            <v>North</v>
          </cell>
          <cell r="C333" t="str">
            <v>Gigi</v>
          </cell>
          <cell r="E333" t="str">
            <v>XOL Item</v>
          </cell>
          <cell r="F333">
            <v>6621</v>
          </cell>
          <cell r="G333">
            <v>9735</v>
          </cell>
        </row>
        <row r="334">
          <cell r="A334">
            <v>41518</v>
          </cell>
          <cell r="B334" t="str">
            <v>North</v>
          </cell>
          <cell r="C334" t="str">
            <v>Gigi</v>
          </cell>
          <cell r="E334" t="str">
            <v>AIM Item</v>
          </cell>
          <cell r="F334">
            <v>7327</v>
          </cell>
          <cell r="G334">
            <v>9769</v>
          </cell>
        </row>
        <row r="335">
          <cell r="A335">
            <v>41108</v>
          </cell>
          <cell r="B335" t="str">
            <v>MidWest</v>
          </cell>
          <cell r="C335" t="str">
            <v>Mo</v>
          </cell>
          <cell r="E335" t="str">
            <v>RAD Item</v>
          </cell>
          <cell r="F335">
            <v>4447</v>
          </cell>
          <cell r="G335">
            <v>7666</v>
          </cell>
        </row>
        <row r="336">
          <cell r="A336">
            <v>41271</v>
          </cell>
          <cell r="B336" t="str">
            <v>MidWest</v>
          </cell>
          <cell r="C336" t="str">
            <v>Shelia</v>
          </cell>
          <cell r="E336" t="str">
            <v>RAD Item</v>
          </cell>
          <cell r="F336">
            <v>3623</v>
          </cell>
          <cell r="G336">
            <v>9790</v>
          </cell>
        </row>
        <row r="337">
          <cell r="A337">
            <v>40934</v>
          </cell>
          <cell r="B337" t="str">
            <v>West</v>
          </cell>
          <cell r="C337" t="str">
            <v>Gigi</v>
          </cell>
          <cell r="E337" t="str">
            <v>XOL Item</v>
          </cell>
          <cell r="F337">
            <v>918</v>
          </cell>
          <cell r="G337">
            <v>1222</v>
          </cell>
        </row>
        <row r="338">
          <cell r="A338">
            <v>41624</v>
          </cell>
          <cell r="B338" t="str">
            <v>South</v>
          </cell>
          <cell r="C338" t="str">
            <v>Pham</v>
          </cell>
          <cell r="E338" t="str">
            <v>XOL Item</v>
          </cell>
          <cell r="F338">
            <v>4147</v>
          </cell>
          <cell r="G338">
            <v>7027</v>
          </cell>
        </row>
        <row r="339">
          <cell r="A339">
            <v>41087</v>
          </cell>
          <cell r="B339" t="str">
            <v>North</v>
          </cell>
          <cell r="C339" t="str">
            <v>Pham</v>
          </cell>
          <cell r="E339" t="str">
            <v>RAD Item</v>
          </cell>
          <cell r="F339">
            <v>1075</v>
          </cell>
          <cell r="G339">
            <v>2906</v>
          </cell>
        </row>
        <row r="340">
          <cell r="A340">
            <v>41628</v>
          </cell>
          <cell r="B340" t="str">
            <v>West</v>
          </cell>
          <cell r="C340" t="str">
            <v>Shelia</v>
          </cell>
          <cell r="E340" t="str">
            <v>XOL Item</v>
          </cell>
          <cell r="F340">
            <v>2213</v>
          </cell>
          <cell r="G340">
            <v>5146</v>
          </cell>
        </row>
        <row r="341">
          <cell r="A341">
            <v>41595</v>
          </cell>
          <cell r="B341" t="str">
            <v>South</v>
          </cell>
          <cell r="C341" t="str">
            <v>Mo</v>
          </cell>
          <cell r="E341" t="str">
            <v>RAD Item</v>
          </cell>
          <cell r="F341">
            <v>4278</v>
          </cell>
          <cell r="G341">
            <v>9947</v>
          </cell>
        </row>
        <row r="342">
          <cell r="A342">
            <v>41574</v>
          </cell>
          <cell r="B342" t="str">
            <v>North</v>
          </cell>
          <cell r="C342" t="str">
            <v>Gigi</v>
          </cell>
          <cell r="E342" t="str">
            <v>RAD Item</v>
          </cell>
          <cell r="F342">
            <v>6350</v>
          </cell>
          <cell r="G342">
            <v>7215</v>
          </cell>
        </row>
        <row r="343">
          <cell r="A343">
            <v>41019</v>
          </cell>
          <cell r="B343" t="str">
            <v>South</v>
          </cell>
          <cell r="C343" t="str">
            <v>Shelia</v>
          </cell>
          <cell r="E343" t="str">
            <v>XOL Item</v>
          </cell>
          <cell r="F343">
            <v>5718</v>
          </cell>
          <cell r="G343">
            <v>9692</v>
          </cell>
        </row>
        <row r="344">
          <cell r="A344">
            <v>41511</v>
          </cell>
          <cell r="B344" t="str">
            <v>North</v>
          </cell>
          <cell r="C344" t="str">
            <v>Pham</v>
          </cell>
          <cell r="E344" t="str">
            <v>XOL Item</v>
          </cell>
          <cell r="F344">
            <v>2638</v>
          </cell>
          <cell r="G344">
            <v>2821</v>
          </cell>
        </row>
        <row r="345">
          <cell r="A345">
            <v>41612</v>
          </cell>
          <cell r="B345" t="str">
            <v>West</v>
          </cell>
          <cell r="C345" t="str">
            <v>Shelia</v>
          </cell>
          <cell r="E345" t="str">
            <v>RAD Item</v>
          </cell>
          <cell r="F345">
            <v>1981</v>
          </cell>
          <cell r="G345">
            <v>2641</v>
          </cell>
        </row>
        <row r="346">
          <cell r="A346">
            <v>41003</v>
          </cell>
          <cell r="B346" t="str">
            <v>MidWest</v>
          </cell>
          <cell r="C346" t="str">
            <v>Shelia</v>
          </cell>
          <cell r="E346" t="str">
            <v>XOL Item</v>
          </cell>
          <cell r="F346">
            <v>1456</v>
          </cell>
          <cell r="G346">
            <v>2645</v>
          </cell>
        </row>
        <row r="347">
          <cell r="A347">
            <v>41003</v>
          </cell>
          <cell r="B347" t="str">
            <v>South</v>
          </cell>
          <cell r="C347" t="str">
            <v>Pham</v>
          </cell>
          <cell r="E347" t="str">
            <v>DAB Item</v>
          </cell>
          <cell r="F347">
            <v>1071</v>
          </cell>
          <cell r="G347">
            <v>1816</v>
          </cell>
        </row>
        <row r="348">
          <cell r="A348">
            <v>41414</v>
          </cell>
          <cell r="B348" t="str">
            <v>West</v>
          </cell>
          <cell r="C348" t="str">
            <v>Shelia</v>
          </cell>
          <cell r="E348" t="str">
            <v>XOL Item</v>
          </cell>
          <cell r="F348">
            <v>3267</v>
          </cell>
          <cell r="G348">
            <v>3713</v>
          </cell>
        </row>
        <row r="349">
          <cell r="A349">
            <v>41176</v>
          </cell>
          <cell r="B349" t="str">
            <v>South</v>
          </cell>
          <cell r="C349" t="str">
            <v>Pham</v>
          </cell>
          <cell r="E349" t="str">
            <v>XOL Item</v>
          </cell>
          <cell r="F349">
            <v>6160</v>
          </cell>
          <cell r="G349">
            <v>9057</v>
          </cell>
        </row>
        <row r="350">
          <cell r="A350">
            <v>41561</v>
          </cell>
          <cell r="B350" t="str">
            <v>South</v>
          </cell>
          <cell r="C350" t="str">
            <v>Gigi</v>
          </cell>
          <cell r="E350" t="str">
            <v>RAD Item</v>
          </cell>
          <cell r="F350">
            <v>2318</v>
          </cell>
          <cell r="G350">
            <v>3408</v>
          </cell>
        </row>
        <row r="351">
          <cell r="A351">
            <v>41622</v>
          </cell>
          <cell r="B351" t="str">
            <v>South</v>
          </cell>
          <cell r="C351" t="str">
            <v>Pham</v>
          </cell>
          <cell r="E351" t="str">
            <v>AIM Item</v>
          </cell>
          <cell r="F351">
            <v>2048</v>
          </cell>
          <cell r="G351">
            <v>4548</v>
          </cell>
        </row>
        <row r="352">
          <cell r="A352">
            <v>41531</v>
          </cell>
          <cell r="B352" t="str">
            <v>West</v>
          </cell>
          <cell r="C352" t="str">
            <v>Mo</v>
          </cell>
          <cell r="E352" t="str">
            <v>DAB Item</v>
          </cell>
          <cell r="F352">
            <v>3608</v>
          </cell>
          <cell r="G352">
            <v>6560</v>
          </cell>
        </row>
        <row r="353">
          <cell r="A353">
            <v>40963</v>
          </cell>
          <cell r="B353" t="str">
            <v>MidWest</v>
          </cell>
          <cell r="C353" t="str">
            <v>Shelia</v>
          </cell>
          <cell r="E353" t="str">
            <v>AIM Item</v>
          </cell>
          <cell r="F353">
            <v>655</v>
          </cell>
          <cell r="G353">
            <v>1191</v>
          </cell>
        </row>
        <row r="354">
          <cell r="A354">
            <v>41298</v>
          </cell>
          <cell r="B354" t="str">
            <v>West</v>
          </cell>
          <cell r="C354" t="str">
            <v>Shelia</v>
          </cell>
          <cell r="E354" t="str">
            <v>XOL Item</v>
          </cell>
          <cell r="F354">
            <v>8340</v>
          </cell>
          <cell r="G354">
            <v>9478</v>
          </cell>
        </row>
        <row r="355">
          <cell r="A355">
            <v>41359</v>
          </cell>
          <cell r="B355" t="str">
            <v>South</v>
          </cell>
          <cell r="C355" t="str">
            <v>Gigi</v>
          </cell>
          <cell r="E355" t="str">
            <v>AIM Item</v>
          </cell>
          <cell r="F355">
            <v>1858</v>
          </cell>
          <cell r="G355">
            <v>3202</v>
          </cell>
        </row>
        <row r="356">
          <cell r="A356">
            <v>41549</v>
          </cell>
          <cell r="B356" t="str">
            <v>North</v>
          </cell>
          <cell r="C356" t="str">
            <v>Gigi</v>
          </cell>
          <cell r="E356" t="str">
            <v>DAB Item</v>
          </cell>
          <cell r="F356">
            <v>7832</v>
          </cell>
          <cell r="G356">
            <v>8901</v>
          </cell>
        </row>
        <row r="357">
          <cell r="A357">
            <v>41489</v>
          </cell>
          <cell r="B357" t="str">
            <v>South</v>
          </cell>
          <cell r="C357" t="str">
            <v>Mo</v>
          </cell>
          <cell r="E357" t="str">
            <v>XOL Item</v>
          </cell>
          <cell r="F357">
            <v>2838</v>
          </cell>
          <cell r="G357">
            <v>4894</v>
          </cell>
        </row>
        <row r="358">
          <cell r="A358">
            <v>41411</v>
          </cell>
          <cell r="B358" t="str">
            <v>MidWest</v>
          </cell>
          <cell r="C358" t="str">
            <v>Shelia</v>
          </cell>
          <cell r="E358" t="str">
            <v>RAD Item</v>
          </cell>
          <cell r="F358">
            <v>1125</v>
          </cell>
          <cell r="G358">
            <v>1202</v>
          </cell>
        </row>
        <row r="359">
          <cell r="A359">
            <v>41047</v>
          </cell>
          <cell r="B359" t="str">
            <v>MidWest</v>
          </cell>
          <cell r="C359" t="str">
            <v>Mo</v>
          </cell>
          <cell r="E359" t="str">
            <v>AIM Item</v>
          </cell>
          <cell r="F359">
            <v>406</v>
          </cell>
          <cell r="G359">
            <v>739</v>
          </cell>
        </row>
        <row r="360">
          <cell r="A360">
            <v>41137</v>
          </cell>
          <cell r="B360" t="str">
            <v>South</v>
          </cell>
          <cell r="C360" t="str">
            <v>Mo</v>
          </cell>
          <cell r="E360" t="str">
            <v>RAD Item</v>
          </cell>
          <cell r="F360">
            <v>2645</v>
          </cell>
          <cell r="G360">
            <v>2830</v>
          </cell>
        </row>
        <row r="361">
          <cell r="A361">
            <v>40929</v>
          </cell>
          <cell r="B361" t="str">
            <v>North</v>
          </cell>
          <cell r="C361" t="str">
            <v>Mo</v>
          </cell>
          <cell r="E361" t="str">
            <v>XOL Item</v>
          </cell>
          <cell r="F361">
            <v>1439</v>
          </cell>
          <cell r="G361">
            <v>2616</v>
          </cell>
        </row>
        <row r="362">
          <cell r="A362">
            <v>41084</v>
          </cell>
          <cell r="B362" t="str">
            <v>West</v>
          </cell>
          <cell r="C362" t="str">
            <v>Mo</v>
          </cell>
          <cell r="E362" t="str">
            <v>AIM Item</v>
          </cell>
          <cell r="F362">
            <v>557</v>
          </cell>
          <cell r="G362">
            <v>943</v>
          </cell>
        </row>
        <row r="363">
          <cell r="A363">
            <v>41556</v>
          </cell>
          <cell r="B363" t="str">
            <v>West</v>
          </cell>
          <cell r="C363" t="str">
            <v>Gigi</v>
          </cell>
          <cell r="E363" t="str">
            <v>AIM Item</v>
          </cell>
          <cell r="F363">
            <v>375</v>
          </cell>
          <cell r="G363">
            <v>499</v>
          </cell>
        </row>
        <row r="364">
          <cell r="A364">
            <v>41294</v>
          </cell>
          <cell r="B364" t="str">
            <v>South</v>
          </cell>
          <cell r="C364" t="str">
            <v>Shelia</v>
          </cell>
          <cell r="E364" t="str">
            <v>RAD Item</v>
          </cell>
          <cell r="F364">
            <v>5095</v>
          </cell>
          <cell r="G364">
            <v>6794</v>
          </cell>
        </row>
        <row r="365">
          <cell r="A365">
            <v>41419</v>
          </cell>
          <cell r="B365" t="str">
            <v>MidWest</v>
          </cell>
          <cell r="C365" t="str">
            <v>Shelia</v>
          </cell>
          <cell r="E365" t="str">
            <v>XOL Item</v>
          </cell>
          <cell r="F365">
            <v>455</v>
          </cell>
          <cell r="G365">
            <v>1009</v>
          </cell>
        </row>
        <row r="366">
          <cell r="A366">
            <v>41256</v>
          </cell>
          <cell r="B366" t="str">
            <v>MidWest</v>
          </cell>
          <cell r="C366" t="str">
            <v>Mo</v>
          </cell>
          <cell r="E366" t="str">
            <v>DAB Item</v>
          </cell>
          <cell r="F366">
            <v>3373</v>
          </cell>
          <cell r="G366">
            <v>6130</v>
          </cell>
        </row>
        <row r="367">
          <cell r="A367">
            <v>41330</v>
          </cell>
          <cell r="B367" t="str">
            <v>North</v>
          </cell>
          <cell r="C367" t="str">
            <v>Pham</v>
          </cell>
          <cell r="E367" t="str">
            <v>RAD Item</v>
          </cell>
          <cell r="F367">
            <v>1316</v>
          </cell>
          <cell r="G367">
            <v>1407</v>
          </cell>
        </row>
        <row r="368">
          <cell r="A368">
            <v>41262</v>
          </cell>
          <cell r="B368" t="str">
            <v>South</v>
          </cell>
          <cell r="C368" t="str">
            <v>Shelia</v>
          </cell>
          <cell r="E368" t="str">
            <v>RAD Item</v>
          </cell>
          <cell r="F368">
            <v>5868</v>
          </cell>
          <cell r="G368">
            <v>9945</v>
          </cell>
        </row>
        <row r="369">
          <cell r="A369">
            <v>41276</v>
          </cell>
          <cell r="B369" t="str">
            <v>MidWest</v>
          </cell>
          <cell r="C369" t="str">
            <v>Pham</v>
          </cell>
          <cell r="E369" t="str">
            <v>XOL Item</v>
          </cell>
          <cell r="F369">
            <v>2272</v>
          </cell>
          <cell r="G369">
            <v>6142</v>
          </cell>
        </row>
        <row r="370">
          <cell r="A370">
            <v>41105</v>
          </cell>
          <cell r="B370" t="str">
            <v>South</v>
          </cell>
          <cell r="C370" t="str">
            <v>Shelia</v>
          </cell>
          <cell r="E370" t="str">
            <v>DAB Item</v>
          </cell>
          <cell r="F370">
            <v>5482</v>
          </cell>
          <cell r="G370">
            <v>9967</v>
          </cell>
        </row>
        <row r="371">
          <cell r="A371">
            <v>41261</v>
          </cell>
          <cell r="B371" t="str">
            <v>South</v>
          </cell>
          <cell r="C371" t="str">
            <v>Gigi</v>
          </cell>
          <cell r="E371" t="str">
            <v>RAD Item</v>
          </cell>
          <cell r="F371">
            <v>331</v>
          </cell>
          <cell r="G371">
            <v>561</v>
          </cell>
        </row>
        <row r="372">
          <cell r="A372">
            <v>41383</v>
          </cell>
          <cell r="B372" t="str">
            <v>South</v>
          </cell>
          <cell r="C372" t="str">
            <v>Pham</v>
          </cell>
          <cell r="E372" t="str">
            <v>RAD Item</v>
          </cell>
          <cell r="F372">
            <v>2384</v>
          </cell>
          <cell r="G372">
            <v>3178</v>
          </cell>
        </row>
        <row r="373">
          <cell r="A373">
            <v>41554</v>
          </cell>
          <cell r="B373" t="str">
            <v>West</v>
          </cell>
          <cell r="C373" t="str">
            <v>Mo</v>
          </cell>
          <cell r="E373" t="str">
            <v>XOL Item</v>
          </cell>
          <cell r="F373">
            <v>4573</v>
          </cell>
          <cell r="G373">
            <v>7884</v>
          </cell>
        </row>
        <row r="374">
          <cell r="A374">
            <v>41279</v>
          </cell>
          <cell r="B374" t="str">
            <v>MidWest</v>
          </cell>
          <cell r="C374" t="str">
            <v>Gigi</v>
          </cell>
          <cell r="E374" t="str">
            <v>DAB Item</v>
          </cell>
          <cell r="F374">
            <v>3129</v>
          </cell>
          <cell r="G374">
            <v>3347</v>
          </cell>
        </row>
        <row r="375">
          <cell r="A375">
            <v>41469</v>
          </cell>
          <cell r="B375" t="str">
            <v>MidWest</v>
          </cell>
          <cell r="C375" t="str">
            <v>Shelia</v>
          </cell>
          <cell r="E375" t="str">
            <v>DAB Item</v>
          </cell>
          <cell r="F375">
            <v>2149</v>
          </cell>
          <cell r="G375">
            <v>3642</v>
          </cell>
        </row>
        <row r="376">
          <cell r="A376">
            <v>41503</v>
          </cell>
          <cell r="B376" t="str">
            <v>MidWest</v>
          </cell>
          <cell r="C376" t="str">
            <v>Mo</v>
          </cell>
          <cell r="E376" t="str">
            <v>RAD Item</v>
          </cell>
          <cell r="F376">
            <v>3739</v>
          </cell>
          <cell r="G376">
            <v>8309</v>
          </cell>
        </row>
        <row r="377">
          <cell r="A377">
            <v>41401</v>
          </cell>
          <cell r="B377" t="str">
            <v>South</v>
          </cell>
          <cell r="C377" t="str">
            <v>Mo</v>
          </cell>
          <cell r="E377" t="str">
            <v>XOL Item</v>
          </cell>
          <cell r="F377">
            <v>5027</v>
          </cell>
          <cell r="G377">
            <v>8520</v>
          </cell>
        </row>
        <row r="378">
          <cell r="A378">
            <v>41144</v>
          </cell>
          <cell r="B378" t="str">
            <v>South</v>
          </cell>
          <cell r="C378" t="str">
            <v>Pham</v>
          </cell>
          <cell r="E378" t="str">
            <v>AIM Item</v>
          </cell>
          <cell r="F378">
            <v>3976</v>
          </cell>
          <cell r="G378">
            <v>5301</v>
          </cell>
        </row>
        <row r="379">
          <cell r="A379">
            <v>41391</v>
          </cell>
          <cell r="B379" t="str">
            <v>West</v>
          </cell>
          <cell r="C379" t="str">
            <v>Shelia</v>
          </cell>
          <cell r="E379" t="str">
            <v>RAD Item</v>
          </cell>
          <cell r="F379">
            <v>3028</v>
          </cell>
          <cell r="G379">
            <v>4453</v>
          </cell>
        </row>
        <row r="380">
          <cell r="A380">
            <v>41234</v>
          </cell>
          <cell r="B380" t="str">
            <v>MidWest</v>
          </cell>
          <cell r="C380" t="str">
            <v>Pham</v>
          </cell>
          <cell r="E380" t="str">
            <v>AIM Item</v>
          </cell>
          <cell r="F380">
            <v>3181</v>
          </cell>
          <cell r="G380">
            <v>8597</v>
          </cell>
        </row>
        <row r="381">
          <cell r="A381">
            <v>41358</v>
          </cell>
          <cell r="B381" t="str">
            <v>South</v>
          </cell>
          <cell r="C381" t="str">
            <v>Shelia</v>
          </cell>
          <cell r="E381" t="str">
            <v>AIM Item</v>
          </cell>
          <cell r="F381">
            <v>1756</v>
          </cell>
          <cell r="G381">
            <v>3028</v>
          </cell>
        </row>
        <row r="382">
          <cell r="A382">
            <v>41274</v>
          </cell>
          <cell r="B382" t="str">
            <v>North</v>
          </cell>
          <cell r="C382" t="str">
            <v>Shelia</v>
          </cell>
          <cell r="E382" t="str">
            <v>XOL Item</v>
          </cell>
          <cell r="F382">
            <v>8192</v>
          </cell>
          <cell r="G382">
            <v>9311</v>
          </cell>
        </row>
        <row r="383">
          <cell r="A383">
            <v>41327</v>
          </cell>
          <cell r="B383" t="str">
            <v>North</v>
          </cell>
          <cell r="C383" t="str">
            <v>Gigi</v>
          </cell>
          <cell r="E383" t="str">
            <v>XOL Item</v>
          </cell>
          <cell r="F383">
            <v>795</v>
          </cell>
          <cell r="G383">
            <v>1169</v>
          </cell>
        </row>
        <row r="384">
          <cell r="A384">
            <v>41250</v>
          </cell>
          <cell r="B384" t="str">
            <v>West</v>
          </cell>
          <cell r="C384" t="str">
            <v>Pham</v>
          </cell>
          <cell r="E384" t="str">
            <v>AIM Item</v>
          </cell>
          <cell r="F384">
            <v>5858</v>
          </cell>
          <cell r="G384">
            <v>9929</v>
          </cell>
        </row>
        <row r="385">
          <cell r="A385">
            <v>41263</v>
          </cell>
          <cell r="B385" t="str">
            <v>MidWest</v>
          </cell>
          <cell r="C385" t="str">
            <v>Mo</v>
          </cell>
          <cell r="E385" t="str">
            <v>RAD Item</v>
          </cell>
          <cell r="F385">
            <v>5491</v>
          </cell>
          <cell r="G385">
            <v>6239</v>
          </cell>
        </row>
        <row r="386">
          <cell r="A386">
            <v>41076</v>
          </cell>
          <cell r="B386" t="str">
            <v>MidWest</v>
          </cell>
          <cell r="C386" t="str">
            <v>Mo</v>
          </cell>
          <cell r="E386" t="str">
            <v>XOL Item</v>
          </cell>
          <cell r="F386">
            <v>3399</v>
          </cell>
          <cell r="G386">
            <v>4998</v>
          </cell>
        </row>
        <row r="387">
          <cell r="A387">
            <v>40996</v>
          </cell>
          <cell r="B387" t="str">
            <v>North</v>
          </cell>
          <cell r="C387" t="str">
            <v>Gigi</v>
          </cell>
          <cell r="E387" t="str">
            <v>RAD Item</v>
          </cell>
          <cell r="F387">
            <v>375</v>
          </cell>
          <cell r="G387">
            <v>1013</v>
          </cell>
        </row>
        <row r="388">
          <cell r="A388">
            <v>41240</v>
          </cell>
          <cell r="B388" t="str">
            <v>West</v>
          </cell>
          <cell r="C388" t="str">
            <v>Shelia</v>
          </cell>
          <cell r="E388" t="str">
            <v>DAB Item</v>
          </cell>
          <cell r="F388">
            <v>2004</v>
          </cell>
          <cell r="G388">
            <v>4453</v>
          </cell>
        </row>
        <row r="389">
          <cell r="A389">
            <v>41324</v>
          </cell>
          <cell r="B389" t="str">
            <v>West</v>
          </cell>
          <cell r="C389" t="str">
            <v>Pham</v>
          </cell>
          <cell r="E389" t="str">
            <v>DAB Item</v>
          </cell>
          <cell r="F389">
            <v>1531</v>
          </cell>
          <cell r="G389">
            <v>2594</v>
          </cell>
        </row>
        <row r="390">
          <cell r="A390">
            <v>41395</v>
          </cell>
          <cell r="B390" t="str">
            <v>MidWest</v>
          </cell>
          <cell r="C390" t="str">
            <v>Pham</v>
          </cell>
          <cell r="E390" t="str">
            <v>DAB Item</v>
          </cell>
          <cell r="F390">
            <v>3084</v>
          </cell>
          <cell r="G390">
            <v>5317</v>
          </cell>
        </row>
        <row r="391">
          <cell r="A391">
            <v>41272</v>
          </cell>
          <cell r="B391" t="str">
            <v>North</v>
          </cell>
          <cell r="C391" t="str">
            <v>Pham</v>
          </cell>
          <cell r="E391" t="str">
            <v>RAD Item</v>
          </cell>
          <cell r="F391">
            <v>789</v>
          </cell>
          <cell r="G391">
            <v>1337</v>
          </cell>
        </row>
        <row r="392">
          <cell r="A392">
            <v>41125</v>
          </cell>
          <cell r="B392" t="str">
            <v>MidWest</v>
          </cell>
          <cell r="C392" t="str">
            <v>Gigi</v>
          </cell>
          <cell r="E392" t="str">
            <v>XOL Item</v>
          </cell>
          <cell r="F392">
            <v>840</v>
          </cell>
          <cell r="G392">
            <v>1866</v>
          </cell>
        </row>
        <row r="393">
          <cell r="A393">
            <v>40920</v>
          </cell>
          <cell r="B393" t="str">
            <v>South</v>
          </cell>
          <cell r="C393" t="str">
            <v>Shelia</v>
          </cell>
          <cell r="E393" t="str">
            <v>XOL Item</v>
          </cell>
          <cell r="F393">
            <v>2119</v>
          </cell>
          <cell r="G393">
            <v>5726</v>
          </cell>
        </row>
        <row r="394">
          <cell r="A394">
            <v>41404</v>
          </cell>
          <cell r="B394" t="str">
            <v>North</v>
          </cell>
          <cell r="C394" t="str">
            <v>Pham</v>
          </cell>
          <cell r="E394" t="str">
            <v>RAD Item</v>
          </cell>
          <cell r="F394">
            <v>2128</v>
          </cell>
          <cell r="G394">
            <v>3128</v>
          </cell>
        </row>
        <row r="395">
          <cell r="A395">
            <v>41054</v>
          </cell>
          <cell r="B395" t="str">
            <v>MidWest</v>
          </cell>
          <cell r="C395" t="str">
            <v>Gigi</v>
          </cell>
          <cell r="E395" t="str">
            <v>AIM Item</v>
          </cell>
          <cell r="F395">
            <v>1310</v>
          </cell>
          <cell r="G395">
            <v>2259</v>
          </cell>
        </row>
        <row r="396">
          <cell r="A396">
            <v>41576</v>
          </cell>
          <cell r="B396" t="str">
            <v>West</v>
          </cell>
          <cell r="C396" t="str">
            <v>Mo</v>
          </cell>
          <cell r="E396" t="str">
            <v>RAD Item</v>
          </cell>
          <cell r="F396">
            <v>2658</v>
          </cell>
          <cell r="G396">
            <v>7183</v>
          </cell>
        </row>
        <row r="397">
          <cell r="A397">
            <v>41444</v>
          </cell>
          <cell r="B397" t="str">
            <v>South</v>
          </cell>
          <cell r="C397" t="str">
            <v>Shelia</v>
          </cell>
          <cell r="E397" t="str">
            <v>RAD Item</v>
          </cell>
          <cell r="F397">
            <v>3624</v>
          </cell>
          <cell r="G397">
            <v>8428</v>
          </cell>
        </row>
        <row r="398">
          <cell r="A398">
            <v>41536</v>
          </cell>
          <cell r="B398" t="str">
            <v>South</v>
          </cell>
          <cell r="C398" t="str">
            <v>Mo</v>
          </cell>
          <cell r="E398" t="str">
            <v>DAB Item</v>
          </cell>
          <cell r="F398">
            <v>116</v>
          </cell>
          <cell r="G398">
            <v>210</v>
          </cell>
        </row>
        <row r="399">
          <cell r="A399">
            <v>41220</v>
          </cell>
          <cell r="B399" t="str">
            <v>MidWest</v>
          </cell>
          <cell r="C399" t="str">
            <v>Gigi</v>
          </cell>
          <cell r="E399" t="str">
            <v>DAB Item</v>
          </cell>
          <cell r="F399">
            <v>5886</v>
          </cell>
          <cell r="G399">
            <v>9976</v>
          </cell>
        </row>
        <row r="400">
          <cell r="A400">
            <v>41229</v>
          </cell>
          <cell r="B400" t="str">
            <v>North</v>
          </cell>
          <cell r="C400" t="str">
            <v>Mo</v>
          </cell>
          <cell r="E400" t="str">
            <v>AIM Item</v>
          </cell>
          <cell r="F400">
            <v>5143</v>
          </cell>
          <cell r="G400">
            <v>5500</v>
          </cell>
        </row>
        <row r="401">
          <cell r="A401">
            <v>40935</v>
          </cell>
          <cell r="B401" t="str">
            <v>West</v>
          </cell>
          <cell r="C401" t="str">
            <v>Shelia</v>
          </cell>
          <cell r="E401" t="str">
            <v>AIM Item</v>
          </cell>
          <cell r="F401">
            <v>2050</v>
          </cell>
          <cell r="G401">
            <v>3729</v>
          </cell>
        </row>
        <row r="402">
          <cell r="A402">
            <v>41444</v>
          </cell>
          <cell r="B402" t="str">
            <v>West</v>
          </cell>
          <cell r="C402" t="str">
            <v>Mo</v>
          </cell>
          <cell r="E402" t="str">
            <v>DAB Item</v>
          </cell>
          <cell r="F402">
            <v>1257</v>
          </cell>
          <cell r="G402">
            <v>2922</v>
          </cell>
        </row>
        <row r="403">
          <cell r="A403">
            <v>41071</v>
          </cell>
          <cell r="B403" t="str">
            <v>MidWest</v>
          </cell>
          <cell r="C403" t="str">
            <v>Pham</v>
          </cell>
          <cell r="E403" t="str">
            <v>XOL Item</v>
          </cell>
          <cell r="F403">
            <v>2172</v>
          </cell>
          <cell r="G403">
            <v>4824</v>
          </cell>
        </row>
        <row r="404">
          <cell r="A404">
            <v>41038</v>
          </cell>
          <cell r="B404" t="str">
            <v>West</v>
          </cell>
          <cell r="C404" t="str">
            <v>Mo</v>
          </cell>
          <cell r="E404" t="str">
            <v>RAD Item</v>
          </cell>
          <cell r="F404">
            <v>1059</v>
          </cell>
          <cell r="G404">
            <v>2864</v>
          </cell>
        </row>
        <row r="405">
          <cell r="A405">
            <v>41506</v>
          </cell>
          <cell r="B405" t="str">
            <v>North</v>
          </cell>
          <cell r="C405" t="str">
            <v>Gigi</v>
          </cell>
          <cell r="E405" t="str">
            <v>AIM Item</v>
          </cell>
          <cell r="F405">
            <v>872</v>
          </cell>
          <cell r="G405">
            <v>1164</v>
          </cell>
        </row>
        <row r="406">
          <cell r="A406">
            <v>41190</v>
          </cell>
          <cell r="B406" t="str">
            <v>South</v>
          </cell>
          <cell r="C406" t="str">
            <v>Gigi</v>
          </cell>
          <cell r="E406" t="str">
            <v>RAD Item</v>
          </cell>
          <cell r="F406">
            <v>1037</v>
          </cell>
          <cell r="G406">
            <v>2302</v>
          </cell>
        </row>
        <row r="407">
          <cell r="A407">
            <v>41331</v>
          </cell>
          <cell r="B407" t="str">
            <v>West</v>
          </cell>
          <cell r="C407" t="str">
            <v>Shelia</v>
          </cell>
          <cell r="E407" t="str">
            <v>XOL Item</v>
          </cell>
          <cell r="F407">
            <v>3177</v>
          </cell>
          <cell r="G407">
            <v>4236</v>
          </cell>
        </row>
        <row r="408">
          <cell r="A408">
            <v>41173</v>
          </cell>
          <cell r="B408" t="str">
            <v>West</v>
          </cell>
          <cell r="C408" t="str">
            <v>Shelia</v>
          </cell>
          <cell r="E408" t="str">
            <v>XOL Item</v>
          </cell>
          <cell r="F408">
            <v>4253</v>
          </cell>
          <cell r="G408">
            <v>7731</v>
          </cell>
        </row>
        <row r="409">
          <cell r="A409">
            <v>41199</v>
          </cell>
          <cell r="B409" t="str">
            <v>MidWest</v>
          </cell>
          <cell r="C409" t="str">
            <v>Pham</v>
          </cell>
          <cell r="E409" t="str">
            <v>DAB Item</v>
          </cell>
          <cell r="F409">
            <v>1852</v>
          </cell>
          <cell r="G409">
            <v>5003</v>
          </cell>
        </row>
        <row r="410">
          <cell r="A410">
            <v>41045</v>
          </cell>
          <cell r="B410" t="str">
            <v>South</v>
          </cell>
          <cell r="C410" t="str">
            <v>Gigi</v>
          </cell>
          <cell r="E410" t="str">
            <v>DAB Item</v>
          </cell>
          <cell r="F410">
            <v>3633</v>
          </cell>
          <cell r="G410">
            <v>3886</v>
          </cell>
        </row>
        <row r="411">
          <cell r="A411">
            <v>41447</v>
          </cell>
          <cell r="B411" t="str">
            <v>North</v>
          </cell>
          <cell r="C411" t="str">
            <v>Gigi</v>
          </cell>
          <cell r="E411" t="str">
            <v>RAD Item</v>
          </cell>
          <cell r="F411">
            <v>2689</v>
          </cell>
          <cell r="G411">
            <v>4635</v>
          </cell>
        </row>
        <row r="412">
          <cell r="A412">
            <v>41229</v>
          </cell>
          <cell r="B412" t="str">
            <v>South</v>
          </cell>
          <cell r="C412" t="str">
            <v>Pham</v>
          </cell>
          <cell r="E412" t="str">
            <v>XOL Item</v>
          </cell>
          <cell r="F412">
            <v>3608</v>
          </cell>
          <cell r="G412">
            <v>8020</v>
          </cell>
        </row>
        <row r="413">
          <cell r="A413">
            <v>41468</v>
          </cell>
          <cell r="B413" t="str">
            <v>MidWest</v>
          </cell>
          <cell r="C413" t="str">
            <v>Shelia</v>
          </cell>
          <cell r="E413" t="str">
            <v>DAB Item</v>
          </cell>
          <cell r="F413">
            <v>5512</v>
          </cell>
          <cell r="G413">
            <v>9342</v>
          </cell>
        </row>
        <row r="414">
          <cell r="A414">
            <v>41100</v>
          </cell>
          <cell r="B414" t="str">
            <v>MidWest</v>
          </cell>
          <cell r="C414" t="str">
            <v>Pham</v>
          </cell>
          <cell r="E414" t="str">
            <v>XOL Item</v>
          </cell>
          <cell r="F414">
            <v>310</v>
          </cell>
          <cell r="G414">
            <v>527</v>
          </cell>
        </row>
        <row r="415">
          <cell r="A415">
            <v>41142</v>
          </cell>
          <cell r="B415" t="str">
            <v>South</v>
          </cell>
          <cell r="C415" t="str">
            <v>Shelia</v>
          </cell>
          <cell r="E415" t="str">
            <v>XOL Item</v>
          </cell>
          <cell r="F415">
            <v>1382</v>
          </cell>
          <cell r="G415">
            <v>2033</v>
          </cell>
        </row>
        <row r="416">
          <cell r="A416">
            <v>41090</v>
          </cell>
          <cell r="B416" t="str">
            <v>South</v>
          </cell>
          <cell r="C416" t="str">
            <v>Pham</v>
          </cell>
          <cell r="E416" t="str">
            <v>RAD Item</v>
          </cell>
          <cell r="F416">
            <v>2707</v>
          </cell>
          <cell r="G416">
            <v>4919</v>
          </cell>
        </row>
        <row r="417">
          <cell r="A417">
            <v>41347</v>
          </cell>
          <cell r="B417" t="str">
            <v>MidWest</v>
          </cell>
          <cell r="C417" t="str">
            <v>Shelia</v>
          </cell>
          <cell r="E417" t="str">
            <v>RAD Item</v>
          </cell>
          <cell r="F417">
            <v>3412</v>
          </cell>
          <cell r="G417">
            <v>3650</v>
          </cell>
        </row>
        <row r="418">
          <cell r="A418">
            <v>41043</v>
          </cell>
          <cell r="B418" t="str">
            <v>North</v>
          </cell>
          <cell r="C418" t="str">
            <v>Gigi</v>
          </cell>
          <cell r="E418" t="str">
            <v>DAB Item</v>
          </cell>
          <cell r="F418">
            <v>692</v>
          </cell>
          <cell r="G418">
            <v>923</v>
          </cell>
        </row>
        <row r="419">
          <cell r="A419">
            <v>41586</v>
          </cell>
          <cell r="B419" t="str">
            <v>North</v>
          </cell>
          <cell r="C419" t="str">
            <v>Gigi</v>
          </cell>
          <cell r="E419" t="str">
            <v>RAD Item</v>
          </cell>
          <cell r="F419">
            <v>7206</v>
          </cell>
          <cell r="G419">
            <v>7706</v>
          </cell>
        </row>
        <row r="420">
          <cell r="A420">
            <v>41487</v>
          </cell>
          <cell r="B420" t="str">
            <v>South</v>
          </cell>
          <cell r="C420" t="str">
            <v>Gigi</v>
          </cell>
          <cell r="E420" t="str">
            <v>XOL Item</v>
          </cell>
          <cell r="F420">
            <v>2223</v>
          </cell>
          <cell r="G420">
            <v>2526</v>
          </cell>
        </row>
        <row r="421">
          <cell r="A421">
            <v>40988</v>
          </cell>
          <cell r="B421" t="str">
            <v>MidWest</v>
          </cell>
          <cell r="C421" t="str">
            <v>Gigi</v>
          </cell>
          <cell r="E421" t="str">
            <v>AIM Item</v>
          </cell>
          <cell r="F421">
            <v>87</v>
          </cell>
          <cell r="G421">
            <v>201</v>
          </cell>
        </row>
        <row r="422">
          <cell r="A422">
            <v>41039</v>
          </cell>
          <cell r="B422" t="str">
            <v>MidWest</v>
          </cell>
          <cell r="C422" t="str">
            <v>Mo</v>
          </cell>
          <cell r="E422" t="str">
            <v>DAB Item</v>
          </cell>
          <cell r="F422">
            <v>2236</v>
          </cell>
          <cell r="G422">
            <v>3791</v>
          </cell>
        </row>
        <row r="423">
          <cell r="A423">
            <v>41423</v>
          </cell>
          <cell r="B423" t="str">
            <v>South</v>
          </cell>
          <cell r="C423" t="str">
            <v>Mo</v>
          </cell>
          <cell r="E423" t="str">
            <v>XOL Item</v>
          </cell>
          <cell r="F423">
            <v>305</v>
          </cell>
          <cell r="G423">
            <v>326</v>
          </cell>
        </row>
        <row r="424">
          <cell r="A424">
            <v>41323</v>
          </cell>
          <cell r="B424" t="str">
            <v>MidWest</v>
          </cell>
          <cell r="C424" t="str">
            <v>Pham</v>
          </cell>
          <cell r="E424" t="str">
            <v>DAB Item</v>
          </cell>
          <cell r="F424">
            <v>6113</v>
          </cell>
          <cell r="G424">
            <v>6539</v>
          </cell>
        </row>
        <row r="425">
          <cell r="A425">
            <v>41401</v>
          </cell>
          <cell r="B425" t="str">
            <v>North</v>
          </cell>
          <cell r="C425" t="str">
            <v>Gigi</v>
          </cell>
          <cell r="E425" t="str">
            <v>RAD Item</v>
          </cell>
          <cell r="F425">
            <v>3899</v>
          </cell>
          <cell r="G425">
            <v>7088</v>
          </cell>
        </row>
        <row r="426">
          <cell r="A426">
            <v>41149</v>
          </cell>
          <cell r="B426" t="str">
            <v>MidWest</v>
          </cell>
          <cell r="C426" t="str">
            <v>Shelia</v>
          </cell>
          <cell r="E426" t="str">
            <v>AIM Item</v>
          </cell>
          <cell r="F426">
            <v>3543</v>
          </cell>
          <cell r="G426">
            <v>9577</v>
          </cell>
        </row>
        <row r="427">
          <cell r="A427">
            <v>41608</v>
          </cell>
          <cell r="B427" t="str">
            <v>West</v>
          </cell>
          <cell r="C427" t="str">
            <v>Pham</v>
          </cell>
          <cell r="E427" t="str">
            <v>RAD Item</v>
          </cell>
          <cell r="F427">
            <v>1280</v>
          </cell>
          <cell r="G427">
            <v>2169</v>
          </cell>
        </row>
        <row r="428">
          <cell r="A428">
            <v>40962</v>
          </cell>
          <cell r="B428" t="str">
            <v>South</v>
          </cell>
          <cell r="C428" t="str">
            <v>Shelia</v>
          </cell>
          <cell r="E428" t="str">
            <v>XOL Item</v>
          </cell>
          <cell r="F428">
            <v>3683</v>
          </cell>
          <cell r="G428">
            <v>6349</v>
          </cell>
        </row>
        <row r="429">
          <cell r="A429">
            <v>41098</v>
          </cell>
          <cell r="B429" t="str">
            <v>North</v>
          </cell>
          <cell r="C429" t="str">
            <v>Shelia</v>
          </cell>
          <cell r="E429" t="str">
            <v>XOL Item</v>
          </cell>
          <cell r="F429">
            <v>558</v>
          </cell>
          <cell r="G429">
            <v>597</v>
          </cell>
        </row>
        <row r="430">
          <cell r="A430">
            <v>41385</v>
          </cell>
          <cell r="B430" t="str">
            <v>MidWest</v>
          </cell>
          <cell r="C430" t="str">
            <v>Mo</v>
          </cell>
          <cell r="E430" t="str">
            <v>XOL Item</v>
          </cell>
          <cell r="F430">
            <v>3628</v>
          </cell>
          <cell r="G430">
            <v>8063</v>
          </cell>
        </row>
        <row r="431">
          <cell r="A431">
            <v>41168</v>
          </cell>
          <cell r="B431" t="str">
            <v>North</v>
          </cell>
          <cell r="C431" t="str">
            <v>Shelia</v>
          </cell>
          <cell r="E431" t="str">
            <v>XOL Item</v>
          </cell>
          <cell r="F431">
            <v>829</v>
          </cell>
          <cell r="G431">
            <v>2240</v>
          </cell>
        </row>
        <row r="432">
          <cell r="A432">
            <v>41033</v>
          </cell>
          <cell r="B432" t="str">
            <v>West</v>
          </cell>
          <cell r="C432" t="str">
            <v>Shelia</v>
          </cell>
          <cell r="E432" t="str">
            <v>DAB Item</v>
          </cell>
          <cell r="F432">
            <v>7980</v>
          </cell>
          <cell r="G432">
            <v>8536</v>
          </cell>
        </row>
        <row r="433">
          <cell r="A433">
            <v>41062</v>
          </cell>
          <cell r="B433" t="str">
            <v>MidWest</v>
          </cell>
          <cell r="C433" t="str">
            <v>Mo</v>
          </cell>
          <cell r="E433" t="str">
            <v>DAB Item</v>
          </cell>
          <cell r="F433">
            <v>4486</v>
          </cell>
          <cell r="G433">
            <v>5097</v>
          </cell>
        </row>
        <row r="434">
          <cell r="A434">
            <v>41243</v>
          </cell>
          <cell r="B434" t="str">
            <v>West</v>
          </cell>
          <cell r="C434" t="str">
            <v>Gigi</v>
          </cell>
          <cell r="E434" t="str">
            <v>DAB Item</v>
          </cell>
          <cell r="F434">
            <v>6287</v>
          </cell>
          <cell r="G434">
            <v>7145</v>
          </cell>
        </row>
        <row r="435">
          <cell r="A435">
            <v>40989</v>
          </cell>
          <cell r="B435" t="str">
            <v>South</v>
          </cell>
          <cell r="C435" t="str">
            <v>Pham</v>
          </cell>
          <cell r="E435" t="str">
            <v>DAB Item</v>
          </cell>
          <cell r="F435">
            <v>2730</v>
          </cell>
          <cell r="G435">
            <v>7378</v>
          </cell>
        </row>
        <row r="436">
          <cell r="A436">
            <v>40969</v>
          </cell>
          <cell r="B436" t="str">
            <v>North</v>
          </cell>
          <cell r="C436" t="str">
            <v>Mo</v>
          </cell>
          <cell r="E436" t="str">
            <v>RAD Item</v>
          </cell>
          <cell r="F436">
            <v>1278</v>
          </cell>
          <cell r="G436">
            <v>2972</v>
          </cell>
        </row>
        <row r="437">
          <cell r="A437">
            <v>41432</v>
          </cell>
          <cell r="B437" t="str">
            <v>West</v>
          </cell>
          <cell r="C437" t="str">
            <v>Mo</v>
          </cell>
          <cell r="E437" t="str">
            <v>XOL Item</v>
          </cell>
          <cell r="F437">
            <v>2763</v>
          </cell>
          <cell r="G437">
            <v>6141</v>
          </cell>
        </row>
        <row r="438">
          <cell r="A438">
            <v>41443</v>
          </cell>
          <cell r="B438" t="str">
            <v>MidWest</v>
          </cell>
          <cell r="C438" t="str">
            <v>Pham</v>
          </cell>
          <cell r="E438" t="str">
            <v>AIM Item</v>
          </cell>
          <cell r="F438">
            <v>3853</v>
          </cell>
          <cell r="G438">
            <v>8561</v>
          </cell>
        </row>
        <row r="439">
          <cell r="A439">
            <v>41037</v>
          </cell>
          <cell r="B439" t="str">
            <v>North</v>
          </cell>
          <cell r="C439" t="str">
            <v>Pham</v>
          </cell>
          <cell r="E439" t="str">
            <v>XOL Item</v>
          </cell>
          <cell r="F439">
            <v>2866</v>
          </cell>
          <cell r="G439">
            <v>7743</v>
          </cell>
        </row>
        <row r="440">
          <cell r="A440">
            <v>40946</v>
          </cell>
          <cell r="B440" t="str">
            <v>North</v>
          </cell>
          <cell r="C440" t="str">
            <v>Pham</v>
          </cell>
          <cell r="E440" t="str">
            <v>XOL Item</v>
          </cell>
          <cell r="F440">
            <v>2896</v>
          </cell>
          <cell r="G440">
            <v>3097</v>
          </cell>
        </row>
        <row r="441">
          <cell r="A441">
            <v>41602</v>
          </cell>
          <cell r="B441" t="str">
            <v>South</v>
          </cell>
          <cell r="C441" t="str">
            <v>Shelia</v>
          </cell>
          <cell r="E441" t="str">
            <v>AIM Item</v>
          </cell>
          <cell r="F441">
            <v>3068</v>
          </cell>
          <cell r="G441">
            <v>5290</v>
          </cell>
        </row>
        <row r="442">
          <cell r="A442">
            <v>41359</v>
          </cell>
          <cell r="B442" t="str">
            <v>South</v>
          </cell>
          <cell r="C442" t="str">
            <v>Gigi</v>
          </cell>
          <cell r="E442" t="str">
            <v>AIM Item</v>
          </cell>
          <cell r="F442">
            <v>721</v>
          </cell>
          <cell r="G442">
            <v>1675</v>
          </cell>
        </row>
        <row r="443">
          <cell r="A443">
            <v>41094</v>
          </cell>
          <cell r="B443" t="str">
            <v>North</v>
          </cell>
          <cell r="C443" t="str">
            <v>Shelia</v>
          </cell>
          <cell r="E443" t="str">
            <v>AIM Item</v>
          </cell>
          <cell r="F443">
            <v>2912</v>
          </cell>
          <cell r="G443">
            <v>5020</v>
          </cell>
        </row>
        <row r="444">
          <cell r="A444">
            <v>41066</v>
          </cell>
          <cell r="B444" t="str">
            <v>South</v>
          </cell>
          <cell r="C444" t="str">
            <v>Pham</v>
          </cell>
          <cell r="E444" t="str">
            <v>RAD Item</v>
          </cell>
          <cell r="F444">
            <v>1703</v>
          </cell>
          <cell r="G444">
            <v>2885</v>
          </cell>
        </row>
        <row r="445">
          <cell r="A445">
            <v>41415</v>
          </cell>
          <cell r="B445" t="str">
            <v>West</v>
          </cell>
          <cell r="C445" t="str">
            <v>Shelia</v>
          </cell>
          <cell r="E445" t="str">
            <v>XOL Item</v>
          </cell>
          <cell r="F445">
            <v>2149</v>
          </cell>
          <cell r="G445">
            <v>5000</v>
          </cell>
        </row>
        <row r="446">
          <cell r="A446">
            <v>41476</v>
          </cell>
          <cell r="B446" t="str">
            <v>North</v>
          </cell>
          <cell r="C446" t="str">
            <v>Mo</v>
          </cell>
          <cell r="E446" t="str">
            <v>XOL Item</v>
          </cell>
          <cell r="F446">
            <v>6588</v>
          </cell>
          <cell r="G446">
            <v>8785</v>
          </cell>
        </row>
        <row r="447">
          <cell r="A447">
            <v>41546</v>
          </cell>
          <cell r="B447" t="str">
            <v>West</v>
          </cell>
          <cell r="C447" t="str">
            <v>Mo</v>
          </cell>
          <cell r="E447" t="str">
            <v>XOL Item</v>
          </cell>
          <cell r="F447">
            <v>2628</v>
          </cell>
          <cell r="G447">
            <v>3863</v>
          </cell>
        </row>
        <row r="448">
          <cell r="A448">
            <v>41310</v>
          </cell>
          <cell r="B448" t="str">
            <v>West</v>
          </cell>
          <cell r="C448" t="str">
            <v>Mo</v>
          </cell>
          <cell r="E448" t="str">
            <v>AIM Item</v>
          </cell>
          <cell r="F448">
            <v>377</v>
          </cell>
          <cell r="G448">
            <v>1016</v>
          </cell>
        </row>
        <row r="449">
          <cell r="A449">
            <v>40964</v>
          </cell>
          <cell r="B449" t="str">
            <v>West</v>
          </cell>
          <cell r="C449" t="str">
            <v>Gigi</v>
          </cell>
          <cell r="E449" t="str">
            <v>AIM Item</v>
          </cell>
          <cell r="F449">
            <v>1515</v>
          </cell>
          <cell r="G449">
            <v>4095</v>
          </cell>
        </row>
        <row r="450">
          <cell r="A450">
            <v>40947</v>
          </cell>
          <cell r="B450" t="str">
            <v>MidWest</v>
          </cell>
          <cell r="C450" t="str">
            <v>Shelia</v>
          </cell>
          <cell r="E450" t="str">
            <v>DAB Item</v>
          </cell>
          <cell r="F450">
            <v>3726</v>
          </cell>
          <cell r="G450">
            <v>4234</v>
          </cell>
        </row>
        <row r="451">
          <cell r="A451">
            <v>41474</v>
          </cell>
          <cell r="B451" t="str">
            <v>MidWest</v>
          </cell>
          <cell r="C451" t="str">
            <v>Gigi</v>
          </cell>
          <cell r="E451" t="str">
            <v>RAD Item</v>
          </cell>
          <cell r="F451">
            <v>5544</v>
          </cell>
          <cell r="G451">
            <v>9556</v>
          </cell>
        </row>
        <row r="452">
          <cell r="A452">
            <v>41487</v>
          </cell>
          <cell r="B452" t="str">
            <v>South</v>
          </cell>
          <cell r="C452" t="str">
            <v>Shelia</v>
          </cell>
          <cell r="E452" t="str">
            <v>RAD Item</v>
          </cell>
          <cell r="F452">
            <v>5949</v>
          </cell>
          <cell r="G452">
            <v>7931</v>
          </cell>
        </row>
        <row r="453">
          <cell r="A453">
            <v>41006</v>
          </cell>
          <cell r="B453" t="str">
            <v>West</v>
          </cell>
          <cell r="C453" t="str">
            <v>Gigi</v>
          </cell>
          <cell r="E453" t="str">
            <v>AIM Item</v>
          </cell>
          <cell r="F453">
            <v>5763</v>
          </cell>
          <cell r="G453">
            <v>6162</v>
          </cell>
        </row>
        <row r="454">
          <cell r="A454">
            <v>41025</v>
          </cell>
          <cell r="B454" t="str">
            <v>MidWest</v>
          </cell>
          <cell r="C454" t="str">
            <v>Shelia</v>
          </cell>
          <cell r="E454" t="str">
            <v>XOL Item</v>
          </cell>
          <cell r="F454">
            <v>1137</v>
          </cell>
          <cell r="G454">
            <v>2527</v>
          </cell>
        </row>
        <row r="455">
          <cell r="A455">
            <v>41295</v>
          </cell>
          <cell r="B455" t="str">
            <v>MidWest</v>
          </cell>
          <cell r="C455" t="str">
            <v>Shelia</v>
          </cell>
          <cell r="E455" t="str">
            <v>DAB Item</v>
          </cell>
          <cell r="F455">
            <v>1884</v>
          </cell>
          <cell r="G455">
            <v>5091</v>
          </cell>
        </row>
        <row r="456">
          <cell r="A456">
            <v>41389</v>
          </cell>
          <cell r="B456" t="str">
            <v>North</v>
          </cell>
          <cell r="C456" t="str">
            <v>Pham</v>
          </cell>
          <cell r="E456" t="str">
            <v>RAD Item</v>
          </cell>
          <cell r="F456">
            <v>8209</v>
          </cell>
          <cell r="G456">
            <v>9329</v>
          </cell>
        </row>
        <row r="457">
          <cell r="A457">
            <v>41087</v>
          </cell>
          <cell r="B457" t="str">
            <v>MidWest</v>
          </cell>
          <cell r="C457" t="str">
            <v>Gigi</v>
          </cell>
          <cell r="E457" t="str">
            <v>XOL Item</v>
          </cell>
          <cell r="F457">
            <v>3786</v>
          </cell>
          <cell r="G457">
            <v>8803</v>
          </cell>
        </row>
        <row r="458">
          <cell r="A458">
            <v>41180</v>
          </cell>
          <cell r="B458" t="str">
            <v>MidWest</v>
          </cell>
          <cell r="C458" t="str">
            <v>Pham</v>
          </cell>
          <cell r="E458" t="str">
            <v>AIM Item</v>
          </cell>
          <cell r="F458">
            <v>3581</v>
          </cell>
          <cell r="G458">
            <v>7959</v>
          </cell>
        </row>
        <row r="459">
          <cell r="A459">
            <v>41198</v>
          </cell>
          <cell r="B459" t="str">
            <v>West</v>
          </cell>
          <cell r="C459" t="str">
            <v>Pham</v>
          </cell>
          <cell r="E459" t="str">
            <v>AIM Item</v>
          </cell>
          <cell r="F459">
            <v>3112</v>
          </cell>
          <cell r="G459">
            <v>8410</v>
          </cell>
        </row>
        <row r="460">
          <cell r="A460">
            <v>41312</v>
          </cell>
          <cell r="B460" t="str">
            <v>North</v>
          </cell>
          <cell r="C460" t="str">
            <v>Gigi</v>
          </cell>
          <cell r="E460" t="str">
            <v>AIM Item</v>
          </cell>
          <cell r="F460">
            <v>298</v>
          </cell>
          <cell r="G460">
            <v>805</v>
          </cell>
        </row>
        <row r="461">
          <cell r="A461">
            <v>40937</v>
          </cell>
          <cell r="B461" t="str">
            <v>West</v>
          </cell>
          <cell r="C461" t="str">
            <v>Mo</v>
          </cell>
          <cell r="E461" t="str">
            <v>RAD Item</v>
          </cell>
          <cell r="F461">
            <v>5833</v>
          </cell>
          <cell r="G461">
            <v>9885</v>
          </cell>
        </row>
        <row r="462">
          <cell r="A462">
            <v>41053</v>
          </cell>
          <cell r="B462" t="str">
            <v>North</v>
          </cell>
          <cell r="C462" t="str">
            <v>Mo</v>
          </cell>
          <cell r="E462" t="str">
            <v>RAD Item</v>
          </cell>
          <cell r="F462">
            <v>824</v>
          </cell>
          <cell r="G462">
            <v>2228</v>
          </cell>
        </row>
        <row r="463">
          <cell r="A463">
            <v>41426</v>
          </cell>
          <cell r="B463" t="str">
            <v>North</v>
          </cell>
          <cell r="C463" t="str">
            <v>Shelia</v>
          </cell>
          <cell r="E463" t="str">
            <v>XOL Item</v>
          </cell>
          <cell r="F463">
            <v>4505</v>
          </cell>
          <cell r="G463">
            <v>6006</v>
          </cell>
        </row>
        <row r="464">
          <cell r="A464">
            <v>40956</v>
          </cell>
          <cell r="B464" t="str">
            <v>South</v>
          </cell>
          <cell r="C464" t="str">
            <v>Shelia</v>
          </cell>
          <cell r="E464" t="str">
            <v>AIM Item</v>
          </cell>
          <cell r="F464">
            <v>2866</v>
          </cell>
          <cell r="G464">
            <v>6663</v>
          </cell>
        </row>
        <row r="465">
          <cell r="A465">
            <v>41027</v>
          </cell>
          <cell r="B465" t="str">
            <v>West</v>
          </cell>
          <cell r="C465" t="str">
            <v>Pham</v>
          </cell>
          <cell r="E465" t="str">
            <v>DAB Item</v>
          </cell>
          <cell r="F465">
            <v>3291</v>
          </cell>
          <cell r="G465">
            <v>3739</v>
          </cell>
        </row>
        <row r="466">
          <cell r="A466">
            <v>40950</v>
          </cell>
          <cell r="B466" t="str">
            <v>South</v>
          </cell>
          <cell r="C466" t="str">
            <v>Shelia</v>
          </cell>
          <cell r="E466" t="str">
            <v>DAB Item</v>
          </cell>
          <cell r="F466">
            <v>4972</v>
          </cell>
          <cell r="G466">
            <v>9040</v>
          </cell>
        </row>
        <row r="467">
          <cell r="A467">
            <v>40987</v>
          </cell>
          <cell r="B467" t="str">
            <v>West</v>
          </cell>
          <cell r="C467" t="str">
            <v>Pham</v>
          </cell>
          <cell r="E467" t="str">
            <v>RAD Item</v>
          </cell>
          <cell r="F467">
            <v>3435</v>
          </cell>
          <cell r="G467">
            <v>4579</v>
          </cell>
        </row>
        <row r="468">
          <cell r="A468">
            <v>41383</v>
          </cell>
          <cell r="B468" t="str">
            <v>MidWest</v>
          </cell>
          <cell r="C468" t="str">
            <v>Mo</v>
          </cell>
          <cell r="E468" t="str">
            <v>AIM Item</v>
          </cell>
          <cell r="F468">
            <v>1741</v>
          </cell>
          <cell r="G468">
            <v>4049</v>
          </cell>
        </row>
        <row r="469">
          <cell r="A469">
            <v>41369</v>
          </cell>
          <cell r="B469" t="str">
            <v>West</v>
          </cell>
          <cell r="C469" t="str">
            <v>Gigi</v>
          </cell>
          <cell r="E469" t="str">
            <v>XOL Item</v>
          </cell>
          <cell r="F469">
            <v>790</v>
          </cell>
          <cell r="G469">
            <v>898</v>
          </cell>
        </row>
        <row r="470">
          <cell r="A470">
            <v>41097</v>
          </cell>
          <cell r="B470" t="str">
            <v>MidWest</v>
          </cell>
          <cell r="C470" t="str">
            <v>Pham</v>
          </cell>
          <cell r="E470" t="str">
            <v>AIM Item</v>
          </cell>
          <cell r="F470">
            <v>3014</v>
          </cell>
          <cell r="G470">
            <v>5481</v>
          </cell>
        </row>
        <row r="471">
          <cell r="A471">
            <v>41006</v>
          </cell>
          <cell r="B471" t="str">
            <v>West</v>
          </cell>
          <cell r="C471" t="str">
            <v>Gigi</v>
          </cell>
          <cell r="E471" t="str">
            <v>DAB Item</v>
          </cell>
          <cell r="F471">
            <v>866</v>
          </cell>
          <cell r="G471">
            <v>1924</v>
          </cell>
        </row>
        <row r="472">
          <cell r="A472">
            <v>41034</v>
          </cell>
          <cell r="B472" t="str">
            <v>South</v>
          </cell>
          <cell r="C472" t="str">
            <v>Shelia</v>
          </cell>
          <cell r="E472" t="str">
            <v>DAB Item</v>
          </cell>
          <cell r="F472">
            <v>1975</v>
          </cell>
          <cell r="G472">
            <v>4593</v>
          </cell>
        </row>
        <row r="473">
          <cell r="A473">
            <v>41376</v>
          </cell>
          <cell r="B473" t="str">
            <v>North</v>
          </cell>
          <cell r="C473" t="str">
            <v>Gigi</v>
          </cell>
          <cell r="E473" t="str">
            <v>AIM Item</v>
          </cell>
          <cell r="F473">
            <v>2523</v>
          </cell>
          <cell r="G473">
            <v>5867</v>
          </cell>
        </row>
        <row r="474">
          <cell r="A474">
            <v>41315</v>
          </cell>
          <cell r="B474" t="str">
            <v>North</v>
          </cell>
          <cell r="C474" t="str">
            <v>Shelia</v>
          </cell>
          <cell r="E474" t="str">
            <v>AIM Item</v>
          </cell>
          <cell r="F474">
            <v>5972</v>
          </cell>
          <cell r="G474">
            <v>6786</v>
          </cell>
        </row>
        <row r="475">
          <cell r="A475">
            <v>40964</v>
          </cell>
          <cell r="B475" t="str">
            <v>MidWest</v>
          </cell>
          <cell r="C475" t="str">
            <v>Shelia</v>
          </cell>
          <cell r="E475" t="str">
            <v>AIM Item</v>
          </cell>
          <cell r="F475">
            <v>2948</v>
          </cell>
          <cell r="G475">
            <v>3152</v>
          </cell>
        </row>
        <row r="476">
          <cell r="A476">
            <v>40924</v>
          </cell>
          <cell r="B476" t="str">
            <v>MidWest</v>
          </cell>
          <cell r="C476" t="str">
            <v>Mo</v>
          </cell>
          <cell r="E476" t="str">
            <v>DAB Item</v>
          </cell>
          <cell r="F476">
            <v>3469</v>
          </cell>
          <cell r="G476">
            <v>6306</v>
          </cell>
        </row>
        <row r="477">
          <cell r="A477">
            <v>41384</v>
          </cell>
          <cell r="B477" t="str">
            <v>North</v>
          </cell>
          <cell r="C477" t="str">
            <v>Mo</v>
          </cell>
          <cell r="E477" t="str">
            <v>DAB Item</v>
          </cell>
          <cell r="F477">
            <v>5392</v>
          </cell>
          <cell r="G477">
            <v>7191</v>
          </cell>
        </row>
        <row r="478">
          <cell r="A478">
            <v>41622</v>
          </cell>
          <cell r="B478" t="str">
            <v>West</v>
          </cell>
          <cell r="C478" t="str">
            <v>Pham</v>
          </cell>
          <cell r="E478" t="str">
            <v>DAB Item</v>
          </cell>
          <cell r="F478">
            <v>6246</v>
          </cell>
          <cell r="G478">
            <v>9185</v>
          </cell>
        </row>
        <row r="479">
          <cell r="A479">
            <v>41497</v>
          </cell>
          <cell r="B479" t="str">
            <v>MidWest</v>
          </cell>
          <cell r="C479" t="str">
            <v>Pham</v>
          </cell>
          <cell r="E479" t="str">
            <v>DAB Item</v>
          </cell>
          <cell r="F479">
            <v>2585</v>
          </cell>
          <cell r="G479">
            <v>2936</v>
          </cell>
        </row>
        <row r="480">
          <cell r="A480">
            <v>41474</v>
          </cell>
          <cell r="B480" t="str">
            <v>North</v>
          </cell>
          <cell r="C480" t="str">
            <v>Gigi</v>
          </cell>
          <cell r="E480" t="str">
            <v>DAB Item</v>
          </cell>
          <cell r="F480">
            <v>1334</v>
          </cell>
          <cell r="G480">
            <v>2963</v>
          </cell>
        </row>
        <row r="481">
          <cell r="A481">
            <v>41599</v>
          </cell>
          <cell r="B481" t="str">
            <v>MidWest</v>
          </cell>
          <cell r="C481" t="str">
            <v>Gigi</v>
          </cell>
          <cell r="E481" t="str">
            <v>DAB Item</v>
          </cell>
          <cell r="F481">
            <v>2501</v>
          </cell>
          <cell r="G481">
            <v>6760</v>
          </cell>
        </row>
        <row r="482">
          <cell r="A482">
            <v>41391</v>
          </cell>
          <cell r="B482" t="str">
            <v>West</v>
          </cell>
          <cell r="C482" t="str">
            <v>Gigi</v>
          </cell>
          <cell r="E482" t="str">
            <v>RAD Item</v>
          </cell>
          <cell r="F482">
            <v>2388</v>
          </cell>
          <cell r="G482">
            <v>2553</v>
          </cell>
        </row>
        <row r="483">
          <cell r="A483">
            <v>41013</v>
          </cell>
          <cell r="B483" t="str">
            <v>North</v>
          </cell>
          <cell r="C483" t="str">
            <v>Gigi</v>
          </cell>
          <cell r="E483" t="str">
            <v>DAB Item</v>
          </cell>
          <cell r="F483">
            <v>5823</v>
          </cell>
          <cell r="G483">
            <v>9869</v>
          </cell>
        </row>
        <row r="484">
          <cell r="A484">
            <v>41170</v>
          </cell>
          <cell r="B484" t="str">
            <v>MidWest</v>
          </cell>
          <cell r="C484" t="str">
            <v>Pham</v>
          </cell>
          <cell r="E484" t="str">
            <v>XOL Item</v>
          </cell>
          <cell r="F484">
            <v>3599</v>
          </cell>
          <cell r="G484">
            <v>6205</v>
          </cell>
        </row>
        <row r="485">
          <cell r="A485">
            <v>41293</v>
          </cell>
          <cell r="B485" t="str">
            <v>South</v>
          </cell>
          <cell r="C485" t="str">
            <v>Mo</v>
          </cell>
          <cell r="E485" t="str">
            <v>AIM Item</v>
          </cell>
          <cell r="F485">
            <v>4428</v>
          </cell>
          <cell r="G485">
            <v>7505</v>
          </cell>
        </row>
        <row r="486">
          <cell r="A486">
            <v>41573</v>
          </cell>
          <cell r="B486" t="str">
            <v>North</v>
          </cell>
          <cell r="C486" t="str">
            <v>Mo</v>
          </cell>
          <cell r="E486" t="str">
            <v>AIM Item</v>
          </cell>
          <cell r="F486">
            <v>2138</v>
          </cell>
          <cell r="G486">
            <v>3623</v>
          </cell>
        </row>
        <row r="487">
          <cell r="A487">
            <v>41546</v>
          </cell>
          <cell r="B487" t="str">
            <v>MidWest</v>
          </cell>
          <cell r="C487" t="str">
            <v>Shelia</v>
          </cell>
          <cell r="E487" t="str">
            <v>RAD Item</v>
          </cell>
          <cell r="F487">
            <v>6426</v>
          </cell>
          <cell r="G487">
            <v>9448</v>
          </cell>
        </row>
        <row r="488">
          <cell r="A488">
            <v>41496</v>
          </cell>
          <cell r="B488" t="str">
            <v>West</v>
          </cell>
          <cell r="C488" t="str">
            <v>Mo</v>
          </cell>
          <cell r="E488" t="str">
            <v>XOL Item</v>
          </cell>
          <cell r="F488">
            <v>2141</v>
          </cell>
          <cell r="G488">
            <v>3893</v>
          </cell>
        </row>
        <row r="489">
          <cell r="A489">
            <v>41119</v>
          </cell>
          <cell r="B489" t="str">
            <v>North</v>
          </cell>
          <cell r="C489" t="str">
            <v>Shelia</v>
          </cell>
          <cell r="E489" t="str">
            <v>XOL Item</v>
          </cell>
          <cell r="F489">
            <v>966</v>
          </cell>
          <cell r="G489">
            <v>1758</v>
          </cell>
        </row>
        <row r="490">
          <cell r="A490">
            <v>41638</v>
          </cell>
          <cell r="B490" t="str">
            <v>West</v>
          </cell>
          <cell r="C490" t="str">
            <v>Mo</v>
          </cell>
          <cell r="E490" t="str">
            <v>AIM Item</v>
          </cell>
          <cell r="F490">
            <v>1309</v>
          </cell>
          <cell r="G490">
            <v>1747</v>
          </cell>
        </row>
        <row r="491">
          <cell r="A491">
            <v>40948</v>
          </cell>
          <cell r="B491" t="str">
            <v>North</v>
          </cell>
          <cell r="C491" t="str">
            <v>Shelia</v>
          </cell>
          <cell r="E491" t="str">
            <v>DAB Item</v>
          </cell>
          <cell r="F491">
            <v>3654</v>
          </cell>
          <cell r="G491">
            <v>4873</v>
          </cell>
        </row>
        <row r="492">
          <cell r="A492">
            <v>41300</v>
          </cell>
          <cell r="B492" t="str">
            <v>West</v>
          </cell>
          <cell r="C492" t="str">
            <v>Gigi</v>
          </cell>
          <cell r="E492" t="str">
            <v>AIM Item</v>
          </cell>
          <cell r="F492">
            <v>1406</v>
          </cell>
          <cell r="G492">
            <v>3123</v>
          </cell>
        </row>
        <row r="493">
          <cell r="A493">
            <v>41562</v>
          </cell>
          <cell r="B493" t="str">
            <v>South</v>
          </cell>
          <cell r="C493" t="str">
            <v>Mo</v>
          </cell>
          <cell r="E493" t="str">
            <v>AIM Item</v>
          </cell>
          <cell r="F493">
            <v>58</v>
          </cell>
          <cell r="G493">
            <v>75</v>
          </cell>
        </row>
        <row r="494">
          <cell r="A494">
            <v>41356</v>
          </cell>
          <cell r="B494" t="str">
            <v>MidWest</v>
          </cell>
          <cell r="C494" t="str">
            <v>Pham</v>
          </cell>
          <cell r="E494" t="str">
            <v>AIM Item</v>
          </cell>
          <cell r="F494">
            <v>522</v>
          </cell>
          <cell r="G494">
            <v>559</v>
          </cell>
        </row>
        <row r="495">
          <cell r="A495">
            <v>41182</v>
          </cell>
          <cell r="B495" t="str">
            <v>North</v>
          </cell>
          <cell r="C495" t="str">
            <v>Mo</v>
          </cell>
          <cell r="E495" t="str">
            <v>XOL Item</v>
          </cell>
          <cell r="F495">
            <v>948</v>
          </cell>
          <cell r="G495">
            <v>1013</v>
          </cell>
        </row>
        <row r="496">
          <cell r="A496">
            <v>41509</v>
          </cell>
          <cell r="B496" t="str">
            <v>South</v>
          </cell>
          <cell r="C496" t="str">
            <v>Pham</v>
          </cell>
          <cell r="E496" t="str">
            <v>XOL Item</v>
          </cell>
          <cell r="F496">
            <v>1108</v>
          </cell>
          <cell r="G496">
            <v>1477</v>
          </cell>
        </row>
        <row r="497">
          <cell r="A497">
            <v>40986</v>
          </cell>
          <cell r="B497" t="str">
            <v>MidWest</v>
          </cell>
          <cell r="C497" t="str">
            <v>Pham</v>
          </cell>
          <cell r="E497" t="str">
            <v>AIM Item</v>
          </cell>
          <cell r="F497">
            <v>2602</v>
          </cell>
          <cell r="G497">
            <v>2782</v>
          </cell>
        </row>
        <row r="498">
          <cell r="A498">
            <v>40922</v>
          </cell>
          <cell r="B498" t="str">
            <v>North</v>
          </cell>
          <cell r="C498" t="str">
            <v>Mo</v>
          </cell>
          <cell r="E498" t="str">
            <v>RAD Item</v>
          </cell>
          <cell r="F498">
            <v>6994</v>
          </cell>
          <cell r="G498">
            <v>7480</v>
          </cell>
        </row>
        <row r="499">
          <cell r="A499">
            <v>41260</v>
          </cell>
          <cell r="B499" t="str">
            <v>MidWest</v>
          </cell>
          <cell r="C499" t="str">
            <v>Shelia</v>
          </cell>
          <cell r="E499" t="str">
            <v>RAD Item</v>
          </cell>
          <cell r="F499">
            <v>8078</v>
          </cell>
          <cell r="G499">
            <v>8640</v>
          </cell>
        </row>
        <row r="500">
          <cell r="A500">
            <v>41481</v>
          </cell>
          <cell r="B500" t="str">
            <v>South</v>
          </cell>
          <cell r="C500" t="str">
            <v>Shelia</v>
          </cell>
          <cell r="E500" t="str">
            <v>RAD Item</v>
          </cell>
          <cell r="F500">
            <v>4286</v>
          </cell>
          <cell r="G500">
            <v>9970</v>
          </cell>
        </row>
        <row r="501">
          <cell r="A501">
            <v>41503</v>
          </cell>
          <cell r="B501" t="str">
            <v>MidWest</v>
          </cell>
          <cell r="C501" t="str">
            <v>Mo</v>
          </cell>
          <cell r="E501" t="str">
            <v>DAB Item</v>
          </cell>
          <cell r="F501">
            <v>1740</v>
          </cell>
          <cell r="G501">
            <v>2557</v>
          </cell>
        </row>
        <row r="502">
          <cell r="A502">
            <v>41205</v>
          </cell>
          <cell r="B502" t="str">
            <v>South</v>
          </cell>
          <cell r="C502" t="str">
            <v>Pham</v>
          </cell>
          <cell r="E502" t="str">
            <v>DAB Item</v>
          </cell>
          <cell r="F502">
            <v>6469</v>
          </cell>
          <cell r="G502">
            <v>6918</v>
          </cell>
        </row>
        <row r="503">
          <cell r="A503">
            <v>41522</v>
          </cell>
          <cell r="B503" t="str">
            <v>MidWest</v>
          </cell>
          <cell r="C503" t="str">
            <v>Gigi</v>
          </cell>
          <cell r="E503" t="str">
            <v>DAB Item</v>
          </cell>
          <cell r="F503">
            <v>6650</v>
          </cell>
          <cell r="G503">
            <v>8865</v>
          </cell>
        </row>
        <row r="504">
          <cell r="A504">
            <v>41289</v>
          </cell>
          <cell r="B504" t="str">
            <v>North</v>
          </cell>
          <cell r="C504" t="str">
            <v>Pham</v>
          </cell>
          <cell r="E504" t="str">
            <v>RAD Item</v>
          </cell>
          <cell r="F504">
            <v>79</v>
          </cell>
          <cell r="G504">
            <v>184</v>
          </cell>
        </row>
        <row r="505">
          <cell r="A505">
            <v>41592</v>
          </cell>
          <cell r="B505" t="str">
            <v>West</v>
          </cell>
          <cell r="C505" t="str">
            <v>Pham</v>
          </cell>
          <cell r="E505" t="str">
            <v>AIM Item</v>
          </cell>
          <cell r="F505">
            <v>4520</v>
          </cell>
          <cell r="G505">
            <v>6649</v>
          </cell>
        </row>
        <row r="506">
          <cell r="A506">
            <v>41528</v>
          </cell>
          <cell r="B506" t="str">
            <v>South</v>
          </cell>
          <cell r="C506" t="str">
            <v>Pham</v>
          </cell>
          <cell r="E506" t="str">
            <v>RAD Item</v>
          </cell>
          <cell r="F506">
            <v>46</v>
          </cell>
          <cell r="G506">
            <v>78</v>
          </cell>
        </row>
        <row r="507">
          <cell r="A507">
            <v>41024</v>
          </cell>
          <cell r="B507" t="str">
            <v>South</v>
          </cell>
          <cell r="C507" t="str">
            <v>Pham</v>
          </cell>
          <cell r="E507" t="str">
            <v>DAB Item</v>
          </cell>
          <cell r="F507">
            <v>2700</v>
          </cell>
          <cell r="G507">
            <v>3972</v>
          </cell>
        </row>
        <row r="508">
          <cell r="A508">
            <v>41280</v>
          </cell>
          <cell r="B508" t="str">
            <v>North</v>
          </cell>
          <cell r="C508" t="str">
            <v>Gigi</v>
          </cell>
          <cell r="E508" t="str">
            <v>DAB Item</v>
          </cell>
          <cell r="F508">
            <v>8499</v>
          </cell>
          <cell r="G508">
            <v>9090</v>
          </cell>
        </row>
        <row r="509">
          <cell r="A509">
            <v>41202</v>
          </cell>
          <cell r="B509" t="str">
            <v>West</v>
          </cell>
          <cell r="C509" t="str">
            <v>Shelia</v>
          </cell>
          <cell r="E509" t="str">
            <v>RAD Item</v>
          </cell>
          <cell r="F509">
            <v>6214</v>
          </cell>
          <cell r="G509">
            <v>7062</v>
          </cell>
        </row>
        <row r="510">
          <cell r="A510">
            <v>41317</v>
          </cell>
          <cell r="B510" t="str">
            <v>North</v>
          </cell>
          <cell r="C510" t="str">
            <v>Pham</v>
          </cell>
          <cell r="E510" t="str">
            <v>DAB Item</v>
          </cell>
          <cell r="F510">
            <v>237</v>
          </cell>
          <cell r="G510">
            <v>254</v>
          </cell>
        </row>
        <row r="511">
          <cell r="A511">
            <v>41486</v>
          </cell>
          <cell r="B511" t="str">
            <v>MidWest</v>
          </cell>
          <cell r="C511" t="str">
            <v>Gigi</v>
          </cell>
          <cell r="E511" t="str">
            <v>RAD Item</v>
          </cell>
          <cell r="F511">
            <v>963</v>
          </cell>
          <cell r="G511">
            <v>1751</v>
          </cell>
        </row>
        <row r="512">
          <cell r="A512">
            <v>41169</v>
          </cell>
          <cell r="B512" t="str">
            <v>North</v>
          </cell>
          <cell r="C512" t="str">
            <v>Shelia</v>
          </cell>
          <cell r="E512" t="str">
            <v>XOL Item</v>
          </cell>
          <cell r="F512">
            <v>4907</v>
          </cell>
          <cell r="G512">
            <v>6543</v>
          </cell>
        </row>
        <row r="513">
          <cell r="A513">
            <v>41291</v>
          </cell>
          <cell r="B513" t="str">
            <v>North</v>
          </cell>
          <cell r="C513" t="str">
            <v>Shelia</v>
          </cell>
          <cell r="E513" t="str">
            <v>DAB Item</v>
          </cell>
          <cell r="F513">
            <v>260</v>
          </cell>
          <cell r="G513">
            <v>471</v>
          </cell>
        </row>
        <row r="514">
          <cell r="A514">
            <v>41480</v>
          </cell>
          <cell r="B514" t="str">
            <v>MidWest</v>
          </cell>
          <cell r="C514" t="str">
            <v>Shelia</v>
          </cell>
          <cell r="E514" t="str">
            <v>RAD Item</v>
          </cell>
          <cell r="F514">
            <v>2900</v>
          </cell>
          <cell r="G514">
            <v>6742</v>
          </cell>
        </row>
        <row r="515">
          <cell r="A515">
            <v>41102</v>
          </cell>
          <cell r="B515" t="str">
            <v>West</v>
          </cell>
          <cell r="C515" t="str">
            <v>Pham</v>
          </cell>
          <cell r="E515" t="str">
            <v>DAB Item</v>
          </cell>
          <cell r="F515">
            <v>3654</v>
          </cell>
          <cell r="G515">
            <v>9876</v>
          </cell>
        </row>
        <row r="516">
          <cell r="A516">
            <v>41471</v>
          </cell>
          <cell r="B516" t="str">
            <v>South</v>
          </cell>
          <cell r="C516" t="str">
            <v>Gigi</v>
          </cell>
          <cell r="E516" t="str">
            <v>RAD Item</v>
          </cell>
          <cell r="F516">
            <v>6264</v>
          </cell>
          <cell r="G516">
            <v>8352</v>
          </cell>
        </row>
        <row r="517">
          <cell r="A517">
            <v>41092</v>
          </cell>
          <cell r="B517" t="str">
            <v>North</v>
          </cell>
          <cell r="C517" t="str">
            <v>Shelia</v>
          </cell>
          <cell r="E517" t="str">
            <v>RAD Item</v>
          </cell>
          <cell r="F517">
            <v>2249</v>
          </cell>
          <cell r="G517">
            <v>2556</v>
          </cell>
        </row>
        <row r="518">
          <cell r="A518">
            <v>41156</v>
          </cell>
          <cell r="B518" t="str">
            <v>MidWest</v>
          </cell>
          <cell r="C518" t="str">
            <v>Pham</v>
          </cell>
          <cell r="E518" t="str">
            <v>AIM Item</v>
          </cell>
          <cell r="F518">
            <v>2357</v>
          </cell>
          <cell r="G518">
            <v>5481</v>
          </cell>
        </row>
        <row r="519">
          <cell r="A519">
            <v>41354</v>
          </cell>
          <cell r="B519" t="str">
            <v>South</v>
          </cell>
          <cell r="C519" t="str">
            <v>Mo</v>
          </cell>
          <cell r="E519" t="str">
            <v>RAD Item</v>
          </cell>
          <cell r="F519">
            <v>4190</v>
          </cell>
          <cell r="G519">
            <v>9742</v>
          </cell>
        </row>
        <row r="520">
          <cell r="A520">
            <v>41591</v>
          </cell>
          <cell r="B520" t="str">
            <v>South</v>
          </cell>
          <cell r="C520" t="str">
            <v>Mo</v>
          </cell>
          <cell r="E520" t="str">
            <v>DAB Item</v>
          </cell>
          <cell r="F520">
            <v>833</v>
          </cell>
          <cell r="G520">
            <v>1937</v>
          </cell>
        </row>
        <row r="521">
          <cell r="A521">
            <v>41110</v>
          </cell>
          <cell r="B521" t="str">
            <v>South</v>
          </cell>
          <cell r="C521" t="str">
            <v>Shelia</v>
          </cell>
          <cell r="E521" t="str">
            <v>AIM Item</v>
          </cell>
          <cell r="F521">
            <v>984</v>
          </cell>
          <cell r="G521">
            <v>1311</v>
          </cell>
        </row>
        <row r="522">
          <cell r="A522">
            <v>41372</v>
          </cell>
          <cell r="B522" t="str">
            <v>MidWest</v>
          </cell>
          <cell r="C522" t="str">
            <v>Pham</v>
          </cell>
          <cell r="E522" t="str">
            <v>AIM Item</v>
          </cell>
          <cell r="F522">
            <v>313</v>
          </cell>
          <cell r="G522">
            <v>416</v>
          </cell>
        </row>
        <row r="523">
          <cell r="A523">
            <v>40927</v>
          </cell>
          <cell r="B523" t="str">
            <v>West</v>
          </cell>
          <cell r="C523" t="str">
            <v>Mo</v>
          </cell>
          <cell r="E523" t="str">
            <v>XOL Item</v>
          </cell>
          <cell r="F523">
            <v>1249</v>
          </cell>
          <cell r="G523">
            <v>3373</v>
          </cell>
        </row>
        <row r="524">
          <cell r="A524">
            <v>40913</v>
          </cell>
          <cell r="B524" t="str">
            <v>West</v>
          </cell>
          <cell r="C524" t="str">
            <v>Mo</v>
          </cell>
          <cell r="E524" t="str">
            <v>XOL Item</v>
          </cell>
          <cell r="F524">
            <v>568</v>
          </cell>
          <cell r="G524">
            <v>1321</v>
          </cell>
        </row>
        <row r="525">
          <cell r="A525">
            <v>40989</v>
          </cell>
          <cell r="B525" t="str">
            <v>MidWest</v>
          </cell>
          <cell r="C525" t="str">
            <v>Pham</v>
          </cell>
          <cell r="E525" t="str">
            <v>AIM Item</v>
          </cell>
          <cell r="F525">
            <v>262</v>
          </cell>
          <cell r="G525">
            <v>580</v>
          </cell>
        </row>
        <row r="526">
          <cell r="A526">
            <v>41639</v>
          </cell>
          <cell r="B526" t="str">
            <v>North</v>
          </cell>
          <cell r="C526" t="str">
            <v>Gigi</v>
          </cell>
          <cell r="E526" t="str">
            <v>DAB Item</v>
          </cell>
          <cell r="F526">
            <v>8667</v>
          </cell>
          <cell r="G526">
            <v>9850</v>
          </cell>
        </row>
        <row r="527">
          <cell r="A527">
            <v>41615</v>
          </cell>
          <cell r="B527" t="str">
            <v>MidWest</v>
          </cell>
          <cell r="C527" t="str">
            <v>Pham</v>
          </cell>
          <cell r="E527" t="str">
            <v>XOL Item</v>
          </cell>
          <cell r="F527">
            <v>2846</v>
          </cell>
          <cell r="G527">
            <v>4824</v>
          </cell>
        </row>
        <row r="528">
          <cell r="A528">
            <v>40935</v>
          </cell>
          <cell r="B528" t="str">
            <v>South</v>
          </cell>
          <cell r="C528" t="str">
            <v>Pham</v>
          </cell>
          <cell r="E528" t="str">
            <v>RAD Item</v>
          </cell>
          <cell r="F528">
            <v>6013</v>
          </cell>
          <cell r="G528">
            <v>6431</v>
          </cell>
        </row>
        <row r="529">
          <cell r="A529">
            <v>41298</v>
          </cell>
          <cell r="B529" t="str">
            <v>South</v>
          </cell>
          <cell r="C529" t="str">
            <v>Shelia</v>
          </cell>
          <cell r="E529" t="str">
            <v>AIM Item</v>
          </cell>
          <cell r="F529">
            <v>115</v>
          </cell>
          <cell r="G529">
            <v>254</v>
          </cell>
        </row>
        <row r="530">
          <cell r="A530">
            <v>41472</v>
          </cell>
          <cell r="B530" t="str">
            <v>South</v>
          </cell>
          <cell r="C530" t="str">
            <v>Shelia</v>
          </cell>
          <cell r="E530" t="str">
            <v>DAB Item</v>
          </cell>
          <cell r="F530">
            <v>2341</v>
          </cell>
          <cell r="G530">
            <v>3122</v>
          </cell>
        </row>
        <row r="531">
          <cell r="A531">
            <v>41526</v>
          </cell>
          <cell r="B531" t="str">
            <v>MidWest</v>
          </cell>
          <cell r="C531" t="str">
            <v>Pham</v>
          </cell>
          <cell r="E531" t="str">
            <v>DAB Item</v>
          </cell>
          <cell r="F531">
            <v>9318</v>
          </cell>
          <cell r="G531">
            <v>9967</v>
          </cell>
        </row>
        <row r="532">
          <cell r="A532">
            <v>41520</v>
          </cell>
          <cell r="B532" t="str">
            <v>South</v>
          </cell>
          <cell r="C532" t="str">
            <v>Mo</v>
          </cell>
          <cell r="E532" t="str">
            <v>RAD Item</v>
          </cell>
          <cell r="F532">
            <v>5832</v>
          </cell>
          <cell r="G532">
            <v>9885</v>
          </cell>
        </row>
        <row r="533">
          <cell r="A533">
            <v>40956</v>
          </cell>
          <cell r="B533" t="str">
            <v>MidWest</v>
          </cell>
          <cell r="C533" t="str">
            <v>Gigi</v>
          </cell>
          <cell r="E533" t="str">
            <v>AIM Item</v>
          </cell>
          <cell r="F533">
            <v>3002</v>
          </cell>
          <cell r="G533">
            <v>4416</v>
          </cell>
        </row>
        <row r="534">
          <cell r="A534">
            <v>41637</v>
          </cell>
          <cell r="B534" t="str">
            <v>MidWest</v>
          </cell>
          <cell r="C534" t="str">
            <v>Mo</v>
          </cell>
          <cell r="E534" t="str">
            <v>XOL Item</v>
          </cell>
          <cell r="F534">
            <v>6380</v>
          </cell>
          <cell r="G534">
            <v>6823</v>
          </cell>
        </row>
        <row r="535">
          <cell r="A535">
            <v>41148</v>
          </cell>
          <cell r="B535" t="str">
            <v>North</v>
          </cell>
          <cell r="C535" t="str">
            <v>Shelia</v>
          </cell>
          <cell r="E535" t="str">
            <v>DAB Item</v>
          </cell>
          <cell r="F535">
            <v>4358</v>
          </cell>
          <cell r="G535">
            <v>5810</v>
          </cell>
        </row>
        <row r="536">
          <cell r="A536">
            <v>41442</v>
          </cell>
          <cell r="B536" t="str">
            <v>North</v>
          </cell>
          <cell r="C536" t="str">
            <v>Shelia</v>
          </cell>
          <cell r="E536" t="str">
            <v>XOL Item</v>
          </cell>
          <cell r="F536">
            <v>5774</v>
          </cell>
          <cell r="G536">
            <v>8491</v>
          </cell>
        </row>
        <row r="537">
          <cell r="A537">
            <v>41210</v>
          </cell>
          <cell r="B537" t="str">
            <v>West</v>
          </cell>
          <cell r="C537" t="str">
            <v>Pham</v>
          </cell>
          <cell r="E537" t="str">
            <v>RAD Item</v>
          </cell>
          <cell r="F537">
            <v>1701</v>
          </cell>
          <cell r="G537">
            <v>1820</v>
          </cell>
        </row>
        <row r="538">
          <cell r="A538">
            <v>40975</v>
          </cell>
          <cell r="B538" t="str">
            <v>MidWest</v>
          </cell>
          <cell r="C538" t="str">
            <v>Gigi</v>
          </cell>
          <cell r="E538" t="str">
            <v>AIM Item</v>
          </cell>
          <cell r="F538">
            <v>4771</v>
          </cell>
          <cell r="G538">
            <v>8225</v>
          </cell>
        </row>
        <row r="539">
          <cell r="A539">
            <v>41599</v>
          </cell>
          <cell r="B539" t="str">
            <v>West</v>
          </cell>
          <cell r="C539" t="str">
            <v>Gigi</v>
          </cell>
          <cell r="E539" t="str">
            <v>XOL Item</v>
          </cell>
          <cell r="F539">
            <v>5031</v>
          </cell>
          <cell r="G539">
            <v>8526</v>
          </cell>
        </row>
        <row r="540">
          <cell r="A540">
            <v>41465</v>
          </cell>
          <cell r="B540" t="str">
            <v>MidWest</v>
          </cell>
          <cell r="C540" t="str">
            <v>Gigi</v>
          </cell>
          <cell r="E540" t="str">
            <v>DAB Item</v>
          </cell>
          <cell r="F540">
            <v>3182</v>
          </cell>
          <cell r="G540">
            <v>7070</v>
          </cell>
        </row>
        <row r="541">
          <cell r="A541">
            <v>41483</v>
          </cell>
          <cell r="B541" t="str">
            <v>MidWest</v>
          </cell>
          <cell r="C541" t="str">
            <v>Pham</v>
          </cell>
          <cell r="E541" t="str">
            <v>AIM Item</v>
          </cell>
          <cell r="F541">
            <v>3856</v>
          </cell>
          <cell r="G541">
            <v>8968</v>
          </cell>
        </row>
        <row r="542">
          <cell r="A542">
            <v>41049</v>
          </cell>
          <cell r="B542" t="str">
            <v>West</v>
          </cell>
          <cell r="C542" t="str">
            <v>Mo</v>
          </cell>
          <cell r="E542" t="str">
            <v>XOL Item</v>
          </cell>
          <cell r="F542">
            <v>2951</v>
          </cell>
          <cell r="G542">
            <v>7975</v>
          </cell>
        </row>
        <row r="543">
          <cell r="A543">
            <v>40911</v>
          </cell>
          <cell r="B543" t="str">
            <v>South</v>
          </cell>
          <cell r="C543" t="str">
            <v>Shelia</v>
          </cell>
          <cell r="E543" t="str">
            <v>RAD Item</v>
          </cell>
          <cell r="F543">
            <v>855</v>
          </cell>
          <cell r="G543">
            <v>2309</v>
          </cell>
        </row>
        <row r="544">
          <cell r="A544">
            <v>41118</v>
          </cell>
          <cell r="B544" t="str">
            <v>North</v>
          </cell>
          <cell r="C544" t="str">
            <v>Gigi</v>
          </cell>
          <cell r="E544" t="str">
            <v>AIM Item</v>
          </cell>
          <cell r="F544">
            <v>1115</v>
          </cell>
          <cell r="G544">
            <v>2029</v>
          </cell>
        </row>
        <row r="545">
          <cell r="A545">
            <v>41042</v>
          </cell>
          <cell r="B545" t="str">
            <v>West</v>
          </cell>
          <cell r="C545" t="str">
            <v>Gigi</v>
          </cell>
          <cell r="E545" t="str">
            <v>DAB Item</v>
          </cell>
          <cell r="F545">
            <v>1873</v>
          </cell>
          <cell r="G545">
            <v>3407</v>
          </cell>
        </row>
        <row r="546">
          <cell r="A546">
            <v>40912</v>
          </cell>
          <cell r="B546" t="str">
            <v>MidWest</v>
          </cell>
          <cell r="C546" t="str">
            <v>Pham</v>
          </cell>
          <cell r="E546" t="str">
            <v>DAB Item</v>
          </cell>
          <cell r="F546">
            <v>3443</v>
          </cell>
          <cell r="G546">
            <v>8006</v>
          </cell>
        </row>
        <row r="547">
          <cell r="A547">
            <v>40958</v>
          </cell>
          <cell r="B547" t="str">
            <v>North</v>
          </cell>
          <cell r="C547" t="str">
            <v>Mo</v>
          </cell>
          <cell r="E547" t="str">
            <v>XOL Item</v>
          </cell>
          <cell r="F547">
            <v>2891</v>
          </cell>
          <cell r="G547">
            <v>3286</v>
          </cell>
        </row>
        <row r="548">
          <cell r="A548">
            <v>41038</v>
          </cell>
          <cell r="B548" t="str">
            <v>South</v>
          </cell>
          <cell r="C548" t="str">
            <v>Shelia</v>
          </cell>
          <cell r="E548" t="str">
            <v>RAD Item</v>
          </cell>
          <cell r="F548">
            <v>811</v>
          </cell>
          <cell r="G548">
            <v>1192</v>
          </cell>
        </row>
        <row r="549">
          <cell r="A549">
            <v>41508</v>
          </cell>
          <cell r="B549" t="str">
            <v>North</v>
          </cell>
          <cell r="C549" t="str">
            <v>Mo</v>
          </cell>
          <cell r="E549" t="str">
            <v>AIM Item</v>
          </cell>
          <cell r="F549">
            <v>3540</v>
          </cell>
          <cell r="G549">
            <v>9566</v>
          </cell>
        </row>
        <row r="550">
          <cell r="A550">
            <v>41402</v>
          </cell>
          <cell r="B550" t="str">
            <v>North</v>
          </cell>
          <cell r="C550" t="str">
            <v>Gigi</v>
          </cell>
          <cell r="E550" t="str">
            <v>DAB Item</v>
          </cell>
          <cell r="F550">
            <v>6255</v>
          </cell>
          <cell r="G550">
            <v>8342</v>
          </cell>
        </row>
        <row r="551">
          <cell r="A551">
            <v>41156</v>
          </cell>
          <cell r="B551" t="str">
            <v>South</v>
          </cell>
          <cell r="C551" t="str">
            <v>Pham</v>
          </cell>
          <cell r="E551" t="str">
            <v>XOL Item</v>
          </cell>
          <cell r="F551">
            <v>2886</v>
          </cell>
          <cell r="G551">
            <v>4977</v>
          </cell>
        </row>
        <row r="552">
          <cell r="A552">
            <v>41272</v>
          </cell>
          <cell r="B552" t="str">
            <v>West</v>
          </cell>
          <cell r="C552" t="str">
            <v>Shelia</v>
          </cell>
          <cell r="E552" t="str">
            <v>AIM Item</v>
          </cell>
          <cell r="F552">
            <v>4204</v>
          </cell>
          <cell r="G552">
            <v>9778</v>
          </cell>
        </row>
        <row r="553">
          <cell r="A553">
            <v>41251</v>
          </cell>
          <cell r="B553" t="str">
            <v>West</v>
          </cell>
          <cell r="C553" t="str">
            <v>Mo</v>
          </cell>
          <cell r="E553" t="str">
            <v>RAD Item</v>
          </cell>
          <cell r="F553">
            <v>976</v>
          </cell>
          <cell r="G553">
            <v>1682</v>
          </cell>
        </row>
        <row r="554">
          <cell r="A554">
            <v>41588</v>
          </cell>
          <cell r="B554" t="str">
            <v>North</v>
          </cell>
          <cell r="C554" t="str">
            <v>Mo</v>
          </cell>
          <cell r="E554" t="str">
            <v>AIM Item</v>
          </cell>
          <cell r="F554">
            <v>8312</v>
          </cell>
          <cell r="G554">
            <v>9446</v>
          </cell>
        </row>
        <row r="555">
          <cell r="A555">
            <v>41547</v>
          </cell>
          <cell r="B555" t="str">
            <v>North</v>
          </cell>
          <cell r="C555" t="str">
            <v>Mo</v>
          </cell>
          <cell r="E555" t="str">
            <v>AIM Item</v>
          </cell>
          <cell r="F555">
            <v>2897</v>
          </cell>
          <cell r="G555">
            <v>4994</v>
          </cell>
        </row>
        <row r="556">
          <cell r="A556">
            <v>41511</v>
          </cell>
          <cell r="B556" t="str">
            <v>MidWest</v>
          </cell>
          <cell r="C556" t="str">
            <v>Gigi</v>
          </cell>
          <cell r="E556" t="str">
            <v>DAB Item</v>
          </cell>
          <cell r="F556">
            <v>275</v>
          </cell>
          <cell r="G556">
            <v>611</v>
          </cell>
        </row>
        <row r="557">
          <cell r="A557">
            <v>41022</v>
          </cell>
          <cell r="B557" t="str">
            <v>North</v>
          </cell>
          <cell r="C557" t="str">
            <v>Mo</v>
          </cell>
          <cell r="E557" t="str">
            <v>XOL Item</v>
          </cell>
          <cell r="F557">
            <v>3672</v>
          </cell>
          <cell r="G557">
            <v>9925</v>
          </cell>
        </row>
        <row r="558">
          <cell r="A558">
            <v>41350</v>
          </cell>
          <cell r="B558" t="str">
            <v>West</v>
          </cell>
          <cell r="C558" t="str">
            <v>Gigi</v>
          </cell>
          <cell r="E558" t="str">
            <v>DAB Item</v>
          </cell>
          <cell r="F558">
            <v>1446</v>
          </cell>
          <cell r="G558">
            <v>3907</v>
          </cell>
        </row>
        <row r="559">
          <cell r="A559">
            <v>41077</v>
          </cell>
          <cell r="B559" t="str">
            <v>West</v>
          </cell>
          <cell r="C559" t="str">
            <v>Pham</v>
          </cell>
          <cell r="E559" t="str">
            <v>DAB Item</v>
          </cell>
          <cell r="F559">
            <v>8272</v>
          </cell>
          <cell r="G559">
            <v>9400</v>
          </cell>
        </row>
        <row r="560">
          <cell r="A560">
            <v>41330</v>
          </cell>
          <cell r="B560" t="str">
            <v>MidWest</v>
          </cell>
          <cell r="C560" t="str">
            <v>Gigi</v>
          </cell>
          <cell r="E560" t="str">
            <v>XOL Item</v>
          </cell>
          <cell r="F560">
            <v>3114</v>
          </cell>
          <cell r="G560">
            <v>4151</v>
          </cell>
        </row>
        <row r="561">
          <cell r="A561">
            <v>41549</v>
          </cell>
          <cell r="B561" t="str">
            <v>MidWest</v>
          </cell>
          <cell r="C561" t="str">
            <v>Mo</v>
          </cell>
          <cell r="E561" t="str">
            <v>XOL Item</v>
          </cell>
          <cell r="F561">
            <v>7268</v>
          </cell>
          <cell r="G561">
            <v>7772</v>
          </cell>
        </row>
        <row r="562">
          <cell r="A562">
            <v>41366</v>
          </cell>
          <cell r="B562" t="str">
            <v>North</v>
          </cell>
          <cell r="C562" t="str">
            <v>Shelia</v>
          </cell>
          <cell r="E562" t="str">
            <v>RAD Item</v>
          </cell>
          <cell r="F562">
            <v>3065</v>
          </cell>
          <cell r="G562">
            <v>8282</v>
          </cell>
        </row>
        <row r="563">
          <cell r="A563">
            <v>41493</v>
          </cell>
          <cell r="B563" t="str">
            <v>MidWest</v>
          </cell>
          <cell r="C563" t="str">
            <v>Shelia</v>
          </cell>
          <cell r="E563" t="str">
            <v>XOL Item</v>
          </cell>
          <cell r="F563">
            <v>4037</v>
          </cell>
          <cell r="G563">
            <v>9389</v>
          </cell>
        </row>
        <row r="564">
          <cell r="A564">
            <v>41435</v>
          </cell>
          <cell r="B564" t="str">
            <v>North</v>
          </cell>
          <cell r="C564" t="str">
            <v>Mo</v>
          </cell>
          <cell r="E564" t="str">
            <v>RAD Item</v>
          </cell>
          <cell r="F564">
            <v>1412</v>
          </cell>
          <cell r="G564">
            <v>3283</v>
          </cell>
        </row>
        <row r="565">
          <cell r="A565">
            <v>40994</v>
          </cell>
          <cell r="B565" t="str">
            <v>MidWest</v>
          </cell>
          <cell r="C565" t="str">
            <v>Mo</v>
          </cell>
          <cell r="E565" t="str">
            <v>DAB Item</v>
          </cell>
          <cell r="F565">
            <v>7341</v>
          </cell>
          <cell r="G565">
            <v>9789</v>
          </cell>
        </row>
        <row r="566">
          <cell r="A566">
            <v>41371</v>
          </cell>
          <cell r="B566" t="str">
            <v>West</v>
          </cell>
          <cell r="C566" t="str">
            <v>Gigi</v>
          </cell>
          <cell r="E566" t="str">
            <v>RAD Item</v>
          </cell>
          <cell r="F566">
            <v>3151</v>
          </cell>
          <cell r="G566">
            <v>8514</v>
          </cell>
        </row>
        <row r="567">
          <cell r="A567">
            <v>41023</v>
          </cell>
          <cell r="B567" t="str">
            <v>West</v>
          </cell>
          <cell r="C567" t="str">
            <v>Pham</v>
          </cell>
          <cell r="E567" t="str">
            <v>DAB Item</v>
          </cell>
          <cell r="F567">
            <v>2102</v>
          </cell>
          <cell r="G567">
            <v>3090</v>
          </cell>
        </row>
        <row r="568">
          <cell r="A568">
            <v>40965</v>
          </cell>
          <cell r="B568" t="str">
            <v>MidWest</v>
          </cell>
          <cell r="C568" t="str">
            <v>Shelia</v>
          </cell>
          <cell r="E568" t="str">
            <v>AIM Item</v>
          </cell>
          <cell r="F568">
            <v>1411</v>
          </cell>
          <cell r="G568">
            <v>1509</v>
          </cell>
        </row>
        <row r="569">
          <cell r="A569">
            <v>41444</v>
          </cell>
          <cell r="B569" t="str">
            <v>MidWest</v>
          </cell>
          <cell r="C569" t="str">
            <v>Pham</v>
          </cell>
          <cell r="E569" t="str">
            <v>DAB Item</v>
          </cell>
          <cell r="F569">
            <v>1517</v>
          </cell>
          <cell r="G569">
            <v>2232</v>
          </cell>
        </row>
        <row r="570">
          <cell r="A570">
            <v>41064</v>
          </cell>
          <cell r="B570" t="str">
            <v>MidWest</v>
          </cell>
          <cell r="C570" t="str">
            <v>Gigi</v>
          </cell>
          <cell r="E570" t="str">
            <v>DAB Item</v>
          </cell>
          <cell r="F570">
            <v>7252</v>
          </cell>
          <cell r="G570">
            <v>8241</v>
          </cell>
        </row>
        <row r="571">
          <cell r="A571">
            <v>41218</v>
          </cell>
          <cell r="B571" t="str">
            <v>North</v>
          </cell>
          <cell r="C571" t="str">
            <v>Gigi</v>
          </cell>
          <cell r="E571" t="str">
            <v>AIM Item</v>
          </cell>
          <cell r="F571">
            <v>7262</v>
          </cell>
          <cell r="G571">
            <v>8252</v>
          </cell>
        </row>
        <row r="572">
          <cell r="A572">
            <v>41244</v>
          </cell>
          <cell r="B572" t="str">
            <v>MidWest</v>
          </cell>
          <cell r="C572" t="str">
            <v>Mo</v>
          </cell>
          <cell r="E572" t="str">
            <v>AIM Item</v>
          </cell>
          <cell r="F572">
            <v>5729</v>
          </cell>
          <cell r="G572">
            <v>6511</v>
          </cell>
        </row>
        <row r="573">
          <cell r="A573">
            <v>41634</v>
          </cell>
          <cell r="B573" t="str">
            <v>South</v>
          </cell>
          <cell r="C573" t="str">
            <v>Shelia</v>
          </cell>
          <cell r="E573" t="str">
            <v>AIM Item</v>
          </cell>
          <cell r="F573">
            <v>5924</v>
          </cell>
          <cell r="G573">
            <v>6336</v>
          </cell>
        </row>
        <row r="574">
          <cell r="A574">
            <v>41067</v>
          </cell>
          <cell r="B574" t="str">
            <v>South</v>
          </cell>
          <cell r="C574" t="str">
            <v>Gigi</v>
          </cell>
          <cell r="E574" t="str">
            <v>DAB Item</v>
          </cell>
          <cell r="F574">
            <v>1156</v>
          </cell>
          <cell r="G574">
            <v>1700</v>
          </cell>
        </row>
        <row r="575">
          <cell r="A575">
            <v>41099</v>
          </cell>
          <cell r="B575" t="str">
            <v>West</v>
          </cell>
          <cell r="C575" t="str">
            <v>Pham</v>
          </cell>
          <cell r="E575" t="str">
            <v>RAD Item</v>
          </cell>
          <cell r="F575">
            <v>1237</v>
          </cell>
          <cell r="G575">
            <v>2877</v>
          </cell>
        </row>
        <row r="576">
          <cell r="A576">
            <v>41335</v>
          </cell>
          <cell r="B576" t="str">
            <v>South</v>
          </cell>
          <cell r="C576" t="str">
            <v>Mo</v>
          </cell>
          <cell r="E576" t="str">
            <v>RAD Item</v>
          </cell>
          <cell r="F576">
            <v>2452</v>
          </cell>
          <cell r="G576">
            <v>3604</v>
          </cell>
        </row>
        <row r="577">
          <cell r="A577">
            <v>40953</v>
          </cell>
          <cell r="B577" t="str">
            <v>North</v>
          </cell>
          <cell r="C577" t="str">
            <v>Gigi</v>
          </cell>
          <cell r="E577" t="str">
            <v>RAD Item</v>
          </cell>
          <cell r="F577">
            <v>4802</v>
          </cell>
          <cell r="G577">
            <v>7060</v>
          </cell>
        </row>
        <row r="578">
          <cell r="A578">
            <v>41078</v>
          </cell>
          <cell r="B578" t="str">
            <v>West</v>
          </cell>
          <cell r="C578" t="str">
            <v>Gigi</v>
          </cell>
          <cell r="E578" t="str">
            <v>RAD Item</v>
          </cell>
          <cell r="F578">
            <v>1528</v>
          </cell>
          <cell r="G578">
            <v>3394</v>
          </cell>
        </row>
        <row r="579">
          <cell r="A579">
            <v>41099</v>
          </cell>
          <cell r="B579" t="str">
            <v>West</v>
          </cell>
          <cell r="C579" t="str">
            <v>Mo</v>
          </cell>
          <cell r="E579" t="str">
            <v>DAB Item</v>
          </cell>
          <cell r="F579">
            <v>5627</v>
          </cell>
          <cell r="G579">
            <v>7503</v>
          </cell>
        </row>
        <row r="580">
          <cell r="A580">
            <v>40964</v>
          </cell>
          <cell r="B580" t="str">
            <v>South</v>
          </cell>
          <cell r="C580" t="str">
            <v>Shelia</v>
          </cell>
          <cell r="E580" t="str">
            <v>RAD Item</v>
          </cell>
          <cell r="F580">
            <v>8385</v>
          </cell>
          <cell r="G580">
            <v>9530</v>
          </cell>
        </row>
        <row r="581">
          <cell r="A581">
            <v>41193</v>
          </cell>
          <cell r="B581" t="str">
            <v>MidWest</v>
          </cell>
          <cell r="C581" t="str">
            <v>Pham</v>
          </cell>
          <cell r="E581" t="str">
            <v>XOL Item</v>
          </cell>
          <cell r="F581">
            <v>397</v>
          </cell>
          <cell r="G581">
            <v>721</v>
          </cell>
        </row>
        <row r="582">
          <cell r="A582">
            <v>41540</v>
          </cell>
          <cell r="B582" t="str">
            <v>North</v>
          </cell>
          <cell r="C582" t="str">
            <v>Shelia</v>
          </cell>
          <cell r="E582" t="str">
            <v>XOL Item</v>
          </cell>
          <cell r="F582">
            <v>4441</v>
          </cell>
          <cell r="G582">
            <v>8074</v>
          </cell>
        </row>
        <row r="583">
          <cell r="A583">
            <v>41448</v>
          </cell>
          <cell r="B583" t="str">
            <v>South</v>
          </cell>
          <cell r="C583" t="str">
            <v>Gigi</v>
          </cell>
          <cell r="E583" t="str">
            <v>XOL Item</v>
          </cell>
          <cell r="F583">
            <v>777</v>
          </cell>
          <cell r="G583">
            <v>1413</v>
          </cell>
        </row>
        <row r="584">
          <cell r="A584">
            <v>41514</v>
          </cell>
          <cell r="B584" t="str">
            <v>South</v>
          </cell>
          <cell r="C584" t="str">
            <v>Gigi</v>
          </cell>
          <cell r="E584" t="str">
            <v>DAB Item</v>
          </cell>
          <cell r="F584">
            <v>2069</v>
          </cell>
          <cell r="G584">
            <v>4809</v>
          </cell>
        </row>
        <row r="585">
          <cell r="A585">
            <v>41046</v>
          </cell>
          <cell r="B585" t="str">
            <v>South</v>
          </cell>
          <cell r="C585" t="str">
            <v>Shelia</v>
          </cell>
          <cell r="E585" t="str">
            <v>XOL Item</v>
          </cell>
          <cell r="F585">
            <v>2953</v>
          </cell>
          <cell r="G585">
            <v>4343</v>
          </cell>
        </row>
        <row r="586">
          <cell r="A586">
            <v>41415</v>
          </cell>
          <cell r="B586" t="str">
            <v>West</v>
          </cell>
          <cell r="C586" t="str">
            <v>Gigi</v>
          </cell>
          <cell r="E586" t="str">
            <v>XOL Item</v>
          </cell>
          <cell r="F586">
            <v>4150</v>
          </cell>
          <cell r="G586">
            <v>7545</v>
          </cell>
        </row>
        <row r="587">
          <cell r="A587">
            <v>41166</v>
          </cell>
          <cell r="B587" t="str">
            <v>North</v>
          </cell>
          <cell r="C587" t="str">
            <v>Shelia</v>
          </cell>
          <cell r="E587" t="str">
            <v>DAB Item</v>
          </cell>
          <cell r="F587">
            <v>8115</v>
          </cell>
          <cell r="G587">
            <v>8679</v>
          </cell>
        </row>
        <row r="588">
          <cell r="A588">
            <v>41234</v>
          </cell>
          <cell r="B588" t="str">
            <v>South</v>
          </cell>
          <cell r="C588" t="str">
            <v>Shelia</v>
          </cell>
          <cell r="E588" t="str">
            <v>XOL Item</v>
          </cell>
          <cell r="F588">
            <v>3388</v>
          </cell>
          <cell r="G588">
            <v>6159</v>
          </cell>
        </row>
        <row r="589">
          <cell r="A589">
            <v>41389</v>
          </cell>
          <cell r="B589" t="str">
            <v>North</v>
          </cell>
          <cell r="C589" t="str">
            <v>Pham</v>
          </cell>
          <cell r="E589" t="str">
            <v>DAB Item</v>
          </cell>
          <cell r="F589">
            <v>3392</v>
          </cell>
          <cell r="G589">
            <v>6167</v>
          </cell>
        </row>
        <row r="590">
          <cell r="A590">
            <v>41523</v>
          </cell>
          <cell r="B590" t="str">
            <v>South</v>
          </cell>
          <cell r="C590" t="str">
            <v>Gigi</v>
          </cell>
          <cell r="E590" t="str">
            <v>AIM Item</v>
          </cell>
          <cell r="F590">
            <v>4294</v>
          </cell>
          <cell r="G590">
            <v>6316</v>
          </cell>
        </row>
        <row r="591">
          <cell r="A591">
            <v>41198</v>
          </cell>
          <cell r="B591" t="str">
            <v>MidWest</v>
          </cell>
          <cell r="C591" t="str">
            <v>Pham</v>
          </cell>
          <cell r="E591" t="str">
            <v>AIM Item</v>
          </cell>
          <cell r="F591">
            <v>1136</v>
          </cell>
          <cell r="G591">
            <v>2640</v>
          </cell>
        </row>
        <row r="592">
          <cell r="A592">
            <v>41535</v>
          </cell>
          <cell r="B592" t="str">
            <v>South</v>
          </cell>
          <cell r="C592" t="str">
            <v>Gigi</v>
          </cell>
          <cell r="E592" t="str">
            <v>RAD Item</v>
          </cell>
          <cell r="F592">
            <v>4375</v>
          </cell>
          <cell r="G592">
            <v>7542</v>
          </cell>
        </row>
        <row r="593">
          <cell r="A593">
            <v>41325</v>
          </cell>
          <cell r="B593" t="str">
            <v>West</v>
          </cell>
          <cell r="C593" t="str">
            <v>Gigi</v>
          </cell>
          <cell r="E593" t="str">
            <v>XOL Item</v>
          </cell>
          <cell r="F593">
            <v>1005</v>
          </cell>
          <cell r="G593">
            <v>1702</v>
          </cell>
        </row>
        <row r="594">
          <cell r="A594">
            <v>41638</v>
          </cell>
          <cell r="B594" t="str">
            <v>North</v>
          </cell>
          <cell r="C594" t="str">
            <v>Shelia</v>
          </cell>
          <cell r="E594" t="str">
            <v>AIM Item</v>
          </cell>
          <cell r="F594">
            <v>2151</v>
          </cell>
          <cell r="G594">
            <v>5003</v>
          </cell>
        </row>
        <row r="595">
          <cell r="A595">
            <v>41588</v>
          </cell>
          <cell r="B595" t="str">
            <v>West</v>
          </cell>
          <cell r="C595" t="str">
            <v>Pham</v>
          </cell>
          <cell r="E595" t="str">
            <v>RAD Item</v>
          </cell>
          <cell r="F595">
            <v>4551</v>
          </cell>
          <cell r="G595">
            <v>8276</v>
          </cell>
        </row>
        <row r="596">
          <cell r="A596">
            <v>41141</v>
          </cell>
          <cell r="B596" t="str">
            <v>South</v>
          </cell>
          <cell r="C596" t="str">
            <v>Mo</v>
          </cell>
          <cell r="E596" t="str">
            <v>RAD Item</v>
          </cell>
          <cell r="F596">
            <v>4021</v>
          </cell>
          <cell r="G596">
            <v>6933</v>
          </cell>
        </row>
        <row r="597">
          <cell r="A597">
            <v>41391</v>
          </cell>
          <cell r="B597" t="str">
            <v>West</v>
          </cell>
          <cell r="C597" t="str">
            <v>Shelia</v>
          </cell>
          <cell r="E597" t="str">
            <v>XOL Item</v>
          </cell>
          <cell r="F597">
            <v>75</v>
          </cell>
          <cell r="G597">
            <v>135</v>
          </cell>
        </row>
        <row r="598">
          <cell r="A598">
            <v>41074</v>
          </cell>
          <cell r="B598" t="str">
            <v>MidWest</v>
          </cell>
          <cell r="C598" t="str">
            <v>Gigi</v>
          </cell>
          <cell r="E598" t="str">
            <v>RAD Item</v>
          </cell>
          <cell r="F598">
            <v>2065</v>
          </cell>
          <cell r="G598">
            <v>4590</v>
          </cell>
        </row>
        <row r="599">
          <cell r="A599">
            <v>41026</v>
          </cell>
          <cell r="B599" t="str">
            <v>South</v>
          </cell>
          <cell r="C599" t="str">
            <v>Pham</v>
          </cell>
          <cell r="E599" t="str">
            <v>DAB Item</v>
          </cell>
          <cell r="F599">
            <v>8081</v>
          </cell>
          <cell r="G599">
            <v>8642</v>
          </cell>
        </row>
        <row r="600">
          <cell r="A600">
            <v>41362</v>
          </cell>
          <cell r="B600" t="str">
            <v>North</v>
          </cell>
          <cell r="C600" t="str">
            <v>Gigi</v>
          </cell>
          <cell r="E600" t="str">
            <v>AIM Item</v>
          </cell>
          <cell r="F600">
            <v>1930</v>
          </cell>
          <cell r="G600">
            <v>4288</v>
          </cell>
        </row>
        <row r="601">
          <cell r="A601">
            <v>41228</v>
          </cell>
          <cell r="B601" t="str">
            <v>West</v>
          </cell>
          <cell r="C601" t="str">
            <v>Gigi</v>
          </cell>
          <cell r="E601" t="str">
            <v>RAD Item</v>
          </cell>
          <cell r="F601">
            <v>2347</v>
          </cell>
          <cell r="G601">
            <v>2509</v>
          </cell>
        </row>
        <row r="602">
          <cell r="A602">
            <v>41293</v>
          </cell>
          <cell r="B602" t="str">
            <v>South</v>
          </cell>
          <cell r="C602" t="str">
            <v>Mo</v>
          </cell>
          <cell r="E602" t="str">
            <v>RAD Item</v>
          </cell>
          <cell r="F602">
            <v>914</v>
          </cell>
          <cell r="G602">
            <v>2470</v>
          </cell>
        </row>
        <row r="603">
          <cell r="A603">
            <v>41213</v>
          </cell>
          <cell r="B603" t="str">
            <v>MidWest</v>
          </cell>
          <cell r="C603" t="str">
            <v>Gigi</v>
          </cell>
          <cell r="E603" t="str">
            <v>DAB Item</v>
          </cell>
          <cell r="F603">
            <v>3871</v>
          </cell>
          <cell r="G603">
            <v>5162</v>
          </cell>
        </row>
        <row r="604">
          <cell r="A604">
            <v>40992</v>
          </cell>
          <cell r="B604" t="str">
            <v>South</v>
          </cell>
          <cell r="C604" t="str">
            <v>Shelia</v>
          </cell>
          <cell r="E604" t="str">
            <v>RAD Item</v>
          </cell>
          <cell r="F604">
            <v>3541</v>
          </cell>
          <cell r="G604">
            <v>6438</v>
          </cell>
        </row>
        <row r="605">
          <cell r="A605">
            <v>41319</v>
          </cell>
          <cell r="B605" t="str">
            <v>North</v>
          </cell>
          <cell r="C605" t="str">
            <v>Mo</v>
          </cell>
          <cell r="E605" t="str">
            <v>XOL Item</v>
          </cell>
          <cell r="F605">
            <v>1699</v>
          </cell>
          <cell r="G605">
            <v>4591</v>
          </cell>
        </row>
        <row r="606">
          <cell r="A606">
            <v>41489</v>
          </cell>
          <cell r="B606" t="str">
            <v>West</v>
          </cell>
          <cell r="C606" t="str">
            <v>Pham</v>
          </cell>
          <cell r="E606" t="str">
            <v>XOL Item</v>
          </cell>
          <cell r="F606">
            <v>8930</v>
          </cell>
          <cell r="G606">
            <v>9551</v>
          </cell>
        </row>
        <row r="607">
          <cell r="A607">
            <v>41340</v>
          </cell>
          <cell r="B607" t="str">
            <v>South</v>
          </cell>
          <cell r="C607" t="str">
            <v>Shelia</v>
          </cell>
          <cell r="E607" t="str">
            <v>DAB Item</v>
          </cell>
          <cell r="F607">
            <v>4071</v>
          </cell>
          <cell r="G607">
            <v>7400</v>
          </cell>
        </row>
        <row r="608">
          <cell r="A608">
            <v>41483</v>
          </cell>
          <cell r="B608" t="str">
            <v>MidWest</v>
          </cell>
          <cell r="C608" t="str">
            <v>Mo</v>
          </cell>
          <cell r="E608" t="str">
            <v>AIM Item</v>
          </cell>
          <cell r="F608">
            <v>500</v>
          </cell>
          <cell r="G608">
            <v>568</v>
          </cell>
        </row>
        <row r="609">
          <cell r="A609">
            <v>41592</v>
          </cell>
          <cell r="B609" t="str">
            <v>South</v>
          </cell>
          <cell r="C609" t="str">
            <v>Shelia</v>
          </cell>
          <cell r="E609" t="str">
            <v>DAB Item</v>
          </cell>
          <cell r="F609">
            <v>4295</v>
          </cell>
          <cell r="G609">
            <v>5728</v>
          </cell>
        </row>
        <row r="610">
          <cell r="A610">
            <v>41070</v>
          </cell>
          <cell r="B610" t="str">
            <v>North</v>
          </cell>
          <cell r="C610" t="str">
            <v>Shelia</v>
          </cell>
          <cell r="E610" t="str">
            <v>RAD Item</v>
          </cell>
          <cell r="F610">
            <v>2336</v>
          </cell>
          <cell r="G610">
            <v>5434</v>
          </cell>
        </row>
        <row r="611">
          <cell r="A611">
            <v>41376</v>
          </cell>
          <cell r="B611" t="str">
            <v>South</v>
          </cell>
          <cell r="C611" t="str">
            <v>Shelia</v>
          </cell>
          <cell r="E611" t="str">
            <v>XOL Item</v>
          </cell>
          <cell r="F611">
            <v>5263</v>
          </cell>
          <cell r="G611">
            <v>8919</v>
          </cell>
        </row>
        <row r="612">
          <cell r="A612">
            <v>41397</v>
          </cell>
          <cell r="B612" t="str">
            <v>South</v>
          </cell>
          <cell r="C612" t="str">
            <v>Shelia</v>
          </cell>
          <cell r="E612" t="str">
            <v>DAB Item</v>
          </cell>
          <cell r="F612">
            <v>1677</v>
          </cell>
          <cell r="G612">
            <v>3047</v>
          </cell>
        </row>
        <row r="613">
          <cell r="A613">
            <v>41549</v>
          </cell>
          <cell r="B613" t="str">
            <v>South</v>
          </cell>
          <cell r="C613" t="str">
            <v>Pham</v>
          </cell>
          <cell r="E613" t="str">
            <v>RAD Item</v>
          </cell>
          <cell r="F613">
            <v>1844</v>
          </cell>
          <cell r="G613">
            <v>4984</v>
          </cell>
        </row>
        <row r="614">
          <cell r="A614">
            <v>40910</v>
          </cell>
          <cell r="B614" t="str">
            <v>North</v>
          </cell>
          <cell r="C614" t="str">
            <v>Mo</v>
          </cell>
          <cell r="E614" t="str">
            <v>XOL Item</v>
          </cell>
          <cell r="F614">
            <v>4159</v>
          </cell>
          <cell r="G614">
            <v>5545</v>
          </cell>
        </row>
        <row r="615">
          <cell r="A615">
            <v>41539</v>
          </cell>
          <cell r="B615" t="str">
            <v>West</v>
          </cell>
          <cell r="C615" t="str">
            <v>Mo</v>
          </cell>
          <cell r="E615" t="str">
            <v>RAD Item</v>
          </cell>
          <cell r="F615">
            <v>7161</v>
          </cell>
          <cell r="G615">
            <v>8138</v>
          </cell>
        </row>
        <row r="616">
          <cell r="A616">
            <v>41227</v>
          </cell>
          <cell r="B616" t="str">
            <v>South</v>
          </cell>
          <cell r="C616" t="str">
            <v>Mo</v>
          </cell>
          <cell r="E616" t="str">
            <v>DAB Item</v>
          </cell>
          <cell r="F616">
            <v>30</v>
          </cell>
          <cell r="G616">
            <v>48</v>
          </cell>
        </row>
        <row r="617">
          <cell r="A617">
            <v>40996</v>
          </cell>
          <cell r="B617" t="str">
            <v>South</v>
          </cell>
          <cell r="C617" t="str">
            <v>Shelia</v>
          </cell>
          <cell r="E617" t="str">
            <v>DAB Item</v>
          </cell>
          <cell r="F617">
            <v>6103</v>
          </cell>
          <cell r="G617">
            <v>6936</v>
          </cell>
        </row>
        <row r="618">
          <cell r="A618">
            <v>41082</v>
          </cell>
          <cell r="B618" t="str">
            <v>South</v>
          </cell>
          <cell r="C618" t="str">
            <v>Gigi</v>
          </cell>
          <cell r="E618" t="str">
            <v>AIM Item</v>
          </cell>
          <cell r="F618">
            <v>1009</v>
          </cell>
          <cell r="G618">
            <v>2240</v>
          </cell>
        </row>
        <row r="619">
          <cell r="A619">
            <v>41468</v>
          </cell>
          <cell r="B619" t="str">
            <v>MidWest</v>
          </cell>
          <cell r="C619" t="str">
            <v>Shelia</v>
          </cell>
          <cell r="E619" t="str">
            <v>AIM Item</v>
          </cell>
          <cell r="F619">
            <v>6878</v>
          </cell>
          <cell r="G619">
            <v>9172</v>
          </cell>
        </row>
        <row r="620">
          <cell r="A620">
            <v>41312</v>
          </cell>
          <cell r="B620" t="str">
            <v>West</v>
          </cell>
          <cell r="C620" t="str">
            <v>Mo</v>
          </cell>
          <cell r="E620" t="str">
            <v>XOL Item</v>
          </cell>
          <cell r="F620">
            <v>2179</v>
          </cell>
          <cell r="G620">
            <v>4841</v>
          </cell>
        </row>
        <row r="621">
          <cell r="A621">
            <v>41252</v>
          </cell>
          <cell r="B621" t="str">
            <v>North</v>
          </cell>
          <cell r="C621" t="str">
            <v>Mo</v>
          </cell>
          <cell r="E621" t="str">
            <v>AIM Item</v>
          </cell>
          <cell r="F621">
            <v>3924</v>
          </cell>
          <cell r="G621">
            <v>5769</v>
          </cell>
        </row>
        <row r="622">
          <cell r="A622">
            <v>41446</v>
          </cell>
          <cell r="B622" t="str">
            <v>North</v>
          </cell>
          <cell r="C622" t="str">
            <v>Pham</v>
          </cell>
          <cell r="E622" t="str">
            <v>DAB Item</v>
          </cell>
          <cell r="F622">
            <v>3238</v>
          </cell>
          <cell r="G622">
            <v>7530</v>
          </cell>
        </row>
        <row r="623">
          <cell r="A623">
            <v>41069</v>
          </cell>
          <cell r="B623" t="str">
            <v>South</v>
          </cell>
          <cell r="C623" t="str">
            <v>Pham</v>
          </cell>
          <cell r="E623" t="str">
            <v>RAD Item</v>
          </cell>
          <cell r="F623">
            <v>1201</v>
          </cell>
          <cell r="G623">
            <v>3247</v>
          </cell>
        </row>
        <row r="624">
          <cell r="A624">
            <v>41155</v>
          </cell>
          <cell r="B624" t="str">
            <v>West</v>
          </cell>
          <cell r="C624" t="str">
            <v>Pham</v>
          </cell>
          <cell r="E624" t="str">
            <v>DAB Item</v>
          </cell>
          <cell r="F624">
            <v>2501</v>
          </cell>
          <cell r="G624">
            <v>4546</v>
          </cell>
        </row>
        <row r="625">
          <cell r="A625">
            <v>41289</v>
          </cell>
          <cell r="B625" t="str">
            <v>North</v>
          </cell>
          <cell r="C625" t="str">
            <v>Gigi</v>
          </cell>
          <cell r="E625" t="str">
            <v>XOL Item</v>
          </cell>
          <cell r="F625">
            <v>2304</v>
          </cell>
          <cell r="G625">
            <v>3073</v>
          </cell>
        </row>
        <row r="626">
          <cell r="A626">
            <v>41311</v>
          </cell>
          <cell r="B626" t="str">
            <v>South</v>
          </cell>
          <cell r="C626" t="str">
            <v>Pham</v>
          </cell>
          <cell r="E626" t="str">
            <v>DAB Item</v>
          </cell>
          <cell r="F626">
            <v>1617</v>
          </cell>
          <cell r="G626">
            <v>3757</v>
          </cell>
        </row>
        <row r="627">
          <cell r="A627">
            <v>41551</v>
          </cell>
          <cell r="B627" t="str">
            <v>North</v>
          </cell>
          <cell r="C627" t="str">
            <v>Mo</v>
          </cell>
          <cell r="E627" t="str">
            <v>DAB Item</v>
          </cell>
          <cell r="F627">
            <v>5254</v>
          </cell>
          <cell r="G627">
            <v>8906</v>
          </cell>
        </row>
        <row r="628">
          <cell r="A628">
            <v>41084</v>
          </cell>
          <cell r="B628" t="str">
            <v>North</v>
          </cell>
          <cell r="C628" t="str">
            <v>Gigi</v>
          </cell>
          <cell r="E628" t="str">
            <v>XOL Item</v>
          </cell>
          <cell r="F628">
            <v>380</v>
          </cell>
          <cell r="G628">
            <v>690</v>
          </cell>
        </row>
        <row r="629">
          <cell r="A629">
            <v>41067</v>
          </cell>
          <cell r="B629" t="str">
            <v>MidWest</v>
          </cell>
          <cell r="C629" t="str">
            <v>Mo</v>
          </cell>
          <cell r="E629" t="str">
            <v>DAB Item</v>
          </cell>
          <cell r="F629">
            <v>3612</v>
          </cell>
          <cell r="G629">
            <v>5312</v>
          </cell>
        </row>
        <row r="630">
          <cell r="A630">
            <v>41513</v>
          </cell>
          <cell r="B630" t="str">
            <v>South</v>
          </cell>
          <cell r="C630" t="str">
            <v>Pham</v>
          </cell>
          <cell r="E630" t="str">
            <v>RAD Item</v>
          </cell>
          <cell r="F630">
            <v>758</v>
          </cell>
          <cell r="G630">
            <v>1378</v>
          </cell>
        </row>
        <row r="631">
          <cell r="A631">
            <v>40956</v>
          </cell>
          <cell r="B631" t="str">
            <v>North</v>
          </cell>
          <cell r="C631" t="str">
            <v>Pham</v>
          </cell>
          <cell r="E631" t="str">
            <v>DAB Item</v>
          </cell>
          <cell r="F631">
            <v>2047</v>
          </cell>
          <cell r="G631">
            <v>3467</v>
          </cell>
        </row>
        <row r="632">
          <cell r="A632">
            <v>41256</v>
          </cell>
          <cell r="B632" t="str">
            <v>South</v>
          </cell>
          <cell r="C632" t="str">
            <v>Pham</v>
          </cell>
          <cell r="E632" t="str">
            <v>DAB Item</v>
          </cell>
          <cell r="F632">
            <v>8046</v>
          </cell>
          <cell r="G632">
            <v>8607</v>
          </cell>
        </row>
        <row r="633">
          <cell r="A633">
            <v>41002</v>
          </cell>
          <cell r="B633" t="str">
            <v>South</v>
          </cell>
          <cell r="C633" t="str">
            <v>Mo</v>
          </cell>
          <cell r="E633" t="str">
            <v>XOL Item</v>
          </cell>
          <cell r="F633">
            <v>3714</v>
          </cell>
          <cell r="G633">
            <v>3973</v>
          </cell>
        </row>
        <row r="634">
          <cell r="A634">
            <v>41156</v>
          </cell>
          <cell r="B634" t="str">
            <v>South</v>
          </cell>
          <cell r="C634" t="str">
            <v>Gigi</v>
          </cell>
          <cell r="E634" t="str">
            <v>DAB Item</v>
          </cell>
          <cell r="F634">
            <v>5157</v>
          </cell>
          <cell r="G634">
            <v>9377</v>
          </cell>
        </row>
        <row r="635">
          <cell r="A635">
            <v>41275</v>
          </cell>
          <cell r="B635" t="str">
            <v>North</v>
          </cell>
          <cell r="C635" t="str">
            <v>Shelia</v>
          </cell>
          <cell r="E635" t="str">
            <v>RAD Item</v>
          </cell>
          <cell r="F635">
            <v>2791</v>
          </cell>
          <cell r="G635">
            <v>4732</v>
          </cell>
        </row>
        <row r="636">
          <cell r="A636">
            <v>40994</v>
          </cell>
          <cell r="B636" t="str">
            <v>MidWest</v>
          </cell>
          <cell r="C636" t="str">
            <v>Pham</v>
          </cell>
          <cell r="E636" t="str">
            <v>DAB Item</v>
          </cell>
          <cell r="F636">
            <v>2676</v>
          </cell>
          <cell r="G636">
            <v>3569</v>
          </cell>
        </row>
        <row r="637">
          <cell r="A637">
            <v>41514</v>
          </cell>
          <cell r="B637" t="str">
            <v>North</v>
          </cell>
          <cell r="C637" t="str">
            <v>Pham</v>
          </cell>
          <cell r="E637" t="str">
            <v>AIM Item</v>
          </cell>
          <cell r="F637">
            <v>964</v>
          </cell>
          <cell r="G637">
            <v>1419</v>
          </cell>
        </row>
        <row r="638">
          <cell r="A638">
            <v>41034</v>
          </cell>
          <cell r="B638" t="str">
            <v>South</v>
          </cell>
          <cell r="C638" t="str">
            <v>Pham</v>
          </cell>
          <cell r="E638" t="str">
            <v>XOL Item</v>
          </cell>
          <cell r="F638">
            <v>744</v>
          </cell>
          <cell r="G638">
            <v>1729</v>
          </cell>
        </row>
        <row r="639">
          <cell r="A639">
            <v>41138</v>
          </cell>
          <cell r="B639" t="str">
            <v>North</v>
          </cell>
          <cell r="C639" t="str">
            <v>Gigi</v>
          </cell>
          <cell r="E639" t="str">
            <v>XOL Item</v>
          </cell>
          <cell r="F639">
            <v>6392</v>
          </cell>
          <cell r="G639">
            <v>7263</v>
          </cell>
        </row>
        <row r="640">
          <cell r="A640">
            <v>41153</v>
          </cell>
          <cell r="B640" t="str">
            <v>North</v>
          </cell>
          <cell r="C640" t="str">
            <v>Shelia</v>
          </cell>
          <cell r="E640" t="str">
            <v>XOL Item</v>
          </cell>
          <cell r="F640">
            <v>1617</v>
          </cell>
          <cell r="G640">
            <v>1839</v>
          </cell>
        </row>
        <row r="641">
          <cell r="A641">
            <v>40962</v>
          </cell>
          <cell r="B641" t="str">
            <v>South</v>
          </cell>
          <cell r="C641" t="str">
            <v>Shelia</v>
          </cell>
          <cell r="E641" t="str">
            <v>DAB Item</v>
          </cell>
          <cell r="F641">
            <v>2011</v>
          </cell>
          <cell r="G641">
            <v>4467</v>
          </cell>
        </row>
        <row r="642">
          <cell r="A642">
            <v>41069</v>
          </cell>
          <cell r="B642" t="str">
            <v>MidWest</v>
          </cell>
          <cell r="C642" t="str">
            <v>Gigi</v>
          </cell>
          <cell r="E642" t="str">
            <v>AIM Item</v>
          </cell>
          <cell r="F642">
            <v>6488</v>
          </cell>
          <cell r="G642">
            <v>7372</v>
          </cell>
        </row>
        <row r="643">
          <cell r="A643">
            <v>41380</v>
          </cell>
          <cell r="B643" t="str">
            <v>MidWest</v>
          </cell>
          <cell r="C643" t="str">
            <v>Mo</v>
          </cell>
          <cell r="E643" t="str">
            <v>XOL Item</v>
          </cell>
          <cell r="F643">
            <v>3496</v>
          </cell>
          <cell r="G643">
            <v>7767</v>
          </cell>
        </row>
        <row r="644">
          <cell r="A644">
            <v>41059</v>
          </cell>
          <cell r="B644" t="str">
            <v>North</v>
          </cell>
          <cell r="C644" t="str">
            <v>Shelia</v>
          </cell>
          <cell r="E644" t="str">
            <v>DAB Item</v>
          </cell>
          <cell r="F644">
            <v>223</v>
          </cell>
          <cell r="G644">
            <v>495</v>
          </cell>
        </row>
        <row r="645">
          <cell r="A645">
            <v>41088</v>
          </cell>
          <cell r="B645" t="str">
            <v>South</v>
          </cell>
          <cell r="C645" t="str">
            <v>Gigi</v>
          </cell>
          <cell r="E645" t="str">
            <v>XOL Item</v>
          </cell>
          <cell r="F645">
            <v>352</v>
          </cell>
          <cell r="G645">
            <v>951</v>
          </cell>
        </row>
        <row r="646">
          <cell r="A646">
            <v>41122</v>
          </cell>
          <cell r="B646" t="str">
            <v>West</v>
          </cell>
          <cell r="C646" t="str">
            <v>Gigi</v>
          </cell>
          <cell r="E646" t="str">
            <v>XOL Item</v>
          </cell>
          <cell r="F646">
            <v>1376</v>
          </cell>
          <cell r="G646">
            <v>2022</v>
          </cell>
        </row>
        <row r="647">
          <cell r="A647">
            <v>41436</v>
          </cell>
          <cell r="B647" t="str">
            <v>MidWest</v>
          </cell>
          <cell r="C647" t="str">
            <v>Mo</v>
          </cell>
          <cell r="E647" t="str">
            <v>RAD Item</v>
          </cell>
          <cell r="F647">
            <v>3428</v>
          </cell>
          <cell r="G647">
            <v>5811</v>
          </cell>
        </row>
        <row r="648">
          <cell r="A648">
            <v>41233</v>
          </cell>
          <cell r="B648" t="str">
            <v>MidWest</v>
          </cell>
          <cell r="C648" t="str">
            <v>Shelia</v>
          </cell>
          <cell r="E648" t="str">
            <v>XOL Item</v>
          </cell>
          <cell r="F648">
            <v>4491</v>
          </cell>
          <cell r="G648">
            <v>6605</v>
          </cell>
        </row>
        <row r="649">
          <cell r="A649">
            <v>41126</v>
          </cell>
          <cell r="B649" t="str">
            <v>South</v>
          </cell>
          <cell r="C649" t="str">
            <v>Mo</v>
          </cell>
          <cell r="E649" t="str">
            <v>RAD Item</v>
          </cell>
          <cell r="F649">
            <v>3794</v>
          </cell>
          <cell r="G649">
            <v>8823</v>
          </cell>
        </row>
        <row r="650">
          <cell r="A650">
            <v>41011</v>
          </cell>
          <cell r="B650" t="str">
            <v>North</v>
          </cell>
          <cell r="C650" t="str">
            <v>Gigi</v>
          </cell>
          <cell r="E650" t="str">
            <v>DAB Item</v>
          </cell>
          <cell r="F650">
            <v>4868</v>
          </cell>
          <cell r="G650">
            <v>8391</v>
          </cell>
        </row>
        <row r="651">
          <cell r="A651">
            <v>41611</v>
          </cell>
          <cell r="B651" t="str">
            <v>West</v>
          </cell>
          <cell r="C651" t="str">
            <v>Gigi</v>
          </cell>
          <cell r="E651" t="str">
            <v>DAB Item</v>
          </cell>
          <cell r="F651">
            <v>1515</v>
          </cell>
          <cell r="G651">
            <v>2228</v>
          </cell>
        </row>
        <row r="652">
          <cell r="A652">
            <v>41247</v>
          </cell>
          <cell r="B652" t="str">
            <v>MidWest</v>
          </cell>
          <cell r="C652" t="str">
            <v>Shelia</v>
          </cell>
          <cell r="E652" t="str">
            <v>XOL Item</v>
          </cell>
          <cell r="F652">
            <v>2742</v>
          </cell>
          <cell r="G652">
            <v>6092</v>
          </cell>
        </row>
        <row r="653">
          <cell r="A653">
            <v>41525</v>
          </cell>
          <cell r="B653" t="str">
            <v>South</v>
          </cell>
          <cell r="C653" t="str">
            <v>Gigi</v>
          </cell>
          <cell r="E653" t="str">
            <v>AIM Item</v>
          </cell>
          <cell r="F653">
            <v>1160</v>
          </cell>
          <cell r="G653">
            <v>2698</v>
          </cell>
        </row>
        <row r="654">
          <cell r="A654">
            <v>41136</v>
          </cell>
          <cell r="B654" t="str">
            <v>West</v>
          </cell>
          <cell r="C654" t="str">
            <v>Mo</v>
          </cell>
          <cell r="E654" t="str">
            <v>RAD Item</v>
          </cell>
          <cell r="F654">
            <v>3746</v>
          </cell>
          <cell r="G654">
            <v>8713</v>
          </cell>
        </row>
        <row r="655">
          <cell r="A655">
            <v>41428</v>
          </cell>
          <cell r="B655" t="str">
            <v>South</v>
          </cell>
          <cell r="C655" t="str">
            <v>Pham</v>
          </cell>
          <cell r="E655" t="str">
            <v>AIM Item</v>
          </cell>
          <cell r="F655">
            <v>4050</v>
          </cell>
          <cell r="G655">
            <v>9421</v>
          </cell>
        </row>
        <row r="656">
          <cell r="A656">
            <v>41294</v>
          </cell>
          <cell r="B656" t="str">
            <v>West</v>
          </cell>
          <cell r="C656" t="str">
            <v>Mo</v>
          </cell>
          <cell r="E656" t="str">
            <v>DAB Item</v>
          </cell>
          <cell r="F656">
            <v>468</v>
          </cell>
          <cell r="G656">
            <v>1086</v>
          </cell>
        </row>
        <row r="657">
          <cell r="A657">
            <v>41542</v>
          </cell>
          <cell r="B657" t="str">
            <v>West</v>
          </cell>
          <cell r="C657" t="str">
            <v>Mo</v>
          </cell>
          <cell r="E657" t="str">
            <v>AIM Item</v>
          </cell>
          <cell r="F657">
            <v>2642</v>
          </cell>
          <cell r="G657">
            <v>5871</v>
          </cell>
        </row>
        <row r="658">
          <cell r="A658">
            <v>41048</v>
          </cell>
          <cell r="B658" t="str">
            <v>MidWest</v>
          </cell>
          <cell r="C658" t="str">
            <v>Pham</v>
          </cell>
          <cell r="E658" t="str">
            <v>AIM Item</v>
          </cell>
          <cell r="F658">
            <v>1531</v>
          </cell>
          <cell r="G658">
            <v>3402</v>
          </cell>
        </row>
        <row r="659">
          <cell r="A659">
            <v>41575</v>
          </cell>
          <cell r="B659" t="str">
            <v>South</v>
          </cell>
          <cell r="C659" t="str">
            <v>Shelia</v>
          </cell>
          <cell r="E659" t="str">
            <v>AIM Item</v>
          </cell>
          <cell r="F659">
            <v>499</v>
          </cell>
          <cell r="G659">
            <v>1109</v>
          </cell>
        </row>
        <row r="660">
          <cell r="A660">
            <v>41349</v>
          </cell>
          <cell r="B660" t="str">
            <v>South</v>
          </cell>
          <cell r="C660" t="str">
            <v>Pham</v>
          </cell>
          <cell r="E660" t="str">
            <v>AIM Item</v>
          </cell>
          <cell r="F660">
            <v>3494</v>
          </cell>
          <cell r="G660">
            <v>7766</v>
          </cell>
        </row>
        <row r="661">
          <cell r="A661">
            <v>41182</v>
          </cell>
          <cell r="B661" t="str">
            <v>South</v>
          </cell>
          <cell r="C661" t="str">
            <v>Pham</v>
          </cell>
          <cell r="E661" t="str">
            <v>RAD Item</v>
          </cell>
          <cell r="F661">
            <v>472</v>
          </cell>
          <cell r="G661">
            <v>1051</v>
          </cell>
        </row>
        <row r="662">
          <cell r="A662">
            <v>41409</v>
          </cell>
          <cell r="B662" t="str">
            <v>South</v>
          </cell>
          <cell r="C662" t="str">
            <v>Pham</v>
          </cell>
          <cell r="E662" t="str">
            <v>RAD Item</v>
          </cell>
          <cell r="F662">
            <v>3606</v>
          </cell>
          <cell r="G662">
            <v>6555</v>
          </cell>
        </row>
        <row r="663">
          <cell r="A663">
            <v>41329</v>
          </cell>
          <cell r="B663" t="str">
            <v>West</v>
          </cell>
          <cell r="C663" t="str">
            <v>Pham</v>
          </cell>
          <cell r="E663" t="str">
            <v>XOL Item</v>
          </cell>
          <cell r="F663">
            <v>4462</v>
          </cell>
          <cell r="G663">
            <v>8111</v>
          </cell>
        </row>
        <row r="664">
          <cell r="A664">
            <v>41483</v>
          </cell>
          <cell r="B664" t="str">
            <v>North</v>
          </cell>
          <cell r="C664" t="str">
            <v>Mo</v>
          </cell>
          <cell r="E664" t="str">
            <v>AIM Item</v>
          </cell>
          <cell r="F664">
            <v>3969</v>
          </cell>
          <cell r="G664">
            <v>5290</v>
          </cell>
        </row>
        <row r="665">
          <cell r="A665">
            <v>41413</v>
          </cell>
          <cell r="B665" t="str">
            <v>South</v>
          </cell>
          <cell r="C665" t="str">
            <v>Mo</v>
          </cell>
          <cell r="E665" t="str">
            <v>DAB Item</v>
          </cell>
          <cell r="F665">
            <v>3910</v>
          </cell>
          <cell r="G665">
            <v>4442</v>
          </cell>
        </row>
        <row r="666">
          <cell r="A666">
            <v>41498</v>
          </cell>
          <cell r="B666" t="str">
            <v>South</v>
          </cell>
          <cell r="C666" t="str">
            <v>Mo</v>
          </cell>
          <cell r="E666" t="str">
            <v>DAB Item</v>
          </cell>
          <cell r="F666">
            <v>662</v>
          </cell>
          <cell r="G666">
            <v>882</v>
          </cell>
        </row>
        <row r="667">
          <cell r="A667">
            <v>41341</v>
          </cell>
          <cell r="B667" t="str">
            <v>South</v>
          </cell>
          <cell r="C667" t="str">
            <v>Gigi</v>
          </cell>
          <cell r="E667" t="str">
            <v>RAD Item</v>
          </cell>
          <cell r="F667">
            <v>976</v>
          </cell>
          <cell r="G667">
            <v>1775</v>
          </cell>
        </row>
        <row r="668">
          <cell r="A668">
            <v>41145</v>
          </cell>
          <cell r="B668" t="str">
            <v>West</v>
          </cell>
          <cell r="C668" t="str">
            <v>Gigi</v>
          </cell>
          <cell r="E668" t="str">
            <v>RAD Item</v>
          </cell>
          <cell r="F668">
            <v>532</v>
          </cell>
          <cell r="G668">
            <v>918</v>
          </cell>
        </row>
        <row r="669">
          <cell r="A669">
            <v>41440</v>
          </cell>
          <cell r="B669" t="str">
            <v>South</v>
          </cell>
          <cell r="C669" t="str">
            <v>Shelia</v>
          </cell>
          <cell r="E669" t="str">
            <v>RAD Item</v>
          </cell>
          <cell r="F669">
            <v>5406</v>
          </cell>
          <cell r="G669">
            <v>9163</v>
          </cell>
        </row>
        <row r="670">
          <cell r="A670">
            <v>41298</v>
          </cell>
          <cell r="B670" t="str">
            <v>MidWest</v>
          </cell>
          <cell r="C670" t="str">
            <v>Pham</v>
          </cell>
          <cell r="E670" t="str">
            <v>XOL Item</v>
          </cell>
          <cell r="F670">
            <v>1091</v>
          </cell>
          <cell r="G670">
            <v>2539</v>
          </cell>
        </row>
        <row r="671">
          <cell r="A671">
            <v>41205</v>
          </cell>
          <cell r="B671" t="str">
            <v>South</v>
          </cell>
          <cell r="C671" t="str">
            <v>Mo</v>
          </cell>
          <cell r="E671" t="str">
            <v>AIM Item</v>
          </cell>
          <cell r="F671">
            <v>1720</v>
          </cell>
          <cell r="G671">
            <v>2529</v>
          </cell>
        </row>
        <row r="672">
          <cell r="A672">
            <v>41028</v>
          </cell>
          <cell r="B672" t="str">
            <v>South</v>
          </cell>
          <cell r="C672" t="str">
            <v>Gigi</v>
          </cell>
          <cell r="E672" t="str">
            <v>DAB Item</v>
          </cell>
          <cell r="F672">
            <v>3492</v>
          </cell>
          <cell r="G672">
            <v>6348</v>
          </cell>
        </row>
        <row r="673">
          <cell r="A673">
            <v>41470</v>
          </cell>
          <cell r="B673" t="str">
            <v>West</v>
          </cell>
          <cell r="C673" t="str">
            <v>Mo</v>
          </cell>
          <cell r="E673" t="str">
            <v>AIM Item</v>
          </cell>
          <cell r="F673">
            <v>1050</v>
          </cell>
          <cell r="G673">
            <v>1780</v>
          </cell>
        </row>
        <row r="674">
          <cell r="A674">
            <v>41226</v>
          </cell>
          <cell r="B674" t="str">
            <v>North</v>
          </cell>
          <cell r="C674" t="str">
            <v>Pham</v>
          </cell>
          <cell r="E674" t="str">
            <v>AIM Item</v>
          </cell>
          <cell r="F674">
            <v>177</v>
          </cell>
          <cell r="G674">
            <v>304</v>
          </cell>
        </row>
        <row r="675">
          <cell r="A675">
            <v>41192</v>
          </cell>
          <cell r="B675" t="str">
            <v>West</v>
          </cell>
          <cell r="C675" t="str">
            <v>Gigi</v>
          </cell>
          <cell r="E675" t="str">
            <v>AIM Item</v>
          </cell>
          <cell r="F675">
            <v>4141</v>
          </cell>
          <cell r="G675">
            <v>9632</v>
          </cell>
        </row>
        <row r="676">
          <cell r="A676">
            <v>41543</v>
          </cell>
          <cell r="B676" t="str">
            <v>West</v>
          </cell>
          <cell r="C676" t="str">
            <v>Gigi</v>
          </cell>
          <cell r="E676" t="str">
            <v>AIM Item</v>
          </cell>
          <cell r="F676">
            <v>3592</v>
          </cell>
          <cell r="G676">
            <v>6530</v>
          </cell>
        </row>
        <row r="677">
          <cell r="A677">
            <v>41626</v>
          </cell>
          <cell r="B677" t="str">
            <v>West</v>
          </cell>
          <cell r="C677" t="str">
            <v>Gigi</v>
          </cell>
          <cell r="E677" t="str">
            <v>AIM Item</v>
          </cell>
          <cell r="F677">
            <v>1827</v>
          </cell>
          <cell r="G677">
            <v>3150</v>
          </cell>
        </row>
        <row r="678">
          <cell r="A678">
            <v>41061</v>
          </cell>
          <cell r="B678" t="str">
            <v>South</v>
          </cell>
          <cell r="C678" t="str">
            <v>Gigi</v>
          </cell>
          <cell r="E678" t="str">
            <v>DAB Item</v>
          </cell>
          <cell r="F678">
            <v>1277</v>
          </cell>
          <cell r="G678">
            <v>1702</v>
          </cell>
        </row>
        <row r="679">
          <cell r="A679">
            <v>41379</v>
          </cell>
          <cell r="B679" t="str">
            <v>South</v>
          </cell>
          <cell r="C679" t="str">
            <v>Shelia</v>
          </cell>
          <cell r="E679" t="str">
            <v>RAD Item</v>
          </cell>
          <cell r="F679">
            <v>4388</v>
          </cell>
          <cell r="G679">
            <v>7436</v>
          </cell>
        </row>
        <row r="680">
          <cell r="A680">
            <v>41509</v>
          </cell>
          <cell r="B680" t="str">
            <v>South</v>
          </cell>
          <cell r="C680" t="str">
            <v>Pham</v>
          </cell>
          <cell r="E680" t="str">
            <v>AIM Item</v>
          </cell>
          <cell r="F680">
            <v>2798</v>
          </cell>
          <cell r="G680">
            <v>4825</v>
          </cell>
        </row>
        <row r="681">
          <cell r="A681">
            <v>41347</v>
          </cell>
          <cell r="B681" t="str">
            <v>MidWest</v>
          </cell>
          <cell r="C681" t="str">
            <v>Shelia</v>
          </cell>
          <cell r="E681" t="str">
            <v>AIM Item</v>
          </cell>
          <cell r="F681">
            <v>707</v>
          </cell>
          <cell r="G681">
            <v>1908</v>
          </cell>
        </row>
        <row r="682">
          <cell r="A682">
            <v>40909</v>
          </cell>
          <cell r="B682" t="str">
            <v>MidWest</v>
          </cell>
          <cell r="C682" t="str">
            <v>Gigi</v>
          </cell>
          <cell r="E682" t="str">
            <v>AIM Item</v>
          </cell>
          <cell r="F682">
            <v>727</v>
          </cell>
          <cell r="G682">
            <v>1693</v>
          </cell>
        </row>
        <row r="683">
          <cell r="A683">
            <v>40960</v>
          </cell>
          <cell r="B683" t="str">
            <v>South</v>
          </cell>
          <cell r="C683" t="str">
            <v>Shelia</v>
          </cell>
          <cell r="E683" t="str">
            <v>AIM Item</v>
          </cell>
          <cell r="F683">
            <v>1861</v>
          </cell>
          <cell r="G683">
            <v>5029</v>
          </cell>
        </row>
        <row r="684">
          <cell r="A684">
            <v>40928</v>
          </cell>
          <cell r="B684" t="str">
            <v>West</v>
          </cell>
          <cell r="C684" t="str">
            <v>Gigi</v>
          </cell>
          <cell r="E684" t="str">
            <v>XOL Item</v>
          </cell>
          <cell r="F684">
            <v>872</v>
          </cell>
          <cell r="G684">
            <v>990</v>
          </cell>
        </row>
        <row r="685">
          <cell r="A685">
            <v>41295</v>
          </cell>
          <cell r="B685" t="str">
            <v>North</v>
          </cell>
          <cell r="C685" t="str">
            <v>Pham</v>
          </cell>
          <cell r="E685" t="str">
            <v>AIM Item</v>
          </cell>
          <cell r="F685">
            <v>7439</v>
          </cell>
          <cell r="G685">
            <v>8453</v>
          </cell>
        </row>
        <row r="686">
          <cell r="A686">
            <v>41263</v>
          </cell>
          <cell r="B686" t="str">
            <v>MidWest</v>
          </cell>
          <cell r="C686" t="str">
            <v>Mo</v>
          </cell>
          <cell r="E686" t="str">
            <v>RAD Item</v>
          </cell>
          <cell r="F686">
            <v>5000</v>
          </cell>
          <cell r="G686">
            <v>8475</v>
          </cell>
        </row>
        <row r="687">
          <cell r="A687">
            <v>40978</v>
          </cell>
          <cell r="B687" t="str">
            <v>MidWest</v>
          </cell>
          <cell r="C687" t="str">
            <v>Shelia</v>
          </cell>
          <cell r="E687" t="str">
            <v>AIM Item</v>
          </cell>
          <cell r="F687">
            <v>2964</v>
          </cell>
          <cell r="G687">
            <v>8010</v>
          </cell>
        </row>
        <row r="688">
          <cell r="A688">
            <v>41571</v>
          </cell>
          <cell r="B688" t="str">
            <v>MidWest</v>
          </cell>
          <cell r="C688" t="str">
            <v>Gigi</v>
          </cell>
          <cell r="E688" t="str">
            <v>XOL Item</v>
          </cell>
          <cell r="F688">
            <v>8351</v>
          </cell>
          <cell r="G688">
            <v>8931</v>
          </cell>
        </row>
        <row r="689">
          <cell r="A689">
            <v>41403</v>
          </cell>
          <cell r="B689" t="str">
            <v>MidWest</v>
          </cell>
          <cell r="C689" t="str">
            <v>Mo</v>
          </cell>
          <cell r="E689" t="str">
            <v>DAB Item</v>
          </cell>
          <cell r="F689">
            <v>1859</v>
          </cell>
          <cell r="G689">
            <v>4322</v>
          </cell>
        </row>
        <row r="690">
          <cell r="A690">
            <v>41556</v>
          </cell>
          <cell r="B690" t="str">
            <v>North</v>
          </cell>
          <cell r="C690" t="str">
            <v>Shelia</v>
          </cell>
          <cell r="E690" t="str">
            <v>AIM Item</v>
          </cell>
          <cell r="F690">
            <v>1937</v>
          </cell>
          <cell r="G690">
            <v>3520</v>
          </cell>
        </row>
        <row r="691">
          <cell r="A691">
            <v>41125</v>
          </cell>
          <cell r="B691" t="str">
            <v>MidWest</v>
          </cell>
          <cell r="C691" t="str">
            <v>Gigi</v>
          </cell>
          <cell r="E691" t="str">
            <v>AIM Item</v>
          </cell>
          <cell r="F691">
            <v>873</v>
          </cell>
          <cell r="G691">
            <v>1283</v>
          </cell>
        </row>
        <row r="692">
          <cell r="A692">
            <v>41295</v>
          </cell>
          <cell r="B692" t="str">
            <v>North</v>
          </cell>
          <cell r="C692" t="str">
            <v>Mo</v>
          </cell>
          <cell r="E692" t="str">
            <v>XOL Item</v>
          </cell>
          <cell r="F692">
            <v>3070</v>
          </cell>
          <cell r="G692">
            <v>4095</v>
          </cell>
        </row>
        <row r="693">
          <cell r="A693">
            <v>41394</v>
          </cell>
          <cell r="B693" t="str">
            <v>MidWest</v>
          </cell>
          <cell r="C693" t="str">
            <v>Pham</v>
          </cell>
          <cell r="E693" t="str">
            <v>XOL Item</v>
          </cell>
          <cell r="F693">
            <v>2625</v>
          </cell>
          <cell r="G693">
            <v>4450</v>
          </cell>
        </row>
        <row r="694">
          <cell r="A694">
            <v>41540</v>
          </cell>
          <cell r="B694" t="str">
            <v>North</v>
          </cell>
          <cell r="C694" t="str">
            <v>Shelia</v>
          </cell>
          <cell r="E694" t="str">
            <v>AIM Item</v>
          </cell>
          <cell r="F694">
            <v>1658</v>
          </cell>
          <cell r="G694">
            <v>2857</v>
          </cell>
        </row>
        <row r="695">
          <cell r="A695">
            <v>41612</v>
          </cell>
          <cell r="B695" t="str">
            <v>South</v>
          </cell>
          <cell r="C695" t="str">
            <v>Gigi</v>
          </cell>
          <cell r="E695" t="str">
            <v>AIM Item</v>
          </cell>
          <cell r="F695">
            <v>5221</v>
          </cell>
          <cell r="G695">
            <v>5584</v>
          </cell>
        </row>
        <row r="696">
          <cell r="A696">
            <v>41554</v>
          </cell>
          <cell r="B696" t="str">
            <v>South</v>
          </cell>
          <cell r="C696" t="str">
            <v>Shelia</v>
          </cell>
          <cell r="E696" t="str">
            <v>AIM Item</v>
          </cell>
          <cell r="F696">
            <v>2252</v>
          </cell>
          <cell r="G696">
            <v>2558</v>
          </cell>
        </row>
        <row r="697">
          <cell r="A697">
            <v>41170</v>
          </cell>
          <cell r="B697" t="str">
            <v>South</v>
          </cell>
          <cell r="C697" t="str">
            <v>Pham</v>
          </cell>
          <cell r="E697" t="str">
            <v>DAB Item</v>
          </cell>
          <cell r="F697">
            <v>5348</v>
          </cell>
          <cell r="G697">
            <v>9723</v>
          </cell>
        </row>
        <row r="698">
          <cell r="A698">
            <v>41143</v>
          </cell>
          <cell r="B698" t="str">
            <v>South</v>
          </cell>
          <cell r="C698" t="str">
            <v>Gigi</v>
          </cell>
          <cell r="E698" t="str">
            <v>AIM Item</v>
          </cell>
          <cell r="F698">
            <v>1670</v>
          </cell>
          <cell r="G698">
            <v>3712</v>
          </cell>
        </row>
        <row r="699">
          <cell r="A699">
            <v>41579</v>
          </cell>
          <cell r="B699" t="str">
            <v>West</v>
          </cell>
          <cell r="C699" t="str">
            <v>Shelia</v>
          </cell>
          <cell r="E699" t="str">
            <v>DAB Item</v>
          </cell>
          <cell r="F699">
            <v>3680</v>
          </cell>
          <cell r="G699">
            <v>9946</v>
          </cell>
        </row>
        <row r="700">
          <cell r="A700">
            <v>41338</v>
          </cell>
          <cell r="B700" t="str">
            <v>West</v>
          </cell>
          <cell r="C700" t="str">
            <v>Gigi</v>
          </cell>
          <cell r="E700" t="str">
            <v>RAD Item</v>
          </cell>
          <cell r="F700">
            <v>1201</v>
          </cell>
          <cell r="G700">
            <v>3246</v>
          </cell>
        </row>
        <row r="701">
          <cell r="A701">
            <v>41568</v>
          </cell>
          <cell r="B701" t="str">
            <v>North</v>
          </cell>
          <cell r="C701" t="str">
            <v>Pham</v>
          </cell>
          <cell r="E701" t="str">
            <v>RAD Item</v>
          </cell>
          <cell r="F701">
            <v>1141</v>
          </cell>
          <cell r="G701">
            <v>1295</v>
          </cell>
        </row>
        <row r="702">
          <cell r="A702">
            <v>41165</v>
          </cell>
          <cell r="B702" t="str">
            <v>MidWest</v>
          </cell>
          <cell r="C702" t="str">
            <v>Mo</v>
          </cell>
          <cell r="E702" t="str">
            <v>DAB Item</v>
          </cell>
          <cell r="F702">
            <v>2244</v>
          </cell>
          <cell r="G702">
            <v>2400</v>
          </cell>
        </row>
        <row r="703">
          <cell r="A703">
            <v>40934</v>
          </cell>
          <cell r="B703" t="str">
            <v>West</v>
          </cell>
          <cell r="C703" t="str">
            <v>Shelia</v>
          </cell>
          <cell r="E703" t="str">
            <v>XOL Item</v>
          </cell>
          <cell r="F703">
            <v>6054</v>
          </cell>
          <cell r="G703">
            <v>8072</v>
          </cell>
        </row>
        <row r="704">
          <cell r="A704">
            <v>41601</v>
          </cell>
          <cell r="B704" t="str">
            <v>MidWest</v>
          </cell>
          <cell r="C704" t="str">
            <v>Pham</v>
          </cell>
          <cell r="E704" t="str">
            <v>RAD Item</v>
          </cell>
          <cell r="F704">
            <v>3257</v>
          </cell>
          <cell r="G704">
            <v>5615</v>
          </cell>
        </row>
        <row r="705">
          <cell r="A705">
            <v>41600</v>
          </cell>
          <cell r="B705" t="str">
            <v>West</v>
          </cell>
          <cell r="C705" t="str">
            <v>Pham</v>
          </cell>
          <cell r="E705" t="str">
            <v>AIM Item</v>
          </cell>
          <cell r="F705">
            <v>5647</v>
          </cell>
          <cell r="G705">
            <v>9570</v>
          </cell>
        </row>
        <row r="706">
          <cell r="A706">
            <v>41311</v>
          </cell>
          <cell r="B706" t="str">
            <v>South</v>
          </cell>
          <cell r="C706" t="str">
            <v>Shelia</v>
          </cell>
          <cell r="E706" t="str">
            <v>DAB Item</v>
          </cell>
          <cell r="F706">
            <v>7336</v>
          </cell>
          <cell r="G706">
            <v>7846</v>
          </cell>
        </row>
        <row r="707">
          <cell r="A707">
            <v>41438</v>
          </cell>
          <cell r="B707" t="str">
            <v>MidWest</v>
          </cell>
          <cell r="C707" t="str">
            <v>Gigi</v>
          </cell>
          <cell r="E707" t="str">
            <v>AIM Item</v>
          </cell>
          <cell r="F707">
            <v>2189</v>
          </cell>
          <cell r="G707">
            <v>3772</v>
          </cell>
        </row>
        <row r="708">
          <cell r="A708">
            <v>41007</v>
          </cell>
          <cell r="B708" t="str">
            <v>West</v>
          </cell>
          <cell r="C708" t="str">
            <v>Shelia</v>
          </cell>
          <cell r="E708" t="str">
            <v>DAB Item</v>
          </cell>
          <cell r="F708">
            <v>3466</v>
          </cell>
          <cell r="G708">
            <v>7703</v>
          </cell>
        </row>
        <row r="709">
          <cell r="A709">
            <v>41356</v>
          </cell>
          <cell r="B709" t="str">
            <v>MidWest</v>
          </cell>
          <cell r="C709" t="str">
            <v>Mo</v>
          </cell>
          <cell r="E709" t="str">
            <v>XOL Item</v>
          </cell>
          <cell r="F709">
            <v>1051</v>
          </cell>
          <cell r="G709">
            <v>2840</v>
          </cell>
        </row>
        <row r="710">
          <cell r="A710">
            <v>41024</v>
          </cell>
          <cell r="B710" t="str">
            <v>South</v>
          </cell>
          <cell r="C710" t="str">
            <v>Shelia</v>
          </cell>
          <cell r="E710" t="str">
            <v>RAD Item</v>
          </cell>
          <cell r="F710">
            <v>3342</v>
          </cell>
          <cell r="G710">
            <v>7428</v>
          </cell>
        </row>
        <row r="711">
          <cell r="A711">
            <v>41295</v>
          </cell>
          <cell r="B711" t="str">
            <v>South</v>
          </cell>
          <cell r="C711" t="str">
            <v>Gigi</v>
          </cell>
          <cell r="E711" t="str">
            <v>RAD Item</v>
          </cell>
          <cell r="F711">
            <v>1477</v>
          </cell>
          <cell r="G711">
            <v>3990</v>
          </cell>
        </row>
        <row r="712">
          <cell r="A712">
            <v>41279</v>
          </cell>
          <cell r="B712" t="str">
            <v>North</v>
          </cell>
          <cell r="C712" t="str">
            <v>Shelia</v>
          </cell>
          <cell r="E712" t="str">
            <v>RAD Item</v>
          </cell>
          <cell r="F712">
            <v>1350</v>
          </cell>
          <cell r="G712">
            <v>3648</v>
          </cell>
        </row>
        <row r="713">
          <cell r="A713">
            <v>41411</v>
          </cell>
          <cell r="B713" t="str">
            <v>West</v>
          </cell>
          <cell r="C713" t="str">
            <v>Pham</v>
          </cell>
          <cell r="E713" t="str">
            <v>DAB Item</v>
          </cell>
          <cell r="F713">
            <v>437</v>
          </cell>
          <cell r="G713">
            <v>1182</v>
          </cell>
        </row>
        <row r="714">
          <cell r="A714">
            <v>41120</v>
          </cell>
          <cell r="B714" t="str">
            <v>North</v>
          </cell>
          <cell r="C714" t="str">
            <v>Pham</v>
          </cell>
          <cell r="E714" t="str">
            <v>AIM Item</v>
          </cell>
          <cell r="F714">
            <v>6832</v>
          </cell>
          <cell r="G714">
            <v>7307</v>
          </cell>
        </row>
        <row r="715">
          <cell r="A715">
            <v>41557</v>
          </cell>
          <cell r="B715" t="str">
            <v>South</v>
          </cell>
          <cell r="C715" t="str">
            <v>Pham</v>
          </cell>
          <cell r="E715" t="str">
            <v>AIM Item</v>
          </cell>
          <cell r="F715">
            <v>436</v>
          </cell>
          <cell r="G715">
            <v>494</v>
          </cell>
        </row>
        <row r="716">
          <cell r="A716">
            <v>41278</v>
          </cell>
          <cell r="B716" t="str">
            <v>MidWest</v>
          </cell>
          <cell r="C716" t="str">
            <v>Gigi</v>
          </cell>
          <cell r="E716" t="str">
            <v>RAD Item</v>
          </cell>
          <cell r="F716">
            <v>3083</v>
          </cell>
          <cell r="G716">
            <v>7168</v>
          </cell>
        </row>
        <row r="717">
          <cell r="A717">
            <v>41268</v>
          </cell>
          <cell r="B717" t="str">
            <v>North</v>
          </cell>
          <cell r="C717" t="str">
            <v>Mo</v>
          </cell>
          <cell r="E717" t="str">
            <v>DAB Item</v>
          </cell>
          <cell r="F717">
            <v>1813</v>
          </cell>
          <cell r="G717">
            <v>2417</v>
          </cell>
        </row>
        <row r="718">
          <cell r="A718">
            <v>40959</v>
          </cell>
          <cell r="B718" t="str">
            <v>MidWest</v>
          </cell>
          <cell r="C718" t="str">
            <v>Mo</v>
          </cell>
          <cell r="E718" t="str">
            <v>RAD Item</v>
          </cell>
          <cell r="F718">
            <v>3263</v>
          </cell>
          <cell r="G718">
            <v>3489</v>
          </cell>
        </row>
        <row r="719">
          <cell r="A719">
            <v>41138</v>
          </cell>
          <cell r="B719" t="str">
            <v>North</v>
          </cell>
          <cell r="C719" t="str">
            <v>Pham</v>
          </cell>
          <cell r="E719" t="str">
            <v>RAD Item</v>
          </cell>
          <cell r="F719">
            <v>302</v>
          </cell>
          <cell r="G719">
            <v>402</v>
          </cell>
        </row>
        <row r="720">
          <cell r="A720">
            <v>41410</v>
          </cell>
          <cell r="B720" t="str">
            <v>South</v>
          </cell>
          <cell r="C720" t="str">
            <v>Mo</v>
          </cell>
          <cell r="E720" t="str">
            <v>DAB Item</v>
          </cell>
          <cell r="F720">
            <v>2001</v>
          </cell>
          <cell r="G720">
            <v>4652</v>
          </cell>
        </row>
        <row r="721">
          <cell r="A721">
            <v>41206</v>
          </cell>
          <cell r="B721" t="str">
            <v>West</v>
          </cell>
          <cell r="C721" t="str">
            <v>Shelia</v>
          </cell>
          <cell r="E721" t="str">
            <v>AIM Item</v>
          </cell>
          <cell r="F721">
            <v>1516</v>
          </cell>
          <cell r="G721">
            <v>2613</v>
          </cell>
        </row>
        <row r="722">
          <cell r="A722">
            <v>41170</v>
          </cell>
          <cell r="B722" t="str">
            <v>West</v>
          </cell>
          <cell r="C722" t="str">
            <v>Gigi</v>
          </cell>
          <cell r="E722" t="str">
            <v>AIM Item</v>
          </cell>
          <cell r="F722">
            <v>52</v>
          </cell>
          <cell r="G722">
            <v>76</v>
          </cell>
        </row>
        <row r="723">
          <cell r="A723">
            <v>41358</v>
          </cell>
          <cell r="B723" t="str">
            <v>North</v>
          </cell>
          <cell r="C723" t="str">
            <v>Mo</v>
          </cell>
          <cell r="E723" t="str">
            <v>DAB Item</v>
          </cell>
          <cell r="F723">
            <v>4543</v>
          </cell>
          <cell r="G723">
            <v>4860</v>
          </cell>
        </row>
        <row r="724">
          <cell r="A724">
            <v>41172</v>
          </cell>
          <cell r="B724" t="str">
            <v>North</v>
          </cell>
          <cell r="C724" t="str">
            <v>Pham</v>
          </cell>
          <cell r="E724" t="str">
            <v>RAD Item</v>
          </cell>
          <cell r="F724">
            <v>939</v>
          </cell>
          <cell r="G724">
            <v>1381</v>
          </cell>
        </row>
        <row r="725">
          <cell r="A725">
            <v>41270</v>
          </cell>
          <cell r="B725" t="str">
            <v>North</v>
          </cell>
          <cell r="C725" t="str">
            <v>Pham</v>
          </cell>
          <cell r="E725" t="str">
            <v>AIM Item</v>
          </cell>
          <cell r="F725">
            <v>1271</v>
          </cell>
          <cell r="G725">
            <v>3435</v>
          </cell>
        </row>
        <row r="726">
          <cell r="A726">
            <v>41345</v>
          </cell>
          <cell r="B726" t="str">
            <v>West</v>
          </cell>
          <cell r="C726" t="str">
            <v>Mo</v>
          </cell>
          <cell r="E726" t="str">
            <v>XOL Item</v>
          </cell>
          <cell r="F726">
            <v>1500</v>
          </cell>
          <cell r="G726">
            <v>2206</v>
          </cell>
        </row>
        <row r="727">
          <cell r="A727">
            <v>41180</v>
          </cell>
          <cell r="B727" t="str">
            <v>West</v>
          </cell>
          <cell r="C727" t="str">
            <v>Mo</v>
          </cell>
          <cell r="E727" t="str">
            <v>AIM Item</v>
          </cell>
          <cell r="F727">
            <v>1001</v>
          </cell>
          <cell r="G727">
            <v>1335</v>
          </cell>
        </row>
        <row r="728">
          <cell r="A728">
            <v>41376</v>
          </cell>
          <cell r="B728" t="str">
            <v>MidWest</v>
          </cell>
          <cell r="C728" t="str">
            <v>Shelia</v>
          </cell>
          <cell r="E728" t="str">
            <v>XOL Item</v>
          </cell>
          <cell r="F728">
            <v>989</v>
          </cell>
          <cell r="G728">
            <v>2196</v>
          </cell>
        </row>
        <row r="729">
          <cell r="A729">
            <v>41280</v>
          </cell>
          <cell r="B729" t="str">
            <v>West</v>
          </cell>
          <cell r="C729" t="str">
            <v>Gigi</v>
          </cell>
          <cell r="E729" t="str">
            <v>DAB Item</v>
          </cell>
          <cell r="F729">
            <v>8136</v>
          </cell>
          <cell r="G729">
            <v>8703</v>
          </cell>
        </row>
        <row r="730">
          <cell r="A730">
            <v>41607</v>
          </cell>
          <cell r="B730" t="str">
            <v>South</v>
          </cell>
          <cell r="C730" t="str">
            <v>Gigi</v>
          </cell>
          <cell r="E730" t="str">
            <v>DAB Item</v>
          </cell>
          <cell r="F730">
            <v>842</v>
          </cell>
          <cell r="G730">
            <v>1529</v>
          </cell>
        </row>
        <row r="731">
          <cell r="A731">
            <v>41158</v>
          </cell>
          <cell r="B731" t="str">
            <v>South</v>
          </cell>
          <cell r="C731" t="str">
            <v>Pham</v>
          </cell>
          <cell r="E731" t="str">
            <v>RAD Item</v>
          </cell>
          <cell r="F731">
            <v>3853</v>
          </cell>
          <cell r="G731">
            <v>4122</v>
          </cell>
        </row>
        <row r="732">
          <cell r="A732">
            <v>41203</v>
          </cell>
          <cell r="B732" t="str">
            <v>South</v>
          </cell>
          <cell r="C732" t="str">
            <v>Shelia</v>
          </cell>
          <cell r="E732" t="str">
            <v>RAD Item</v>
          </cell>
          <cell r="F732">
            <v>781</v>
          </cell>
          <cell r="G732">
            <v>1419</v>
          </cell>
        </row>
        <row r="733">
          <cell r="A733">
            <v>41333</v>
          </cell>
          <cell r="B733" t="str">
            <v>North</v>
          </cell>
          <cell r="C733" t="str">
            <v>Shelia</v>
          </cell>
          <cell r="E733" t="str">
            <v>RAD Item</v>
          </cell>
          <cell r="F733">
            <v>4941</v>
          </cell>
          <cell r="G733">
            <v>6586</v>
          </cell>
        </row>
        <row r="734">
          <cell r="A734">
            <v>41216</v>
          </cell>
          <cell r="B734" t="str">
            <v>South</v>
          </cell>
          <cell r="C734" t="str">
            <v>Pham</v>
          </cell>
          <cell r="E734" t="str">
            <v>RAD Item</v>
          </cell>
          <cell r="F734">
            <v>463</v>
          </cell>
          <cell r="G734">
            <v>680</v>
          </cell>
        </row>
        <row r="735">
          <cell r="A735">
            <v>41403</v>
          </cell>
          <cell r="B735" t="str">
            <v>West</v>
          </cell>
          <cell r="C735" t="str">
            <v>Shelia</v>
          </cell>
          <cell r="E735" t="str">
            <v>XOL Item</v>
          </cell>
          <cell r="F735">
            <v>2724</v>
          </cell>
          <cell r="G735">
            <v>4697</v>
          </cell>
        </row>
        <row r="736">
          <cell r="A736">
            <v>41037</v>
          </cell>
          <cell r="B736" t="str">
            <v>MidWest</v>
          </cell>
          <cell r="C736" t="str">
            <v>Mo</v>
          </cell>
          <cell r="E736" t="str">
            <v>RAD Item</v>
          </cell>
          <cell r="F736">
            <v>1835</v>
          </cell>
          <cell r="G736">
            <v>4957</v>
          </cell>
        </row>
        <row r="737">
          <cell r="A737">
            <v>41284</v>
          </cell>
          <cell r="B737" t="str">
            <v>West</v>
          </cell>
          <cell r="C737" t="str">
            <v>Pham</v>
          </cell>
          <cell r="E737" t="str">
            <v>XOL Item</v>
          </cell>
          <cell r="F737">
            <v>5815</v>
          </cell>
          <cell r="G737">
            <v>6608</v>
          </cell>
        </row>
        <row r="738">
          <cell r="A738">
            <v>41090</v>
          </cell>
          <cell r="B738" t="str">
            <v>MidWest</v>
          </cell>
          <cell r="C738" t="str">
            <v>Gigi</v>
          </cell>
          <cell r="E738" t="str">
            <v>RAD Item</v>
          </cell>
          <cell r="F738">
            <v>5123</v>
          </cell>
          <cell r="G738">
            <v>5478</v>
          </cell>
        </row>
        <row r="739">
          <cell r="A739">
            <v>41393</v>
          </cell>
          <cell r="B739" t="str">
            <v>South</v>
          </cell>
          <cell r="C739" t="str">
            <v>Pham</v>
          </cell>
          <cell r="E739" t="str">
            <v>RAD Item</v>
          </cell>
          <cell r="F739">
            <v>2261</v>
          </cell>
          <cell r="G739">
            <v>3830</v>
          </cell>
        </row>
        <row r="740">
          <cell r="A740">
            <v>40932</v>
          </cell>
          <cell r="B740" t="str">
            <v>North</v>
          </cell>
          <cell r="C740" t="str">
            <v>Mo</v>
          </cell>
          <cell r="E740" t="str">
            <v>RAD Item</v>
          </cell>
          <cell r="F740">
            <v>4774</v>
          </cell>
          <cell r="G740">
            <v>8092</v>
          </cell>
        </row>
        <row r="741">
          <cell r="A741">
            <v>40921</v>
          </cell>
          <cell r="B741" t="str">
            <v>North</v>
          </cell>
          <cell r="C741" t="str">
            <v>Pham</v>
          </cell>
          <cell r="E741" t="str">
            <v>AIM Item</v>
          </cell>
          <cell r="F741">
            <v>2236</v>
          </cell>
          <cell r="G741">
            <v>2980</v>
          </cell>
        </row>
        <row r="742">
          <cell r="A742">
            <v>41010</v>
          </cell>
          <cell r="B742" t="str">
            <v>West</v>
          </cell>
          <cell r="C742" t="str">
            <v>Mo</v>
          </cell>
          <cell r="E742" t="str">
            <v>DAB Item</v>
          </cell>
          <cell r="F742">
            <v>140</v>
          </cell>
          <cell r="G742">
            <v>378</v>
          </cell>
        </row>
        <row r="743">
          <cell r="A743">
            <v>41356</v>
          </cell>
          <cell r="B743" t="str">
            <v>West</v>
          </cell>
          <cell r="C743" t="str">
            <v>Shelia</v>
          </cell>
          <cell r="E743" t="str">
            <v>RAD Item</v>
          </cell>
          <cell r="F743">
            <v>1265</v>
          </cell>
          <cell r="G743">
            <v>2144</v>
          </cell>
        </row>
        <row r="744">
          <cell r="A744">
            <v>41487</v>
          </cell>
          <cell r="B744" t="str">
            <v>South</v>
          </cell>
          <cell r="C744" t="str">
            <v>Gigi</v>
          </cell>
          <cell r="E744" t="str">
            <v>RAD Item</v>
          </cell>
          <cell r="F744">
            <v>7010</v>
          </cell>
          <cell r="G744">
            <v>9348</v>
          </cell>
        </row>
        <row r="745">
          <cell r="A745">
            <v>41136</v>
          </cell>
          <cell r="B745" t="str">
            <v>North</v>
          </cell>
          <cell r="C745" t="str">
            <v>Gigi</v>
          </cell>
          <cell r="E745" t="str">
            <v>XOL Item</v>
          </cell>
          <cell r="F745">
            <v>3780</v>
          </cell>
          <cell r="G745">
            <v>8789</v>
          </cell>
        </row>
        <row r="746">
          <cell r="A746">
            <v>41412</v>
          </cell>
          <cell r="B746" t="str">
            <v>North</v>
          </cell>
          <cell r="C746" t="str">
            <v>Shelia</v>
          </cell>
          <cell r="E746" t="str">
            <v>DAB Item</v>
          </cell>
          <cell r="F746">
            <v>568</v>
          </cell>
          <cell r="G746">
            <v>607</v>
          </cell>
        </row>
        <row r="747">
          <cell r="A747">
            <v>41344</v>
          </cell>
          <cell r="B747" t="str">
            <v>North</v>
          </cell>
          <cell r="C747" t="str">
            <v>Shelia</v>
          </cell>
          <cell r="E747" t="str">
            <v>DAB Item</v>
          </cell>
          <cell r="F747">
            <v>6724</v>
          </cell>
          <cell r="G747">
            <v>7642</v>
          </cell>
        </row>
        <row r="748">
          <cell r="A748">
            <v>41449</v>
          </cell>
          <cell r="B748" t="str">
            <v>West</v>
          </cell>
          <cell r="C748" t="str">
            <v>Mo</v>
          </cell>
          <cell r="E748" t="str">
            <v>XOL Item</v>
          </cell>
          <cell r="F748">
            <v>6181</v>
          </cell>
          <cell r="G748">
            <v>6611</v>
          </cell>
        </row>
        <row r="749">
          <cell r="A749">
            <v>41603</v>
          </cell>
          <cell r="B749" t="str">
            <v>South</v>
          </cell>
          <cell r="C749" t="str">
            <v>Gigi</v>
          </cell>
          <cell r="E749" t="str">
            <v>DAB Item</v>
          </cell>
          <cell r="F749">
            <v>4281</v>
          </cell>
          <cell r="G749">
            <v>9956</v>
          </cell>
        </row>
        <row r="750">
          <cell r="A750">
            <v>40988</v>
          </cell>
          <cell r="B750" t="str">
            <v>North</v>
          </cell>
          <cell r="C750" t="str">
            <v>Shelia</v>
          </cell>
          <cell r="E750" t="str">
            <v>XOL Item</v>
          </cell>
          <cell r="F750">
            <v>878</v>
          </cell>
          <cell r="G750">
            <v>1596</v>
          </cell>
        </row>
        <row r="751">
          <cell r="A751">
            <v>41121</v>
          </cell>
          <cell r="B751" t="str">
            <v>MidWest</v>
          </cell>
          <cell r="C751" t="str">
            <v>Mo</v>
          </cell>
          <cell r="E751" t="str">
            <v>AIM Item</v>
          </cell>
          <cell r="F751">
            <v>2831</v>
          </cell>
          <cell r="G751">
            <v>4798</v>
          </cell>
        </row>
        <row r="752">
          <cell r="A752">
            <v>41317</v>
          </cell>
          <cell r="B752" t="str">
            <v>North</v>
          </cell>
          <cell r="C752" t="str">
            <v>Mo</v>
          </cell>
          <cell r="E752" t="str">
            <v>RAD Item</v>
          </cell>
          <cell r="F752">
            <v>6957</v>
          </cell>
          <cell r="G752">
            <v>7439</v>
          </cell>
        </row>
        <row r="753">
          <cell r="A753">
            <v>41524</v>
          </cell>
          <cell r="B753" t="str">
            <v>North</v>
          </cell>
          <cell r="C753" t="str">
            <v>Gigi</v>
          </cell>
          <cell r="E753" t="str">
            <v>RAD Item</v>
          </cell>
          <cell r="F753">
            <v>7885</v>
          </cell>
          <cell r="G753">
            <v>8432</v>
          </cell>
        </row>
        <row r="754">
          <cell r="A754">
            <v>41038</v>
          </cell>
          <cell r="B754" t="str">
            <v>South</v>
          </cell>
          <cell r="C754" t="str">
            <v>Shelia</v>
          </cell>
          <cell r="E754" t="str">
            <v>RAD Item</v>
          </cell>
          <cell r="F754">
            <v>4286</v>
          </cell>
          <cell r="G754">
            <v>5714</v>
          </cell>
        </row>
        <row r="755">
          <cell r="A755">
            <v>41199</v>
          </cell>
          <cell r="B755" t="str">
            <v>West</v>
          </cell>
          <cell r="C755" t="str">
            <v>Mo</v>
          </cell>
          <cell r="E755" t="str">
            <v>AIM Item</v>
          </cell>
          <cell r="F755">
            <v>2488</v>
          </cell>
          <cell r="G755">
            <v>2661</v>
          </cell>
        </row>
        <row r="756">
          <cell r="A756">
            <v>40961</v>
          </cell>
          <cell r="B756" t="str">
            <v>West</v>
          </cell>
          <cell r="C756" t="str">
            <v>Pham</v>
          </cell>
          <cell r="E756" t="str">
            <v>XOL Item</v>
          </cell>
          <cell r="F756">
            <v>5713</v>
          </cell>
          <cell r="G756">
            <v>9850</v>
          </cell>
        </row>
        <row r="757">
          <cell r="A757">
            <v>40947</v>
          </cell>
          <cell r="B757" t="str">
            <v>West</v>
          </cell>
          <cell r="C757" t="str">
            <v>Shelia</v>
          </cell>
          <cell r="E757" t="str">
            <v>AIM Item</v>
          </cell>
          <cell r="F757">
            <v>6765</v>
          </cell>
          <cell r="G757">
            <v>7236</v>
          </cell>
        </row>
        <row r="758">
          <cell r="A758">
            <v>40957</v>
          </cell>
          <cell r="B758" t="str">
            <v>North</v>
          </cell>
          <cell r="C758" t="str">
            <v>Mo</v>
          </cell>
          <cell r="E758" t="str">
            <v>AIM Item</v>
          </cell>
          <cell r="F758">
            <v>2551</v>
          </cell>
          <cell r="G758">
            <v>5667</v>
          </cell>
        </row>
        <row r="759">
          <cell r="A759">
            <v>41170</v>
          </cell>
          <cell r="B759" t="str">
            <v>MidWest</v>
          </cell>
          <cell r="C759" t="str">
            <v>Pham</v>
          </cell>
          <cell r="E759" t="str">
            <v>AIM Item</v>
          </cell>
          <cell r="F759">
            <v>3339</v>
          </cell>
          <cell r="G759">
            <v>7421</v>
          </cell>
        </row>
        <row r="760">
          <cell r="A760">
            <v>41562</v>
          </cell>
          <cell r="B760" t="str">
            <v>West</v>
          </cell>
          <cell r="C760" t="str">
            <v>Gigi</v>
          </cell>
          <cell r="E760" t="str">
            <v>RAD Item</v>
          </cell>
          <cell r="F760">
            <v>926</v>
          </cell>
          <cell r="G760">
            <v>2058</v>
          </cell>
        </row>
        <row r="761">
          <cell r="A761">
            <v>41502</v>
          </cell>
          <cell r="B761" t="str">
            <v>North</v>
          </cell>
          <cell r="C761" t="str">
            <v>Gigi</v>
          </cell>
          <cell r="E761" t="str">
            <v>XOL Item</v>
          </cell>
          <cell r="F761">
            <v>4346</v>
          </cell>
          <cell r="G761">
            <v>5794</v>
          </cell>
        </row>
        <row r="762">
          <cell r="A762">
            <v>41530</v>
          </cell>
          <cell r="B762" t="str">
            <v>South</v>
          </cell>
          <cell r="C762" t="str">
            <v>Pham</v>
          </cell>
          <cell r="E762" t="str">
            <v>AIM Item</v>
          </cell>
          <cell r="F762">
            <v>2812</v>
          </cell>
          <cell r="G762">
            <v>7600</v>
          </cell>
        </row>
        <row r="763">
          <cell r="A763">
            <v>40934</v>
          </cell>
          <cell r="B763" t="str">
            <v>North</v>
          </cell>
          <cell r="C763" t="str">
            <v>Pham</v>
          </cell>
          <cell r="E763" t="str">
            <v>XOL Item</v>
          </cell>
          <cell r="F763">
            <v>6227</v>
          </cell>
          <cell r="G763">
            <v>9156</v>
          </cell>
        </row>
        <row r="764">
          <cell r="A764">
            <v>41434</v>
          </cell>
          <cell r="B764" t="str">
            <v>West</v>
          </cell>
          <cell r="C764" t="str">
            <v>Pham</v>
          </cell>
          <cell r="E764" t="str">
            <v>RAD Item</v>
          </cell>
          <cell r="F764">
            <v>2480</v>
          </cell>
          <cell r="G764">
            <v>4201</v>
          </cell>
        </row>
        <row r="765">
          <cell r="A765">
            <v>41239</v>
          </cell>
          <cell r="B765" t="str">
            <v>West</v>
          </cell>
          <cell r="C765" t="str">
            <v>Mo</v>
          </cell>
          <cell r="E765" t="str">
            <v>RAD Item</v>
          </cell>
          <cell r="F765">
            <v>3184</v>
          </cell>
          <cell r="G765">
            <v>7407</v>
          </cell>
        </row>
        <row r="766">
          <cell r="A766">
            <v>41155</v>
          </cell>
          <cell r="B766" t="str">
            <v>West</v>
          </cell>
          <cell r="C766" t="str">
            <v>Pham</v>
          </cell>
          <cell r="E766" t="str">
            <v>AIM Item</v>
          </cell>
          <cell r="F766">
            <v>611</v>
          </cell>
          <cell r="G766">
            <v>1356</v>
          </cell>
        </row>
        <row r="767">
          <cell r="A767">
            <v>41410</v>
          </cell>
          <cell r="B767" t="str">
            <v>West</v>
          </cell>
          <cell r="C767" t="str">
            <v>Pham</v>
          </cell>
          <cell r="E767" t="str">
            <v>RAD Item</v>
          </cell>
          <cell r="F767">
            <v>2888</v>
          </cell>
          <cell r="G767">
            <v>4979</v>
          </cell>
        </row>
        <row r="768">
          <cell r="A768">
            <v>41244</v>
          </cell>
          <cell r="B768" t="str">
            <v>West</v>
          </cell>
          <cell r="C768" t="str">
            <v>Mo</v>
          </cell>
          <cell r="E768" t="str">
            <v>AIM Item</v>
          </cell>
          <cell r="F768">
            <v>7116</v>
          </cell>
          <cell r="G768">
            <v>8086</v>
          </cell>
        </row>
        <row r="769">
          <cell r="A769">
            <v>41550</v>
          </cell>
          <cell r="B769" t="str">
            <v>West</v>
          </cell>
          <cell r="C769" t="str">
            <v>Mo</v>
          </cell>
          <cell r="E769" t="str">
            <v>XOL Item</v>
          </cell>
          <cell r="F769">
            <v>2776</v>
          </cell>
          <cell r="G769">
            <v>6453</v>
          </cell>
        </row>
        <row r="770">
          <cell r="A770">
            <v>41270</v>
          </cell>
          <cell r="B770" t="str">
            <v>MidWest</v>
          </cell>
          <cell r="C770" t="str">
            <v>Shelia</v>
          </cell>
          <cell r="E770" t="str">
            <v>XOL Item</v>
          </cell>
          <cell r="F770">
            <v>6102</v>
          </cell>
          <cell r="G770">
            <v>8972</v>
          </cell>
        </row>
        <row r="771">
          <cell r="A771">
            <v>41149</v>
          </cell>
          <cell r="B771" t="str">
            <v>North</v>
          </cell>
          <cell r="C771" t="str">
            <v>Gigi</v>
          </cell>
          <cell r="E771" t="str">
            <v>XOL Item</v>
          </cell>
          <cell r="F771">
            <v>7899</v>
          </cell>
          <cell r="G771">
            <v>8977</v>
          </cell>
        </row>
        <row r="772">
          <cell r="A772">
            <v>41602</v>
          </cell>
          <cell r="B772" t="str">
            <v>South</v>
          </cell>
          <cell r="C772" t="str">
            <v>Gigi</v>
          </cell>
          <cell r="E772" t="str">
            <v>RAD Item</v>
          </cell>
          <cell r="F772">
            <v>2960</v>
          </cell>
          <cell r="G772">
            <v>5102</v>
          </cell>
        </row>
        <row r="773">
          <cell r="A773">
            <v>41021</v>
          </cell>
          <cell r="B773" t="str">
            <v>South</v>
          </cell>
          <cell r="C773" t="str">
            <v>Pham</v>
          </cell>
          <cell r="E773" t="str">
            <v>AIM Item</v>
          </cell>
          <cell r="F773">
            <v>3211</v>
          </cell>
          <cell r="G773">
            <v>7467</v>
          </cell>
        </row>
        <row r="774">
          <cell r="A774">
            <v>41261</v>
          </cell>
          <cell r="B774" t="str">
            <v>West</v>
          </cell>
          <cell r="C774" t="str">
            <v>Gigi</v>
          </cell>
          <cell r="E774" t="str">
            <v>XOL Item</v>
          </cell>
          <cell r="F774">
            <v>758</v>
          </cell>
          <cell r="G774">
            <v>1763</v>
          </cell>
        </row>
        <row r="775">
          <cell r="A775">
            <v>41637</v>
          </cell>
          <cell r="B775" t="str">
            <v>MidWest</v>
          </cell>
          <cell r="C775" t="str">
            <v>Pham</v>
          </cell>
          <cell r="E775" t="str">
            <v>XOL Item</v>
          </cell>
          <cell r="F775">
            <v>5624</v>
          </cell>
          <cell r="G775">
            <v>9530</v>
          </cell>
        </row>
        <row r="776">
          <cell r="A776">
            <v>41356</v>
          </cell>
          <cell r="B776" t="str">
            <v>MidWest</v>
          </cell>
          <cell r="C776" t="str">
            <v>Pham</v>
          </cell>
          <cell r="E776" t="str">
            <v>AIM Item</v>
          </cell>
          <cell r="F776">
            <v>5257</v>
          </cell>
          <cell r="G776">
            <v>8909</v>
          </cell>
        </row>
        <row r="777">
          <cell r="A777">
            <v>41565</v>
          </cell>
          <cell r="B777" t="str">
            <v>MidWest</v>
          </cell>
          <cell r="C777" t="str">
            <v>Pham</v>
          </cell>
          <cell r="E777" t="str">
            <v>AIM Item</v>
          </cell>
          <cell r="F777">
            <v>428</v>
          </cell>
          <cell r="G777">
            <v>630</v>
          </cell>
        </row>
        <row r="778">
          <cell r="A778">
            <v>41116</v>
          </cell>
          <cell r="B778" t="str">
            <v>North</v>
          </cell>
          <cell r="C778" t="str">
            <v>Gigi</v>
          </cell>
          <cell r="E778" t="str">
            <v>XOL Item</v>
          </cell>
          <cell r="F778">
            <v>3914</v>
          </cell>
          <cell r="G778">
            <v>5219</v>
          </cell>
        </row>
        <row r="779">
          <cell r="A779">
            <v>41028</v>
          </cell>
          <cell r="B779" t="str">
            <v>West</v>
          </cell>
          <cell r="C779" t="str">
            <v>Mo</v>
          </cell>
          <cell r="E779" t="str">
            <v>XOL Item</v>
          </cell>
          <cell r="F779">
            <v>2715</v>
          </cell>
          <cell r="G779">
            <v>3992</v>
          </cell>
        </row>
        <row r="780">
          <cell r="A780">
            <v>41272</v>
          </cell>
          <cell r="B780" t="str">
            <v>West</v>
          </cell>
          <cell r="C780" t="str">
            <v>Mo</v>
          </cell>
          <cell r="E780" t="str">
            <v>RAD Item</v>
          </cell>
          <cell r="F780">
            <v>2769</v>
          </cell>
          <cell r="G780">
            <v>3145</v>
          </cell>
        </row>
        <row r="781">
          <cell r="A781">
            <v>41229</v>
          </cell>
          <cell r="B781" t="str">
            <v>North</v>
          </cell>
          <cell r="C781" t="str">
            <v>Pham</v>
          </cell>
          <cell r="E781" t="str">
            <v>XOL Item</v>
          </cell>
          <cell r="F781">
            <v>4919</v>
          </cell>
          <cell r="G781">
            <v>8945</v>
          </cell>
        </row>
        <row r="782">
          <cell r="A782">
            <v>41147</v>
          </cell>
          <cell r="B782" t="str">
            <v>MidWest</v>
          </cell>
          <cell r="C782" t="str">
            <v>Shelia</v>
          </cell>
          <cell r="E782" t="str">
            <v>DAB Item</v>
          </cell>
          <cell r="F782">
            <v>1042</v>
          </cell>
          <cell r="G782">
            <v>2815</v>
          </cell>
        </row>
        <row r="783">
          <cell r="A783">
            <v>41458</v>
          </cell>
          <cell r="B783" t="str">
            <v>West</v>
          </cell>
          <cell r="C783" t="str">
            <v>Mo</v>
          </cell>
          <cell r="E783" t="str">
            <v>RAD Item</v>
          </cell>
          <cell r="F783">
            <v>3141</v>
          </cell>
          <cell r="G783">
            <v>5711</v>
          </cell>
        </row>
        <row r="784">
          <cell r="A784">
            <v>41245</v>
          </cell>
          <cell r="B784" t="str">
            <v>MidWest</v>
          </cell>
          <cell r="C784" t="str">
            <v>Shelia</v>
          </cell>
          <cell r="E784" t="str">
            <v>DAB Item</v>
          </cell>
          <cell r="F784">
            <v>3291</v>
          </cell>
          <cell r="G784">
            <v>5674</v>
          </cell>
        </row>
        <row r="785">
          <cell r="A785">
            <v>41418</v>
          </cell>
          <cell r="B785" t="str">
            <v>MidWest</v>
          </cell>
          <cell r="C785" t="str">
            <v>Shelia</v>
          </cell>
          <cell r="E785" t="str">
            <v>XOL Item</v>
          </cell>
          <cell r="F785">
            <v>3591</v>
          </cell>
          <cell r="G785">
            <v>5281</v>
          </cell>
        </row>
        <row r="786">
          <cell r="A786">
            <v>41226</v>
          </cell>
          <cell r="B786" t="str">
            <v>North</v>
          </cell>
          <cell r="C786" t="str">
            <v>Shelia</v>
          </cell>
          <cell r="E786" t="str">
            <v>DAB Item</v>
          </cell>
          <cell r="F786">
            <v>3654</v>
          </cell>
          <cell r="G786">
            <v>9875</v>
          </cell>
        </row>
        <row r="787">
          <cell r="A787">
            <v>41482</v>
          </cell>
          <cell r="B787" t="str">
            <v>South</v>
          </cell>
          <cell r="C787" t="str">
            <v>Pham</v>
          </cell>
          <cell r="E787" t="str">
            <v>XOL Item</v>
          </cell>
          <cell r="F787">
            <v>2807</v>
          </cell>
          <cell r="G787">
            <v>5105</v>
          </cell>
        </row>
        <row r="788">
          <cell r="A788">
            <v>41118</v>
          </cell>
          <cell r="B788" t="str">
            <v>North</v>
          </cell>
          <cell r="C788" t="str">
            <v>Shelia</v>
          </cell>
          <cell r="E788" t="str">
            <v>RAD Item</v>
          </cell>
          <cell r="F788">
            <v>4022</v>
          </cell>
          <cell r="G788">
            <v>8936</v>
          </cell>
        </row>
        <row r="789">
          <cell r="A789">
            <v>41622</v>
          </cell>
          <cell r="B789" t="str">
            <v>MidWest</v>
          </cell>
          <cell r="C789" t="str">
            <v>Pham</v>
          </cell>
          <cell r="E789" t="str">
            <v>AIM Item</v>
          </cell>
          <cell r="F789">
            <v>700</v>
          </cell>
          <cell r="G789">
            <v>1206</v>
          </cell>
        </row>
        <row r="790">
          <cell r="A790">
            <v>41525</v>
          </cell>
          <cell r="B790" t="str">
            <v>South</v>
          </cell>
          <cell r="C790" t="str">
            <v>Gigi</v>
          </cell>
          <cell r="E790" t="str">
            <v>RAD Item</v>
          </cell>
          <cell r="F790">
            <v>1908</v>
          </cell>
          <cell r="G790">
            <v>4436</v>
          </cell>
        </row>
        <row r="791">
          <cell r="A791">
            <v>40917</v>
          </cell>
          <cell r="B791" t="str">
            <v>MidWest</v>
          </cell>
          <cell r="C791" t="str">
            <v>Mo</v>
          </cell>
          <cell r="E791" t="str">
            <v>DAB Item</v>
          </cell>
          <cell r="F791">
            <v>1223</v>
          </cell>
          <cell r="G791">
            <v>1630</v>
          </cell>
        </row>
        <row r="792">
          <cell r="A792">
            <v>41496</v>
          </cell>
          <cell r="B792" t="str">
            <v>West</v>
          </cell>
          <cell r="C792" t="str">
            <v>Shelia</v>
          </cell>
          <cell r="E792" t="str">
            <v>XOL Item</v>
          </cell>
          <cell r="F792">
            <v>945</v>
          </cell>
          <cell r="G792">
            <v>2553</v>
          </cell>
        </row>
        <row r="793">
          <cell r="A793">
            <v>41217</v>
          </cell>
          <cell r="B793" t="str">
            <v>West</v>
          </cell>
          <cell r="C793" t="str">
            <v>Pham</v>
          </cell>
          <cell r="E793" t="str">
            <v>AIM Item</v>
          </cell>
          <cell r="F793">
            <v>5753</v>
          </cell>
          <cell r="G793">
            <v>9920</v>
          </cell>
        </row>
        <row r="794">
          <cell r="A794">
            <v>41554</v>
          </cell>
          <cell r="B794" t="str">
            <v>North</v>
          </cell>
          <cell r="C794" t="str">
            <v>Pham</v>
          </cell>
          <cell r="E794" t="str">
            <v>XOL Item</v>
          </cell>
          <cell r="F794">
            <v>5418</v>
          </cell>
          <cell r="G794">
            <v>9341</v>
          </cell>
        </row>
        <row r="795">
          <cell r="A795">
            <v>41002</v>
          </cell>
          <cell r="B795" t="str">
            <v>North</v>
          </cell>
          <cell r="C795" t="str">
            <v>Shelia</v>
          </cell>
          <cell r="E795" t="str">
            <v>XOL Item</v>
          </cell>
          <cell r="F795">
            <v>220</v>
          </cell>
          <cell r="G795">
            <v>322</v>
          </cell>
        </row>
        <row r="796">
          <cell r="A796">
            <v>41234</v>
          </cell>
          <cell r="B796" t="str">
            <v>South</v>
          </cell>
          <cell r="C796" t="str">
            <v>Gigi</v>
          </cell>
          <cell r="E796" t="str">
            <v>RAD Item</v>
          </cell>
          <cell r="F796">
            <v>398</v>
          </cell>
          <cell r="G796">
            <v>1073</v>
          </cell>
        </row>
        <row r="797">
          <cell r="A797">
            <v>41137</v>
          </cell>
          <cell r="B797" t="str">
            <v>North</v>
          </cell>
          <cell r="C797" t="str">
            <v>Shelia</v>
          </cell>
          <cell r="E797" t="str">
            <v>DAB Item</v>
          </cell>
          <cell r="F797">
            <v>5014</v>
          </cell>
          <cell r="G797">
            <v>5698</v>
          </cell>
        </row>
        <row r="798">
          <cell r="A798">
            <v>41261</v>
          </cell>
          <cell r="B798" t="str">
            <v>North</v>
          </cell>
          <cell r="C798" t="str">
            <v>Mo</v>
          </cell>
          <cell r="E798" t="str">
            <v>AIM Item</v>
          </cell>
          <cell r="F798">
            <v>4920</v>
          </cell>
          <cell r="G798">
            <v>8483</v>
          </cell>
        </row>
        <row r="799">
          <cell r="A799">
            <v>40930</v>
          </cell>
          <cell r="B799" t="str">
            <v>MidWest</v>
          </cell>
          <cell r="C799" t="str">
            <v>Mo</v>
          </cell>
          <cell r="E799" t="str">
            <v>RAD Item</v>
          </cell>
          <cell r="F799">
            <v>2134</v>
          </cell>
          <cell r="G799">
            <v>2281</v>
          </cell>
        </row>
        <row r="800">
          <cell r="A800">
            <v>41091</v>
          </cell>
          <cell r="B800" t="str">
            <v>South</v>
          </cell>
          <cell r="C800" t="str">
            <v>Pham</v>
          </cell>
          <cell r="E800" t="str">
            <v>AIM Item</v>
          </cell>
          <cell r="F800">
            <v>2448</v>
          </cell>
          <cell r="G800">
            <v>2620</v>
          </cell>
        </row>
        <row r="801">
          <cell r="A801">
            <v>41589</v>
          </cell>
          <cell r="B801" t="str">
            <v>North</v>
          </cell>
          <cell r="C801" t="str">
            <v>Pham</v>
          </cell>
          <cell r="E801" t="str">
            <v>AIM Item</v>
          </cell>
          <cell r="F801">
            <v>1804</v>
          </cell>
          <cell r="G801">
            <v>4875</v>
          </cell>
        </row>
        <row r="802">
          <cell r="A802">
            <v>41335</v>
          </cell>
          <cell r="B802" t="str">
            <v>MidWest</v>
          </cell>
          <cell r="C802" t="str">
            <v>Mo</v>
          </cell>
          <cell r="E802" t="str">
            <v>DAB Item</v>
          </cell>
          <cell r="F802">
            <v>4428</v>
          </cell>
          <cell r="G802">
            <v>7504</v>
          </cell>
        </row>
        <row r="803">
          <cell r="A803">
            <v>41333</v>
          </cell>
          <cell r="B803" t="str">
            <v>North</v>
          </cell>
          <cell r="C803" t="str">
            <v>Pham</v>
          </cell>
          <cell r="E803" t="str">
            <v>RAD Item</v>
          </cell>
          <cell r="F803">
            <v>213</v>
          </cell>
          <cell r="G803">
            <v>496</v>
          </cell>
        </row>
        <row r="804">
          <cell r="A804">
            <v>41269</v>
          </cell>
          <cell r="B804" t="str">
            <v>MidWest</v>
          </cell>
          <cell r="C804" t="str">
            <v>Gigi</v>
          </cell>
          <cell r="E804" t="str">
            <v>XOL Item</v>
          </cell>
          <cell r="F804">
            <v>8599</v>
          </cell>
          <cell r="G804">
            <v>9197</v>
          </cell>
        </row>
        <row r="805">
          <cell r="A805">
            <v>41314</v>
          </cell>
          <cell r="B805" t="str">
            <v>West</v>
          </cell>
          <cell r="C805" t="str">
            <v>Mo</v>
          </cell>
          <cell r="E805" t="str">
            <v>DAB Item</v>
          </cell>
          <cell r="F805">
            <v>1836</v>
          </cell>
          <cell r="G805">
            <v>4269</v>
          </cell>
        </row>
        <row r="806">
          <cell r="A806">
            <v>41563</v>
          </cell>
          <cell r="B806" t="str">
            <v>North</v>
          </cell>
          <cell r="C806" t="str">
            <v>Mo</v>
          </cell>
          <cell r="E806" t="str">
            <v>XOL Item</v>
          </cell>
          <cell r="F806">
            <v>3396</v>
          </cell>
          <cell r="G806">
            <v>7545</v>
          </cell>
        </row>
        <row r="807">
          <cell r="A807">
            <v>41278</v>
          </cell>
          <cell r="B807" t="str">
            <v>North</v>
          </cell>
          <cell r="C807" t="str">
            <v>Mo</v>
          </cell>
          <cell r="E807" t="str">
            <v>RAD Item</v>
          </cell>
          <cell r="F807">
            <v>4159</v>
          </cell>
          <cell r="G807">
            <v>5545</v>
          </cell>
        </row>
        <row r="808">
          <cell r="A808">
            <v>41547</v>
          </cell>
          <cell r="B808" t="str">
            <v>MidWest</v>
          </cell>
          <cell r="C808" t="str">
            <v>Pham</v>
          </cell>
          <cell r="E808" t="str">
            <v>RAD Item</v>
          </cell>
          <cell r="F808">
            <v>2122</v>
          </cell>
          <cell r="G808">
            <v>4716</v>
          </cell>
        </row>
        <row r="809">
          <cell r="A809">
            <v>41157</v>
          </cell>
          <cell r="B809" t="str">
            <v>North</v>
          </cell>
          <cell r="C809" t="str">
            <v>Mo</v>
          </cell>
          <cell r="E809" t="str">
            <v>XOL Item</v>
          </cell>
          <cell r="F809">
            <v>5487</v>
          </cell>
          <cell r="G809">
            <v>5869</v>
          </cell>
        </row>
        <row r="810">
          <cell r="A810">
            <v>41632</v>
          </cell>
          <cell r="B810" t="str">
            <v>West</v>
          </cell>
          <cell r="C810" t="str">
            <v>Mo</v>
          </cell>
          <cell r="E810" t="str">
            <v>DAB Item</v>
          </cell>
          <cell r="F810">
            <v>322</v>
          </cell>
          <cell r="G810">
            <v>556</v>
          </cell>
        </row>
        <row r="811">
          <cell r="A811">
            <v>40940</v>
          </cell>
          <cell r="B811" t="str">
            <v>MidWest</v>
          </cell>
          <cell r="C811" t="str">
            <v>Pham</v>
          </cell>
          <cell r="E811" t="str">
            <v>DAB Item</v>
          </cell>
          <cell r="F811">
            <v>3033</v>
          </cell>
          <cell r="G811">
            <v>6737</v>
          </cell>
        </row>
        <row r="812">
          <cell r="A812">
            <v>41266</v>
          </cell>
          <cell r="B812" t="str">
            <v>West</v>
          </cell>
          <cell r="C812" t="str">
            <v>Shelia</v>
          </cell>
          <cell r="E812" t="str">
            <v>XOL Item</v>
          </cell>
          <cell r="F812">
            <v>7134</v>
          </cell>
          <cell r="G812">
            <v>8107</v>
          </cell>
        </row>
        <row r="813">
          <cell r="A813">
            <v>41279</v>
          </cell>
          <cell r="B813" t="str">
            <v>MidWest</v>
          </cell>
          <cell r="C813" t="str">
            <v>Shelia</v>
          </cell>
          <cell r="E813" t="str">
            <v>RAD Item</v>
          </cell>
          <cell r="F813">
            <v>849</v>
          </cell>
          <cell r="G813">
            <v>1887</v>
          </cell>
        </row>
        <row r="814">
          <cell r="A814">
            <v>41426</v>
          </cell>
          <cell r="B814" t="str">
            <v>MidWest</v>
          </cell>
          <cell r="C814" t="str">
            <v>Mo</v>
          </cell>
          <cell r="E814" t="str">
            <v>XOL Item</v>
          </cell>
          <cell r="F814">
            <v>298</v>
          </cell>
          <cell r="G814">
            <v>539</v>
          </cell>
        </row>
        <row r="815">
          <cell r="A815">
            <v>41002</v>
          </cell>
          <cell r="B815" t="str">
            <v>West</v>
          </cell>
          <cell r="C815" t="str">
            <v>Gigi</v>
          </cell>
          <cell r="E815" t="str">
            <v>RAD Item</v>
          </cell>
          <cell r="F815">
            <v>7959</v>
          </cell>
          <cell r="G815">
            <v>9045</v>
          </cell>
        </row>
        <row r="816">
          <cell r="A816">
            <v>40934</v>
          </cell>
          <cell r="B816" t="str">
            <v>West</v>
          </cell>
          <cell r="C816" t="str">
            <v>Pham</v>
          </cell>
          <cell r="E816" t="str">
            <v>XOL Item</v>
          </cell>
          <cell r="F816">
            <v>2612</v>
          </cell>
          <cell r="G816">
            <v>3841</v>
          </cell>
        </row>
        <row r="817">
          <cell r="A817">
            <v>41634</v>
          </cell>
          <cell r="B817" t="str">
            <v>North</v>
          </cell>
          <cell r="C817" t="str">
            <v>Gigi</v>
          </cell>
          <cell r="E817" t="str">
            <v>RAD Item</v>
          </cell>
          <cell r="F817">
            <v>5533</v>
          </cell>
          <cell r="G817">
            <v>5919</v>
          </cell>
        </row>
        <row r="818">
          <cell r="A818">
            <v>41601</v>
          </cell>
          <cell r="B818" t="str">
            <v>MidWest</v>
          </cell>
          <cell r="C818" t="str">
            <v>Shelia</v>
          </cell>
          <cell r="E818" t="str">
            <v>XOL Item</v>
          </cell>
          <cell r="F818">
            <v>3668</v>
          </cell>
          <cell r="G818">
            <v>4889</v>
          </cell>
        </row>
        <row r="819">
          <cell r="A819">
            <v>41412</v>
          </cell>
          <cell r="B819" t="str">
            <v>West</v>
          </cell>
          <cell r="C819" t="str">
            <v>Mo</v>
          </cell>
          <cell r="E819" t="str">
            <v>XOL Item</v>
          </cell>
          <cell r="F819">
            <v>5309</v>
          </cell>
          <cell r="G819">
            <v>9654</v>
          </cell>
        </row>
        <row r="820">
          <cell r="A820">
            <v>41242</v>
          </cell>
          <cell r="B820" t="str">
            <v>South</v>
          </cell>
          <cell r="C820" t="str">
            <v>Gigi</v>
          </cell>
          <cell r="E820" t="str">
            <v>XOL Item</v>
          </cell>
          <cell r="F820">
            <v>2670</v>
          </cell>
          <cell r="G820">
            <v>5933</v>
          </cell>
        </row>
        <row r="821">
          <cell r="A821">
            <v>41229</v>
          </cell>
          <cell r="B821" t="str">
            <v>MidWest</v>
          </cell>
          <cell r="C821" t="str">
            <v>Pham</v>
          </cell>
          <cell r="E821" t="str">
            <v>RAD Item</v>
          </cell>
          <cell r="F821">
            <v>816</v>
          </cell>
          <cell r="G821">
            <v>1408</v>
          </cell>
        </row>
        <row r="822">
          <cell r="A822">
            <v>41182</v>
          </cell>
          <cell r="B822" t="str">
            <v>South</v>
          </cell>
          <cell r="C822" t="str">
            <v>Gigi</v>
          </cell>
          <cell r="E822" t="str">
            <v>RAD Item</v>
          </cell>
          <cell r="F822">
            <v>445</v>
          </cell>
          <cell r="G822">
            <v>808</v>
          </cell>
        </row>
        <row r="823">
          <cell r="A823">
            <v>41422</v>
          </cell>
          <cell r="B823" t="str">
            <v>MidWest</v>
          </cell>
          <cell r="C823" t="str">
            <v>Shelia</v>
          </cell>
          <cell r="E823" t="str">
            <v>AIM Item</v>
          </cell>
          <cell r="F823">
            <v>2445</v>
          </cell>
          <cell r="G823">
            <v>6610</v>
          </cell>
        </row>
        <row r="824">
          <cell r="A824">
            <v>41202</v>
          </cell>
          <cell r="B824" t="str">
            <v>North</v>
          </cell>
          <cell r="C824" t="str">
            <v>Mo</v>
          </cell>
          <cell r="E824" t="str">
            <v>DAB Item</v>
          </cell>
          <cell r="F824">
            <v>5501</v>
          </cell>
          <cell r="G824">
            <v>8089</v>
          </cell>
        </row>
        <row r="825">
          <cell r="A825">
            <v>41204</v>
          </cell>
          <cell r="B825" t="str">
            <v>West</v>
          </cell>
          <cell r="C825" t="str">
            <v>Pham</v>
          </cell>
          <cell r="E825" t="str">
            <v>DAB Item</v>
          </cell>
          <cell r="F825">
            <v>114</v>
          </cell>
          <cell r="G825">
            <v>123</v>
          </cell>
        </row>
        <row r="826">
          <cell r="A826">
            <v>41242</v>
          </cell>
          <cell r="B826" t="str">
            <v>West</v>
          </cell>
          <cell r="C826" t="str">
            <v>Pham</v>
          </cell>
          <cell r="E826" t="str">
            <v>AIM Item</v>
          </cell>
          <cell r="F826">
            <v>2964</v>
          </cell>
          <cell r="G826">
            <v>5108</v>
          </cell>
        </row>
        <row r="827">
          <cell r="A827">
            <v>41510</v>
          </cell>
          <cell r="B827" t="str">
            <v>West</v>
          </cell>
          <cell r="C827" t="str">
            <v>Gigi</v>
          </cell>
          <cell r="E827" t="str">
            <v>AIM Item</v>
          </cell>
          <cell r="F827">
            <v>925</v>
          </cell>
          <cell r="G827">
            <v>1051</v>
          </cell>
        </row>
        <row r="828">
          <cell r="A828">
            <v>41608</v>
          </cell>
          <cell r="B828" t="str">
            <v>North</v>
          </cell>
          <cell r="C828" t="str">
            <v>Mo</v>
          </cell>
          <cell r="E828" t="str">
            <v>AIM Item</v>
          </cell>
          <cell r="F828">
            <v>6500</v>
          </cell>
          <cell r="G828">
            <v>6951</v>
          </cell>
        </row>
        <row r="829">
          <cell r="A829">
            <v>41002</v>
          </cell>
          <cell r="B829" t="str">
            <v>South</v>
          </cell>
          <cell r="C829" t="str">
            <v>Mo</v>
          </cell>
          <cell r="E829" t="str">
            <v>AIM Item</v>
          </cell>
          <cell r="F829">
            <v>8793</v>
          </cell>
          <cell r="G829">
            <v>9992</v>
          </cell>
        </row>
        <row r="830">
          <cell r="A830">
            <v>41482</v>
          </cell>
          <cell r="B830" t="str">
            <v>North</v>
          </cell>
          <cell r="C830" t="str">
            <v>Pham</v>
          </cell>
          <cell r="E830" t="str">
            <v>XOL Item</v>
          </cell>
          <cell r="F830">
            <v>7079</v>
          </cell>
          <cell r="G830">
            <v>7571</v>
          </cell>
        </row>
        <row r="831">
          <cell r="A831">
            <v>41376</v>
          </cell>
          <cell r="B831" t="str">
            <v>West</v>
          </cell>
          <cell r="C831" t="str">
            <v>Gigi</v>
          </cell>
          <cell r="E831" t="str">
            <v>XOL Item</v>
          </cell>
          <cell r="F831">
            <v>3454</v>
          </cell>
          <cell r="G831">
            <v>5955</v>
          </cell>
        </row>
        <row r="832">
          <cell r="A832">
            <v>41452</v>
          </cell>
          <cell r="B832" t="str">
            <v>South</v>
          </cell>
          <cell r="C832" t="str">
            <v>Pham</v>
          </cell>
          <cell r="E832" t="str">
            <v>DAB Item</v>
          </cell>
          <cell r="F832">
            <v>2182</v>
          </cell>
          <cell r="G832">
            <v>2908</v>
          </cell>
        </row>
        <row r="833">
          <cell r="A833">
            <v>41378</v>
          </cell>
          <cell r="B833" t="str">
            <v>South</v>
          </cell>
          <cell r="C833" t="str">
            <v>Gigi</v>
          </cell>
          <cell r="E833" t="str">
            <v>XOL Item</v>
          </cell>
          <cell r="F833">
            <v>5082</v>
          </cell>
          <cell r="G833">
            <v>7474</v>
          </cell>
        </row>
        <row r="834">
          <cell r="A834">
            <v>41186</v>
          </cell>
          <cell r="B834" t="str">
            <v>MidWest</v>
          </cell>
          <cell r="C834" t="str">
            <v>Pham</v>
          </cell>
          <cell r="E834" t="str">
            <v>XOL Item</v>
          </cell>
          <cell r="F834">
            <v>3641</v>
          </cell>
          <cell r="G834">
            <v>9839</v>
          </cell>
        </row>
        <row r="835">
          <cell r="A835">
            <v>41604</v>
          </cell>
          <cell r="B835" t="str">
            <v>North</v>
          </cell>
          <cell r="C835" t="str">
            <v>Gigi</v>
          </cell>
          <cell r="E835" t="str">
            <v>RAD Item</v>
          </cell>
          <cell r="F835">
            <v>3240</v>
          </cell>
          <cell r="G835">
            <v>3465</v>
          </cell>
        </row>
        <row r="836">
          <cell r="A836">
            <v>41051</v>
          </cell>
          <cell r="B836" t="str">
            <v>West</v>
          </cell>
          <cell r="C836" t="str">
            <v>Mo</v>
          </cell>
          <cell r="E836" t="str">
            <v>DAB Item</v>
          </cell>
          <cell r="F836">
            <v>6011</v>
          </cell>
          <cell r="G836">
            <v>8841</v>
          </cell>
        </row>
        <row r="837">
          <cell r="A837">
            <v>41489</v>
          </cell>
          <cell r="B837" t="str">
            <v>MidWest</v>
          </cell>
          <cell r="C837" t="str">
            <v>Pham</v>
          </cell>
          <cell r="E837" t="str">
            <v>AIM Item</v>
          </cell>
          <cell r="F837">
            <v>1272</v>
          </cell>
          <cell r="G837">
            <v>2826</v>
          </cell>
        </row>
        <row r="838">
          <cell r="A838">
            <v>41099</v>
          </cell>
          <cell r="B838" t="str">
            <v>West</v>
          </cell>
          <cell r="C838" t="str">
            <v>Gigi</v>
          </cell>
          <cell r="E838" t="str">
            <v>DAB Item</v>
          </cell>
          <cell r="F838">
            <v>3273</v>
          </cell>
          <cell r="G838">
            <v>3720</v>
          </cell>
        </row>
        <row r="839">
          <cell r="A839">
            <v>41008</v>
          </cell>
          <cell r="B839" t="str">
            <v>North</v>
          </cell>
          <cell r="C839" t="str">
            <v>Shelia</v>
          </cell>
          <cell r="E839" t="str">
            <v>DAB Item</v>
          </cell>
          <cell r="F839">
            <v>1787</v>
          </cell>
          <cell r="G839">
            <v>2031</v>
          </cell>
        </row>
        <row r="840">
          <cell r="A840">
            <v>41582</v>
          </cell>
          <cell r="B840" t="str">
            <v>South</v>
          </cell>
          <cell r="C840" t="str">
            <v>Gigi</v>
          </cell>
          <cell r="E840" t="str">
            <v>RAD Item</v>
          </cell>
          <cell r="F840">
            <v>6526</v>
          </cell>
          <cell r="G840">
            <v>8700</v>
          </cell>
        </row>
        <row r="841">
          <cell r="A841">
            <v>41472</v>
          </cell>
          <cell r="B841" t="str">
            <v>South</v>
          </cell>
          <cell r="C841" t="str">
            <v>Pham</v>
          </cell>
          <cell r="E841" t="str">
            <v>DAB Item</v>
          </cell>
          <cell r="F841">
            <v>783</v>
          </cell>
          <cell r="G841">
            <v>1423</v>
          </cell>
        </row>
        <row r="842">
          <cell r="A842">
            <v>40964</v>
          </cell>
          <cell r="B842" t="str">
            <v>North</v>
          </cell>
          <cell r="C842" t="str">
            <v>Gigi</v>
          </cell>
          <cell r="E842" t="str">
            <v>XOL Item</v>
          </cell>
          <cell r="F842">
            <v>4072</v>
          </cell>
          <cell r="G842">
            <v>6902</v>
          </cell>
        </row>
        <row r="843">
          <cell r="A843">
            <v>41598</v>
          </cell>
          <cell r="B843" t="str">
            <v>South</v>
          </cell>
          <cell r="C843" t="str">
            <v>Pham</v>
          </cell>
          <cell r="E843" t="str">
            <v>RAD Item</v>
          </cell>
          <cell r="F843">
            <v>6204</v>
          </cell>
          <cell r="G843">
            <v>6634</v>
          </cell>
        </row>
        <row r="844">
          <cell r="A844">
            <v>41537</v>
          </cell>
          <cell r="B844" t="str">
            <v>North</v>
          </cell>
          <cell r="C844" t="str">
            <v>Gigi</v>
          </cell>
          <cell r="E844" t="str">
            <v>AIM Item</v>
          </cell>
          <cell r="F844">
            <v>1459</v>
          </cell>
          <cell r="G844">
            <v>1561</v>
          </cell>
        </row>
        <row r="845">
          <cell r="A845">
            <v>41269</v>
          </cell>
          <cell r="B845" t="str">
            <v>North</v>
          </cell>
          <cell r="C845" t="str">
            <v>Shelia</v>
          </cell>
          <cell r="E845" t="str">
            <v>AIM Item</v>
          </cell>
          <cell r="F845">
            <v>6262</v>
          </cell>
          <cell r="G845">
            <v>8349</v>
          </cell>
        </row>
        <row r="846">
          <cell r="A846">
            <v>41519</v>
          </cell>
          <cell r="B846" t="str">
            <v>MidWest</v>
          </cell>
          <cell r="C846" t="str">
            <v>Shelia</v>
          </cell>
          <cell r="E846" t="str">
            <v>XOL Item</v>
          </cell>
          <cell r="F846">
            <v>2929</v>
          </cell>
          <cell r="G846">
            <v>5326</v>
          </cell>
        </row>
        <row r="847">
          <cell r="A847">
            <v>41612</v>
          </cell>
          <cell r="B847" t="str">
            <v>West</v>
          </cell>
          <cell r="C847" t="str">
            <v>Mo</v>
          </cell>
          <cell r="E847" t="str">
            <v>AIM Item</v>
          </cell>
          <cell r="F847">
            <v>4264</v>
          </cell>
          <cell r="G847">
            <v>7751</v>
          </cell>
        </row>
        <row r="848">
          <cell r="A848">
            <v>41564</v>
          </cell>
          <cell r="B848" t="str">
            <v>South</v>
          </cell>
          <cell r="C848" t="str">
            <v>Shelia</v>
          </cell>
          <cell r="E848" t="str">
            <v>AIM Item</v>
          </cell>
          <cell r="F848">
            <v>4317</v>
          </cell>
          <cell r="G848">
            <v>4617</v>
          </cell>
        </row>
        <row r="849">
          <cell r="A849">
            <v>41428</v>
          </cell>
          <cell r="B849" t="str">
            <v>South</v>
          </cell>
          <cell r="C849" t="str">
            <v>Mo</v>
          </cell>
          <cell r="E849" t="str">
            <v>AIM Item</v>
          </cell>
          <cell r="F849">
            <v>1292</v>
          </cell>
          <cell r="G849">
            <v>1723</v>
          </cell>
        </row>
        <row r="850">
          <cell r="A850">
            <v>41636</v>
          </cell>
          <cell r="B850" t="str">
            <v>West</v>
          </cell>
          <cell r="C850" t="str">
            <v>Shelia</v>
          </cell>
          <cell r="E850" t="str">
            <v>RAD Item</v>
          </cell>
          <cell r="F850">
            <v>6405</v>
          </cell>
          <cell r="G850">
            <v>8539</v>
          </cell>
        </row>
        <row r="851">
          <cell r="A851">
            <v>40978</v>
          </cell>
          <cell r="B851" t="str">
            <v>MidWest</v>
          </cell>
          <cell r="C851" t="str">
            <v>Gigi</v>
          </cell>
          <cell r="E851" t="str">
            <v>RAD Item</v>
          </cell>
          <cell r="F851">
            <v>6588</v>
          </cell>
          <cell r="G851">
            <v>8783</v>
          </cell>
        </row>
        <row r="852">
          <cell r="A852">
            <v>40988</v>
          </cell>
          <cell r="B852" t="str">
            <v>West</v>
          </cell>
          <cell r="C852" t="str">
            <v>Mo</v>
          </cell>
          <cell r="E852" t="str">
            <v>AIM Item</v>
          </cell>
          <cell r="F852">
            <v>3177</v>
          </cell>
          <cell r="G852">
            <v>4670</v>
          </cell>
        </row>
        <row r="853">
          <cell r="A853">
            <v>41348</v>
          </cell>
          <cell r="B853" t="str">
            <v>MidWest</v>
          </cell>
          <cell r="C853" t="str">
            <v>Shelia</v>
          </cell>
          <cell r="E853" t="str">
            <v>XOL Item</v>
          </cell>
          <cell r="F853">
            <v>1117</v>
          </cell>
          <cell r="G853">
            <v>1269</v>
          </cell>
        </row>
        <row r="854">
          <cell r="A854">
            <v>41602</v>
          </cell>
          <cell r="B854" t="str">
            <v>West</v>
          </cell>
          <cell r="C854" t="str">
            <v>Gigi</v>
          </cell>
          <cell r="E854" t="str">
            <v>AIM Item</v>
          </cell>
          <cell r="F854">
            <v>3277</v>
          </cell>
          <cell r="G854">
            <v>3505</v>
          </cell>
        </row>
        <row r="855">
          <cell r="A855">
            <v>41611</v>
          </cell>
          <cell r="B855" t="str">
            <v>South</v>
          </cell>
          <cell r="C855" t="str">
            <v>Mo</v>
          </cell>
          <cell r="E855" t="str">
            <v>RAD Item</v>
          </cell>
          <cell r="F855">
            <v>1012</v>
          </cell>
          <cell r="G855">
            <v>1488</v>
          </cell>
        </row>
        <row r="856">
          <cell r="A856">
            <v>41276</v>
          </cell>
          <cell r="B856" t="str">
            <v>North</v>
          </cell>
          <cell r="C856" t="str">
            <v>Gigi</v>
          </cell>
          <cell r="E856" t="str">
            <v>XOL Item</v>
          </cell>
          <cell r="F856">
            <v>5239</v>
          </cell>
          <cell r="G856">
            <v>9032</v>
          </cell>
        </row>
        <row r="857">
          <cell r="A857">
            <v>41058</v>
          </cell>
          <cell r="B857" t="str">
            <v>MidWest</v>
          </cell>
          <cell r="C857" t="str">
            <v>Pham</v>
          </cell>
          <cell r="E857" t="str">
            <v>DAB Item</v>
          </cell>
          <cell r="F857">
            <v>2054</v>
          </cell>
          <cell r="G857">
            <v>3019</v>
          </cell>
        </row>
        <row r="858">
          <cell r="A858">
            <v>41604</v>
          </cell>
          <cell r="B858" t="str">
            <v>MidWest</v>
          </cell>
          <cell r="C858" t="str">
            <v>Mo</v>
          </cell>
          <cell r="E858" t="str">
            <v>AIM Item</v>
          </cell>
          <cell r="F858">
            <v>3951</v>
          </cell>
          <cell r="G858">
            <v>4489</v>
          </cell>
        </row>
        <row r="859">
          <cell r="A859">
            <v>41515</v>
          </cell>
          <cell r="B859" t="str">
            <v>North</v>
          </cell>
          <cell r="C859" t="str">
            <v>Shelia</v>
          </cell>
          <cell r="E859" t="str">
            <v>AIM Item</v>
          </cell>
          <cell r="F859">
            <v>3739</v>
          </cell>
          <cell r="G859">
            <v>8697</v>
          </cell>
        </row>
        <row r="860">
          <cell r="A860">
            <v>41362</v>
          </cell>
          <cell r="B860" t="str">
            <v>South</v>
          </cell>
          <cell r="C860" t="str">
            <v>Pham</v>
          </cell>
          <cell r="E860" t="str">
            <v>AIM Item</v>
          </cell>
          <cell r="F860">
            <v>527</v>
          </cell>
          <cell r="G860">
            <v>907</v>
          </cell>
        </row>
        <row r="861">
          <cell r="A861">
            <v>41387</v>
          </cell>
          <cell r="B861" t="str">
            <v>MidWest</v>
          </cell>
          <cell r="C861" t="str">
            <v>Pham</v>
          </cell>
          <cell r="E861" t="str">
            <v>AIM Item</v>
          </cell>
          <cell r="F861">
            <v>1675</v>
          </cell>
          <cell r="G861">
            <v>4523</v>
          </cell>
        </row>
        <row r="862">
          <cell r="A862">
            <v>41627</v>
          </cell>
          <cell r="B862" t="str">
            <v>MidWest</v>
          </cell>
          <cell r="C862" t="str">
            <v>Shelia</v>
          </cell>
          <cell r="E862" t="str">
            <v>DAB Item</v>
          </cell>
          <cell r="F862">
            <v>1081</v>
          </cell>
          <cell r="G862">
            <v>1967</v>
          </cell>
        </row>
        <row r="863">
          <cell r="A863">
            <v>41231</v>
          </cell>
          <cell r="B863" t="str">
            <v>North</v>
          </cell>
          <cell r="C863" t="str">
            <v>Shelia</v>
          </cell>
          <cell r="E863" t="str">
            <v>DAB Item</v>
          </cell>
          <cell r="F863">
            <v>1059</v>
          </cell>
          <cell r="G863">
            <v>1558</v>
          </cell>
        </row>
        <row r="864">
          <cell r="A864">
            <v>41342</v>
          </cell>
          <cell r="B864" t="str">
            <v>West</v>
          </cell>
          <cell r="C864" t="str">
            <v>Mo</v>
          </cell>
          <cell r="E864" t="str">
            <v>AIM Item</v>
          </cell>
          <cell r="F864">
            <v>7636</v>
          </cell>
          <cell r="G864">
            <v>8166</v>
          </cell>
        </row>
        <row r="865">
          <cell r="A865">
            <v>40969</v>
          </cell>
          <cell r="B865" t="str">
            <v>West</v>
          </cell>
          <cell r="C865" t="str">
            <v>Pham</v>
          </cell>
          <cell r="E865" t="str">
            <v>RAD Item</v>
          </cell>
          <cell r="F865">
            <v>1680</v>
          </cell>
          <cell r="G865">
            <v>4541</v>
          </cell>
        </row>
        <row r="866">
          <cell r="A866">
            <v>41406</v>
          </cell>
          <cell r="B866" t="str">
            <v>MidWest</v>
          </cell>
          <cell r="C866" t="str">
            <v>Gigi</v>
          </cell>
          <cell r="E866" t="str">
            <v>DAB Item</v>
          </cell>
          <cell r="F866">
            <v>4938</v>
          </cell>
          <cell r="G866">
            <v>7262</v>
          </cell>
        </row>
        <row r="867">
          <cell r="A867">
            <v>41347</v>
          </cell>
          <cell r="B867" t="str">
            <v>North</v>
          </cell>
          <cell r="C867" t="str">
            <v>Mo</v>
          </cell>
          <cell r="E867" t="str">
            <v>DAB Item</v>
          </cell>
          <cell r="F867">
            <v>2282</v>
          </cell>
          <cell r="G867">
            <v>3357</v>
          </cell>
        </row>
        <row r="868">
          <cell r="A868">
            <v>41059</v>
          </cell>
          <cell r="B868" t="str">
            <v>West</v>
          </cell>
          <cell r="C868" t="str">
            <v>Shelia</v>
          </cell>
          <cell r="E868" t="str">
            <v>XOL Item</v>
          </cell>
          <cell r="F868">
            <v>4190</v>
          </cell>
          <cell r="G868">
            <v>4763</v>
          </cell>
        </row>
        <row r="869">
          <cell r="A869">
            <v>40940</v>
          </cell>
          <cell r="B869" t="str">
            <v>North</v>
          </cell>
          <cell r="C869" t="str">
            <v>Shelia</v>
          </cell>
          <cell r="E869" t="str">
            <v>DAB Item</v>
          </cell>
          <cell r="F869">
            <v>4423</v>
          </cell>
          <cell r="G869">
            <v>6505</v>
          </cell>
        </row>
        <row r="870">
          <cell r="A870">
            <v>41162</v>
          </cell>
          <cell r="B870" t="str">
            <v>West</v>
          </cell>
          <cell r="C870" t="str">
            <v>Shelia</v>
          </cell>
          <cell r="E870" t="str">
            <v>DAB Item</v>
          </cell>
          <cell r="F870">
            <v>6482</v>
          </cell>
          <cell r="G870">
            <v>8643</v>
          </cell>
        </row>
        <row r="871">
          <cell r="A871">
            <v>41440</v>
          </cell>
          <cell r="B871" t="str">
            <v>North</v>
          </cell>
          <cell r="C871" t="str">
            <v>Shelia</v>
          </cell>
          <cell r="E871" t="str">
            <v>XOL Item</v>
          </cell>
          <cell r="F871">
            <v>3303</v>
          </cell>
          <cell r="G871">
            <v>4402</v>
          </cell>
        </row>
        <row r="872">
          <cell r="A872">
            <v>40943</v>
          </cell>
          <cell r="B872" t="str">
            <v>North</v>
          </cell>
          <cell r="C872" t="str">
            <v>Mo</v>
          </cell>
          <cell r="E872" t="str">
            <v>DAB Item</v>
          </cell>
          <cell r="F872">
            <v>2045</v>
          </cell>
          <cell r="G872">
            <v>3007</v>
          </cell>
        </row>
        <row r="873">
          <cell r="A873">
            <v>41035</v>
          </cell>
          <cell r="B873" t="str">
            <v>West</v>
          </cell>
          <cell r="C873" t="str">
            <v>Shelia</v>
          </cell>
          <cell r="E873" t="str">
            <v>DAB Item</v>
          </cell>
          <cell r="F873">
            <v>3559</v>
          </cell>
          <cell r="G873">
            <v>8277</v>
          </cell>
        </row>
        <row r="874">
          <cell r="A874">
            <v>41084</v>
          </cell>
          <cell r="B874" t="str">
            <v>South</v>
          </cell>
          <cell r="C874" t="str">
            <v>Pham</v>
          </cell>
          <cell r="E874" t="str">
            <v>AIM Item</v>
          </cell>
          <cell r="F874">
            <v>4969</v>
          </cell>
          <cell r="G874">
            <v>9035</v>
          </cell>
        </row>
        <row r="875">
          <cell r="A875">
            <v>41578</v>
          </cell>
          <cell r="B875" t="str">
            <v>North</v>
          </cell>
          <cell r="C875" t="str">
            <v>Mo</v>
          </cell>
          <cell r="E875" t="str">
            <v>DAB Item</v>
          </cell>
          <cell r="F875">
            <v>7843</v>
          </cell>
          <cell r="G875">
            <v>8911</v>
          </cell>
        </row>
        <row r="876">
          <cell r="A876">
            <v>41172</v>
          </cell>
          <cell r="B876" t="str">
            <v>South</v>
          </cell>
          <cell r="C876" t="str">
            <v>Shelia</v>
          </cell>
          <cell r="E876" t="str">
            <v>DAB Item</v>
          </cell>
          <cell r="F876">
            <v>6055</v>
          </cell>
          <cell r="G876">
            <v>6882</v>
          </cell>
        </row>
        <row r="877">
          <cell r="A877">
            <v>41289</v>
          </cell>
          <cell r="B877" t="str">
            <v>MidWest</v>
          </cell>
          <cell r="C877" t="str">
            <v>Mo</v>
          </cell>
          <cell r="E877" t="str">
            <v>RAD Item</v>
          </cell>
          <cell r="F877">
            <v>5058</v>
          </cell>
          <cell r="G877">
            <v>7437</v>
          </cell>
        </row>
        <row r="878">
          <cell r="A878">
            <v>41070</v>
          </cell>
          <cell r="B878" t="str">
            <v>MidWest</v>
          </cell>
          <cell r="C878" t="str">
            <v>Gigi</v>
          </cell>
          <cell r="E878" t="str">
            <v>AIM Item</v>
          </cell>
          <cell r="F878">
            <v>2682</v>
          </cell>
          <cell r="G878">
            <v>5959</v>
          </cell>
        </row>
        <row r="879">
          <cell r="A879">
            <v>40929</v>
          </cell>
          <cell r="B879" t="str">
            <v>MidWest</v>
          </cell>
          <cell r="C879" t="str">
            <v>Shelia</v>
          </cell>
          <cell r="E879" t="str">
            <v>RAD Item</v>
          </cell>
          <cell r="F879">
            <v>600</v>
          </cell>
          <cell r="G879">
            <v>883</v>
          </cell>
        </row>
        <row r="880">
          <cell r="A880">
            <v>41232</v>
          </cell>
          <cell r="B880" t="str">
            <v>South</v>
          </cell>
          <cell r="C880" t="str">
            <v>Gigi</v>
          </cell>
          <cell r="E880" t="str">
            <v>DAB Item</v>
          </cell>
          <cell r="F880">
            <v>4198</v>
          </cell>
          <cell r="G880">
            <v>7115</v>
          </cell>
        </row>
        <row r="881">
          <cell r="A881">
            <v>41248</v>
          </cell>
          <cell r="B881" t="str">
            <v>West</v>
          </cell>
          <cell r="C881" t="str">
            <v>Gigi</v>
          </cell>
          <cell r="E881" t="str">
            <v>DAB Item</v>
          </cell>
          <cell r="F881">
            <v>2500</v>
          </cell>
          <cell r="G881">
            <v>3333</v>
          </cell>
        </row>
        <row r="882">
          <cell r="A882">
            <v>40966</v>
          </cell>
          <cell r="B882" t="str">
            <v>South</v>
          </cell>
          <cell r="C882" t="str">
            <v>Gigi</v>
          </cell>
          <cell r="E882" t="str">
            <v>AIM Item</v>
          </cell>
          <cell r="F882">
            <v>5257</v>
          </cell>
          <cell r="G882">
            <v>5974</v>
          </cell>
        </row>
        <row r="883">
          <cell r="A883">
            <v>41607</v>
          </cell>
          <cell r="B883" t="str">
            <v>North</v>
          </cell>
          <cell r="C883" t="str">
            <v>Gigi</v>
          </cell>
          <cell r="E883" t="str">
            <v>AIM Item</v>
          </cell>
          <cell r="F883">
            <v>2683</v>
          </cell>
          <cell r="G883">
            <v>6237</v>
          </cell>
        </row>
        <row r="884">
          <cell r="A884">
            <v>41413</v>
          </cell>
          <cell r="B884" t="str">
            <v>West</v>
          </cell>
          <cell r="C884" t="str">
            <v>Pham</v>
          </cell>
          <cell r="E884" t="str">
            <v>DAB Item</v>
          </cell>
          <cell r="F884">
            <v>349</v>
          </cell>
          <cell r="G884">
            <v>775</v>
          </cell>
        </row>
        <row r="885">
          <cell r="A885">
            <v>41349</v>
          </cell>
          <cell r="B885" t="str">
            <v>West</v>
          </cell>
          <cell r="C885" t="str">
            <v>Shelia</v>
          </cell>
          <cell r="E885" t="str">
            <v>AIM Item</v>
          </cell>
          <cell r="F885">
            <v>4446</v>
          </cell>
          <cell r="G885">
            <v>4755</v>
          </cell>
        </row>
        <row r="886">
          <cell r="A886">
            <v>41335</v>
          </cell>
          <cell r="B886" t="str">
            <v>West</v>
          </cell>
          <cell r="C886" t="str">
            <v>Pham</v>
          </cell>
          <cell r="E886" t="str">
            <v>XOL Item</v>
          </cell>
          <cell r="F886">
            <v>1852</v>
          </cell>
          <cell r="G886">
            <v>4114</v>
          </cell>
        </row>
        <row r="887">
          <cell r="A887">
            <v>41100</v>
          </cell>
          <cell r="B887" t="str">
            <v>West</v>
          </cell>
          <cell r="C887" t="str">
            <v>Shelia</v>
          </cell>
          <cell r="E887" t="str">
            <v>AIM Item</v>
          </cell>
          <cell r="F887">
            <v>4457</v>
          </cell>
          <cell r="G887">
            <v>9904</v>
          </cell>
        </row>
        <row r="888">
          <cell r="A888">
            <v>41166</v>
          </cell>
          <cell r="B888" t="str">
            <v>South</v>
          </cell>
          <cell r="C888" t="str">
            <v>Pham</v>
          </cell>
          <cell r="E888" t="str">
            <v>DAB Item</v>
          </cell>
          <cell r="F888">
            <v>4950</v>
          </cell>
          <cell r="G888">
            <v>6600</v>
          </cell>
        </row>
        <row r="889">
          <cell r="A889">
            <v>41499</v>
          </cell>
          <cell r="B889" t="str">
            <v>MidWest</v>
          </cell>
          <cell r="C889" t="str">
            <v>Pham</v>
          </cell>
          <cell r="E889" t="str">
            <v>RAD Item</v>
          </cell>
          <cell r="F889">
            <v>426</v>
          </cell>
          <cell r="G889">
            <v>733</v>
          </cell>
        </row>
        <row r="890">
          <cell r="A890">
            <v>41115</v>
          </cell>
          <cell r="B890" t="str">
            <v>South</v>
          </cell>
          <cell r="C890" t="str">
            <v>Gigi</v>
          </cell>
          <cell r="E890" t="str">
            <v>DAB Item</v>
          </cell>
          <cell r="F890">
            <v>1396</v>
          </cell>
          <cell r="G890">
            <v>3245</v>
          </cell>
        </row>
        <row r="891">
          <cell r="A891">
            <v>41368</v>
          </cell>
          <cell r="B891" t="str">
            <v>South</v>
          </cell>
          <cell r="C891" t="str">
            <v>Shelia</v>
          </cell>
          <cell r="E891" t="str">
            <v>DAB Item</v>
          </cell>
          <cell r="F891">
            <v>1962</v>
          </cell>
          <cell r="G891">
            <v>2615</v>
          </cell>
        </row>
        <row r="892">
          <cell r="A892">
            <v>41090</v>
          </cell>
          <cell r="B892" t="str">
            <v>MidWest</v>
          </cell>
          <cell r="C892" t="str">
            <v>Mo</v>
          </cell>
          <cell r="E892" t="str">
            <v>AIM Item</v>
          </cell>
          <cell r="F892">
            <v>1223</v>
          </cell>
          <cell r="G892">
            <v>2844</v>
          </cell>
        </row>
        <row r="893">
          <cell r="A893">
            <v>41473</v>
          </cell>
          <cell r="B893" t="str">
            <v>South</v>
          </cell>
          <cell r="C893" t="str">
            <v>Shelia</v>
          </cell>
          <cell r="E893" t="str">
            <v>XOL Item</v>
          </cell>
          <cell r="F893">
            <v>3414</v>
          </cell>
          <cell r="G893">
            <v>4553</v>
          </cell>
        </row>
        <row r="894">
          <cell r="A894">
            <v>41523</v>
          </cell>
          <cell r="B894" t="str">
            <v>West</v>
          </cell>
          <cell r="C894" t="str">
            <v>Pham</v>
          </cell>
          <cell r="E894" t="str">
            <v>XOL Item</v>
          </cell>
          <cell r="F894">
            <v>3595</v>
          </cell>
          <cell r="G894">
            <v>8362</v>
          </cell>
        </row>
        <row r="895">
          <cell r="A895">
            <v>41128</v>
          </cell>
          <cell r="B895" t="str">
            <v>South</v>
          </cell>
          <cell r="C895" t="str">
            <v>Pham</v>
          </cell>
          <cell r="E895" t="str">
            <v>DAB Item</v>
          </cell>
          <cell r="F895">
            <v>8483</v>
          </cell>
          <cell r="G895">
            <v>9073</v>
          </cell>
        </row>
        <row r="896">
          <cell r="A896">
            <v>41525</v>
          </cell>
          <cell r="B896" t="str">
            <v>South</v>
          </cell>
          <cell r="C896" t="str">
            <v>Pham</v>
          </cell>
          <cell r="E896" t="str">
            <v>AIM Item</v>
          </cell>
          <cell r="F896">
            <v>3287</v>
          </cell>
          <cell r="G896">
            <v>3515</v>
          </cell>
        </row>
        <row r="897">
          <cell r="A897">
            <v>41075</v>
          </cell>
          <cell r="B897" t="str">
            <v>North</v>
          </cell>
          <cell r="C897" t="str">
            <v>Mo</v>
          </cell>
          <cell r="E897" t="str">
            <v>XOL Item</v>
          </cell>
          <cell r="F897">
            <v>6971</v>
          </cell>
          <cell r="G897">
            <v>9296</v>
          </cell>
        </row>
        <row r="898">
          <cell r="A898">
            <v>41447</v>
          </cell>
          <cell r="B898" t="str">
            <v>South</v>
          </cell>
          <cell r="C898" t="str">
            <v>Pham</v>
          </cell>
          <cell r="E898" t="str">
            <v>RAD Item</v>
          </cell>
          <cell r="F898">
            <v>1660</v>
          </cell>
          <cell r="G898">
            <v>3858</v>
          </cell>
        </row>
        <row r="899">
          <cell r="A899">
            <v>41074</v>
          </cell>
          <cell r="B899" t="str">
            <v>North</v>
          </cell>
          <cell r="C899" t="str">
            <v>Shelia</v>
          </cell>
          <cell r="E899" t="str">
            <v>XOL Item</v>
          </cell>
          <cell r="F899">
            <v>1378</v>
          </cell>
          <cell r="G899">
            <v>3205</v>
          </cell>
        </row>
        <row r="900">
          <cell r="A900">
            <v>41211</v>
          </cell>
          <cell r="B900" t="str">
            <v>West</v>
          </cell>
          <cell r="C900" t="str">
            <v>Mo</v>
          </cell>
          <cell r="E900" t="str">
            <v>AIM Item</v>
          </cell>
          <cell r="F900">
            <v>2366</v>
          </cell>
          <cell r="G900">
            <v>2689</v>
          </cell>
        </row>
        <row r="901">
          <cell r="A901">
            <v>40988</v>
          </cell>
          <cell r="B901" t="str">
            <v>MidWest</v>
          </cell>
          <cell r="C901" t="str">
            <v>Pham</v>
          </cell>
          <cell r="E901" t="str">
            <v>AIM Item</v>
          </cell>
          <cell r="F901">
            <v>3706</v>
          </cell>
          <cell r="G901">
            <v>6389</v>
          </cell>
        </row>
        <row r="902">
          <cell r="A902">
            <v>41346</v>
          </cell>
          <cell r="B902" t="str">
            <v>South</v>
          </cell>
          <cell r="C902" t="str">
            <v>Gigi</v>
          </cell>
          <cell r="E902" t="str">
            <v>RAD Item</v>
          </cell>
          <cell r="F902">
            <v>1126</v>
          </cell>
          <cell r="G902">
            <v>2620</v>
          </cell>
        </row>
        <row r="903">
          <cell r="A903">
            <v>40991</v>
          </cell>
          <cell r="B903" t="str">
            <v>MidWest</v>
          </cell>
          <cell r="C903" t="str">
            <v>Shelia</v>
          </cell>
          <cell r="E903" t="str">
            <v>DAB Item</v>
          </cell>
          <cell r="F903">
            <v>1497</v>
          </cell>
          <cell r="G903">
            <v>2721</v>
          </cell>
        </row>
        <row r="904">
          <cell r="A904">
            <v>41413</v>
          </cell>
          <cell r="B904" t="str">
            <v>South</v>
          </cell>
          <cell r="C904" t="str">
            <v>Shelia</v>
          </cell>
          <cell r="E904" t="str">
            <v>DAB Item</v>
          </cell>
          <cell r="F904">
            <v>5268</v>
          </cell>
          <cell r="G904">
            <v>5635</v>
          </cell>
        </row>
        <row r="905">
          <cell r="A905">
            <v>41104</v>
          </cell>
          <cell r="B905" t="str">
            <v>North</v>
          </cell>
          <cell r="C905" t="str">
            <v>Shelia</v>
          </cell>
          <cell r="E905" t="str">
            <v>XOL Item</v>
          </cell>
          <cell r="F905">
            <v>4415</v>
          </cell>
          <cell r="G905">
            <v>9808</v>
          </cell>
        </row>
        <row r="906">
          <cell r="A906">
            <v>41551</v>
          </cell>
          <cell r="B906" t="str">
            <v>South</v>
          </cell>
          <cell r="C906" t="str">
            <v>Pham</v>
          </cell>
          <cell r="E906" t="str">
            <v>AIM Item</v>
          </cell>
          <cell r="F906">
            <v>621</v>
          </cell>
          <cell r="G906">
            <v>1443</v>
          </cell>
        </row>
        <row r="907">
          <cell r="A907">
            <v>41003</v>
          </cell>
          <cell r="B907" t="str">
            <v>West</v>
          </cell>
          <cell r="C907" t="str">
            <v>Pham</v>
          </cell>
          <cell r="E907" t="str">
            <v>DAB Item</v>
          </cell>
          <cell r="F907">
            <v>5554</v>
          </cell>
          <cell r="G907">
            <v>6313</v>
          </cell>
        </row>
        <row r="908">
          <cell r="A908">
            <v>40959</v>
          </cell>
          <cell r="B908" t="str">
            <v>South</v>
          </cell>
          <cell r="C908" t="str">
            <v>Shelia</v>
          </cell>
          <cell r="E908" t="str">
            <v>XOL Item</v>
          </cell>
          <cell r="F908">
            <v>2424</v>
          </cell>
          <cell r="G908">
            <v>5386</v>
          </cell>
        </row>
        <row r="909">
          <cell r="A909">
            <v>41014</v>
          </cell>
          <cell r="B909" t="str">
            <v>West</v>
          </cell>
          <cell r="C909" t="str">
            <v>Gigi</v>
          </cell>
          <cell r="E909" t="str">
            <v>AIM Item</v>
          </cell>
          <cell r="F909">
            <v>1936</v>
          </cell>
          <cell r="G909">
            <v>3281</v>
          </cell>
        </row>
        <row r="910">
          <cell r="A910">
            <v>40915</v>
          </cell>
          <cell r="B910" t="str">
            <v>MidWest</v>
          </cell>
          <cell r="C910" t="str">
            <v>Mo</v>
          </cell>
          <cell r="E910" t="str">
            <v>RAD Item</v>
          </cell>
          <cell r="F910">
            <v>1407</v>
          </cell>
          <cell r="G910">
            <v>3125</v>
          </cell>
        </row>
        <row r="911">
          <cell r="A911">
            <v>41469</v>
          </cell>
          <cell r="B911" t="str">
            <v>South</v>
          </cell>
          <cell r="C911" t="str">
            <v>Shelia</v>
          </cell>
          <cell r="E911" t="str">
            <v>RAD Item</v>
          </cell>
          <cell r="F911">
            <v>7702</v>
          </cell>
          <cell r="G911">
            <v>8239</v>
          </cell>
        </row>
        <row r="912">
          <cell r="A912">
            <v>41471</v>
          </cell>
          <cell r="B912" t="str">
            <v>South</v>
          </cell>
          <cell r="C912" t="str">
            <v>Gigi</v>
          </cell>
          <cell r="E912" t="str">
            <v>RAD Item</v>
          </cell>
          <cell r="F912">
            <v>859</v>
          </cell>
          <cell r="G912">
            <v>1481</v>
          </cell>
        </row>
        <row r="913">
          <cell r="A913">
            <v>41103</v>
          </cell>
          <cell r="B913" t="str">
            <v>West</v>
          </cell>
          <cell r="C913" t="str">
            <v>Mo</v>
          </cell>
          <cell r="E913" t="str">
            <v>RAD Item</v>
          </cell>
          <cell r="F913">
            <v>690</v>
          </cell>
          <cell r="G913">
            <v>1191</v>
          </cell>
        </row>
        <row r="914">
          <cell r="A914">
            <v>40947</v>
          </cell>
          <cell r="B914" t="str">
            <v>MidWest</v>
          </cell>
          <cell r="C914" t="str">
            <v>Mo</v>
          </cell>
          <cell r="E914" t="str">
            <v>RAD Item</v>
          </cell>
          <cell r="F914">
            <v>2766</v>
          </cell>
          <cell r="G914">
            <v>7473</v>
          </cell>
        </row>
        <row r="915">
          <cell r="A915">
            <v>41211</v>
          </cell>
          <cell r="B915" t="str">
            <v>South</v>
          </cell>
          <cell r="C915" t="str">
            <v>Shelia</v>
          </cell>
          <cell r="E915" t="str">
            <v>DAB Item</v>
          </cell>
          <cell r="F915">
            <v>3181</v>
          </cell>
          <cell r="G915">
            <v>5484</v>
          </cell>
        </row>
        <row r="916">
          <cell r="A916">
            <v>41382</v>
          </cell>
          <cell r="B916" t="str">
            <v>West</v>
          </cell>
          <cell r="C916" t="str">
            <v>Gigi</v>
          </cell>
          <cell r="E916" t="str">
            <v>DAB Item</v>
          </cell>
          <cell r="F916">
            <v>2322</v>
          </cell>
          <cell r="G916">
            <v>4222</v>
          </cell>
        </row>
        <row r="917">
          <cell r="A917">
            <v>41290</v>
          </cell>
          <cell r="B917" t="str">
            <v>South</v>
          </cell>
          <cell r="C917" t="str">
            <v>Mo</v>
          </cell>
          <cell r="E917" t="str">
            <v>AIM Item</v>
          </cell>
          <cell r="F917">
            <v>517</v>
          </cell>
          <cell r="G917">
            <v>875</v>
          </cell>
        </row>
        <row r="918">
          <cell r="A918">
            <v>41523</v>
          </cell>
          <cell r="B918" t="str">
            <v>MidWest</v>
          </cell>
          <cell r="C918" t="str">
            <v>Pham</v>
          </cell>
          <cell r="E918" t="str">
            <v>DAB Item</v>
          </cell>
          <cell r="F918">
            <v>828</v>
          </cell>
          <cell r="G918">
            <v>885</v>
          </cell>
        </row>
        <row r="919">
          <cell r="A919">
            <v>40922</v>
          </cell>
          <cell r="B919" t="str">
            <v>South</v>
          </cell>
          <cell r="C919" t="str">
            <v>Mo</v>
          </cell>
          <cell r="E919" t="str">
            <v>XOL Item</v>
          </cell>
          <cell r="F919">
            <v>2877</v>
          </cell>
          <cell r="G919">
            <v>6689</v>
          </cell>
        </row>
        <row r="920">
          <cell r="A920">
            <v>41409</v>
          </cell>
          <cell r="B920" t="str">
            <v>West</v>
          </cell>
          <cell r="C920" t="str">
            <v>Mo</v>
          </cell>
          <cell r="E920" t="str">
            <v>DAB Item</v>
          </cell>
          <cell r="F920">
            <v>2722</v>
          </cell>
          <cell r="G920">
            <v>2911</v>
          </cell>
        </row>
        <row r="921">
          <cell r="A921">
            <v>41017</v>
          </cell>
          <cell r="B921" t="str">
            <v>MidWest</v>
          </cell>
          <cell r="C921" t="str">
            <v>Pham</v>
          </cell>
          <cell r="E921" t="str">
            <v>AIM Item</v>
          </cell>
          <cell r="F921">
            <v>3240</v>
          </cell>
          <cell r="G921">
            <v>3465</v>
          </cell>
        </row>
        <row r="922">
          <cell r="A922">
            <v>41634</v>
          </cell>
          <cell r="B922" t="str">
            <v>South</v>
          </cell>
          <cell r="C922" t="str">
            <v>Gigi</v>
          </cell>
          <cell r="E922" t="str">
            <v>RAD Item</v>
          </cell>
          <cell r="F922">
            <v>1065</v>
          </cell>
          <cell r="G922">
            <v>2474</v>
          </cell>
        </row>
        <row r="923">
          <cell r="A923">
            <v>41595</v>
          </cell>
          <cell r="B923" t="str">
            <v>South</v>
          </cell>
          <cell r="C923" t="str">
            <v>Mo</v>
          </cell>
          <cell r="E923" t="str">
            <v>AIM Item</v>
          </cell>
          <cell r="F923">
            <v>3405</v>
          </cell>
          <cell r="G923">
            <v>3869</v>
          </cell>
        </row>
        <row r="924">
          <cell r="A924">
            <v>41502</v>
          </cell>
          <cell r="B924" t="str">
            <v>South</v>
          </cell>
          <cell r="C924" t="str">
            <v>Gigi</v>
          </cell>
          <cell r="E924" t="str">
            <v>RAD Item</v>
          </cell>
          <cell r="F924">
            <v>4671</v>
          </cell>
          <cell r="G924">
            <v>6869</v>
          </cell>
        </row>
        <row r="925">
          <cell r="A925">
            <v>41325</v>
          </cell>
          <cell r="B925" t="str">
            <v>MidWest</v>
          </cell>
          <cell r="C925" t="str">
            <v>Gigi</v>
          </cell>
          <cell r="E925" t="str">
            <v>AIM Item</v>
          </cell>
          <cell r="F925">
            <v>1202</v>
          </cell>
          <cell r="G925">
            <v>1602</v>
          </cell>
        </row>
        <row r="926">
          <cell r="A926">
            <v>41015</v>
          </cell>
          <cell r="B926" t="str">
            <v>MidWest</v>
          </cell>
          <cell r="C926" t="str">
            <v>Shelia</v>
          </cell>
          <cell r="E926" t="str">
            <v>DAB Item</v>
          </cell>
          <cell r="F926">
            <v>2523</v>
          </cell>
          <cell r="G926">
            <v>5865</v>
          </cell>
        </row>
        <row r="927">
          <cell r="A927">
            <v>41612</v>
          </cell>
          <cell r="B927" t="str">
            <v>North</v>
          </cell>
          <cell r="C927" t="str">
            <v>Mo</v>
          </cell>
          <cell r="E927" t="str">
            <v>DAB Item</v>
          </cell>
          <cell r="F927">
            <v>2350</v>
          </cell>
          <cell r="G927">
            <v>3981</v>
          </cell>
        </row>
        <row r="928">
          <cell r="A928">
            <v>41305</v>
          </cell>
          <cell r="B928" t="str">
            <v>South</v>
          </cell>
          <cell r="C928" t="str">
            <v>Gigi</v>
          </cell>
          <cell r="E928" t="str">
            <v>AIM Item</v>
          </cell>
          <cell r="F928">
            <v>569</v>
          </cell>
          <cell r="G928">
            <v>836</v>
          </cell>
        </row>
        <row r="929">
          <cell r="A929">
            <v>41318</v>
          </cell>
          <cell r="B929" t="str">
            <v>South</v>
          </cell>
          <cell r="C929" t="str">
            <v>Pham</v>
          </cell>
          <cell r="E929" t="str">
            <v>RAD Item</v>
          </cell>
          <cell r="F929">
            <v>4096</v>
          </cell>
          <cell r="G929">
            <v>9528</v>
          </cell>
        </row>
        <row r="930">
          <cell r="A930">
            <v>41408</v>
          </cell>
          <cell r="B930" t="str">
            <v>MidWest</v>
          </cell>
          <cell r="C930" t="str">
            <v>Mo</v>
          </cell>
          <cell r="E930" t="str">
            <v>DAB Item</v>
          </cell>
          <cell r="F930">
            <v>3559</v>
          </cell>
          <cell r="G930">
            <v>4746</v>
          </cell>
        </row>
        <row r="931">
          <cell r="A931">
            <v>41202</v>
          </cell>
          <cell r="B931" t="str">
            <v>South</v>
          </cell>
          <cell r="C931" t="str">
            <v>Gigi</v>
          </cell>
          <cell r="E931" t="str">
            <v>AIM Item</v>
          </cell>
          <cell r="F931">
            <v>1646</v>
          </cell>
          <cell r="G931">
            <v>4446</v>
          </cell>
        </row>
        <row r="932">
          <cell r="A932">
            <v>41532</v>
          </cell>
          <cell r="B932" t="str">
            <v>MidWest</v>
          </cell>
          <cell r="C932" t="str">
            <v>Pham</v>
          </cell>
          <cell r="E932" t="str">
            <v>DAB Item</v>
          </cell>
          <cell r="F932">
            <v>2601</v>
          </cell>
          <cell r="G932">
            <v>7028</v>
          </cell>
        </row>
        <row r="933">
          <cell r="A933">
            <v>41117</v>
          </cell>
          <cell r="B933" t="str">
            <v>South</v>
          </cell>
          <cell r="C933" t="str">
            <v>Shelia</v>
          </cell>
          <cell r="E933" t="str">
            <v>AIM Item</v>
          </cell>
          <cell r="F933">
            <v>1468</v>
          </cell>
          <cell r="G933">
            <v>2490</v>
          </cell>
        </row>
        <row r="934">
          <cell r="A934">
            <v>41271</v>
          </cell>
          <cell r="B934" t="str">
            <v>West</v>
          </cell>
          <cell r="C934" t="str">
            <v>Shelia</v>
          </cell>
          <cell r="E934" t="str">
            <v>XOL Item</v>
          </cell>
          <cell r="F934">
            <v>1776</v>
          </cell>
          <cell r="G934">
            <v>3009</v>
          </cell>
        </row>
        <row r="935">
          <cell r="A935">
            <v>41570</v>
          </cell>
          <cell r="B935" t="str">
            <v>North</v>
          </cell>
          <cell r="C935" t="str">
            <v>Pham</v>
          </cell>
          <cell r="E935" t="str">
            <v>AIM Item</v>
          </cell>
          <cell r="F935">
            <v>564</v>
          </cell>
          <cell r="G935">
            <v>1027</v>
          </cell>
        </row>
        <row r="936">
          <cell r="A936">
            <v>41334</v>
          </cell>
          <cell r="B936" t="str">
            <v>West</v>
          </cell>
          <cell r="C936" t="str">
            <v>Pham</v>
          </cell>
          <cell r="E936" t="str">
            <v>XOL Item</v>
          </cell>
          <cell r="F936">
            <v>1051</v>
          </cell>
          <cell r="G936">
            <v>2837</v>
          </cell>
        </row>
        <row r="937">
          <cell r="A937">
            <v>41109</v>
          </cell>
          <cell r="B937" t="str">
            <v>North</v>
          </cell>
          <cell r="C937" t="str">
            <v>Shelia</v>
          </cell>
          <cell r="E937" t="str">
            <v>RAD Item</v>
          </cell>
          <cell r="F937">
            <v>5047</v>
          </cell>
          <cell r="G937">
            <v>8700</v>
          </cell>
        </row>
        <row r="938">
          <cell r="A938">
            <v>41180</v>
          </cell>
          <cell r="B938" t="str">
            <v>MidWest</v>
          </cell>
          <cell r="C938" t="str">
            <v>Shelia</v>
          </cell>
          <cell r="E938" t="str">
            <v>XOL Item</v>
          </cell>
          <cell r="F938">
            <v>5666</v>
          </cell>
          <cell r="G938">
            <v>9770</v>
          </cell>
        </row>
        <row r="939">
          <cell r="A939">
            <v>41516</v>
          </cell>
          <cell r="B939" t="str">
            <v>MidWest</v>
          </cell>
          <cell r="C939" t="str">
            <v>Mo</v>
          </cell>
          <cell r="E939" t="str">
            <v>RAD Item</v>
          </cell>
          <cell r="F939">
            <v>142</v>
          </cell>
          <cell r="G939">
            <v>258</v>
          </cell>
        </row>
        <row r="940">
          <cell r="A940">
            <v>41471</v>
          </cell>
          <cell r="B940" t="str">
            <v>West</v>
          </cell>
          <cell r="C940" t="str">
            <v>Gigi</v>
          </cell>
          <cell r="E940" t="str">
            <v>XOL Item</v>
          </cell>
          <cell r="F940">
            <v>2288</v>
          </cell>
          <cell r="G940">
            <v>3050</v>
          </cell>
        </row>
        <row r="941">
          <cell r="A941">
            <v>41005</v>
          </cell>
          <cell r="B941" t="str">
            <v>West</v>
          </cell>
          <cell r="C941" t="str">
            <v>Pham</v>
          </cell>
          <cell r="E941" t="str">
            <v>RAD Item</v>
          </cell>
          <cell r="F941">
            <v>7376</v>
          </cell>
          <cell r="G941">
            <v>7889</v>
          </cell>
        </row>
        <row r="942">
          <cell r="A942">
            <v>41252</v>
          </cell>
          <cell r="B942" t="str">
            <v>West</v>
          </cell>
          <cell r="C942" t="str">
            <v>Shelia</v>
          </cell>
          <cell r="E942" t="str">
            <v>AIM Item</v>
          </cell>
          <cell r="F942">
            <v>6544</v>
          </cell>
          <cell r="G942">
            <v>7436</v>
          </cell>
        </row>
        <row r="943">
          <cell r="A943">
            <v>40958</v>
          </cell>
          <cell r="B943" t="str">
            <v>South</v>
          </cell>
          <cell r="C943" t="str">
            <v>Pham</v>
          </cell>
          <cell r="E943" t="str">
            <v>AIM Item</v>
          </cell>
          <cell r="F943">
            <v>951</v>
          </cell>
          <cell r="G943">
            <v>2111</v>
          </cell>
        </row>
        <row r="944">
          <cell r="A944">
            <v>41299</v>
          </cell>
          <cell r="B944" t="str">
            <v>North</v>
          </cell>
          <cell r="C944" t="str">
            <v>Mo</v>
          </cell>
          <cell r="E944" t="str">
            <v>DAB Item</v>
          </cell>
          <cell r="F944">
            <v>4000</v>
          </cell>
          <cell r="G944">
            <v>8886</v>
          </cell>
        </row>
        <row r="945">
          <cell r="A945">
            <v>41415</v>
          </cell>
          <cell r="B945" t="str">
            <v>West</v>
          </cell>
          <cell r="C945" t="str">
            <v>Shelia</v>
          </cell>
          <cell r="E945" t="str">
            <v>AIM Item</v>
          </cell>
          <cell r="F945">
            <v>3570</v>
          </cell>
          <cell r="G945">
            <v>4057</v>
          </cell>
        </row>
        <row r="946">
          <cell r="A946">
            <v>41584</v>
          </cell>
          <cell r="B946" t="str">
            <v>North</v>
          </cell>
          <cell r="C946" t="str">
            <v>Gigi</v>
          </cell>
          <cell r="E946" t="str">
            <v>DAB Item</v>
          </cell>
          <cell r="F946">
            <v>2922</v>
          </cell>
          <cell r="G946">
            <v>7899</v>
          </cell>
        </row>
        <row r="947">
          <cell r="A947">
            <v>41588</v>
          </cell>
          <cell r="B947" t="str">
            <v>West</v>
          </cell>
          <cell r="C947" t="str">
            <v>Mo</v>
          </cell>
          <cell r="E947" t="str">
            <v>XOL Item</v>
          </cell>
          <cell r="F947">
            <v>336</v>
          </cell>
          <cell r="G947">
            <v>782</v>
          </cell>
        </row>
        <row r="948">
          <cell r="A948">
            <v>41345</v>
          </cell>
          <cell r="B948" t="str">
            <v>South</v>
          </cell>
          <cell r="C948" t="str">
            <v>Pham</v>
          </cell>
          <cell r="E948" t="str">
            <v>DAB Item</v>
          </cell>
          <cell r="F948">
            <v>412</v>
          </cell>
          <cell r="G948">
            <v>1112</v>
          </cell>
        </row>
        <row r="949">
          <cell r="A949">
            <v>41129</v>
          </cell>
          <cell r="B949" t="str">
            <v>North</v>
          </cell>
          <cell r="C949" t="str">
            <v>Mo</v>
          </cell>
          <cell r="E949" t="str">
            <v>XOL Item</v>
          </cell>
          <cell r="F949">
            <v>7633</v>
          </cell>
          <cell r="G949">
            <v>8163</v>
          </cell>
        </row>
        <row r="950">
          <cell r="A950">
            <v>41043</v>
          </cell>
          <cell r="B950" t="str">
            <v>MidWest</v>
          </cell>
          <cell r="C950" t="str">
            <v>Gigi</v>
          </cell>
          <cell r="E950" t="str">
            <v>RAD Item</v>
          </cell>
          <cell r="F950">
            <v>5410</v>
          </cell>
          <cell r="G950">
            <v>9327</v>
          </cell>
        </row>
        <row r="951">
          <cell r="A951">
            <v>40928</v>
          </cell>
          <cell r="B951" t="str">
            <v>North</v>
          </cell>
          <cell r="C951" t="str">
            <v>Shelia</v>
          </cell>
          <cell r="E951" t="str">
            <v>DAB Item</v>
          </cell>
          <cell r="F951">
            <v>5086</v>
          </cell>
          <cell r="G951">
            <v>6780</v>
          </cell>
        </row>
        <row r="952">
          <cell r="A952">
            <v>41177</v>
          </cell>
          <cell r="B952" t="str">
            <v>MidWest</v>
          </cell>
          <cell r="C952" t="str">
            <v>Gigi</v>
          </cell>
          <cell r="E952" t="str">
            <v>DAB Item</v>
          </cell>
          <cell r="F952">
            <v>3755</v>
          </cell>
          <cell r="G952">
            <v>4267</v>
          </cell>
        </row>
        <row r="953">
          <cell r="A953">
            <v>41562</v>
          </cell>
          <cell r="B953" t="str">
            <v>MidWest</v>
          </cell>
          <cell r="C953" t="str">
            <v>Pham</v>
          </cell>
          <cell r="E953" t="str">
            <v>DAB Item</v>
          </cell>
          <cell r="F953">
            <v>1228</v>
          </cell>
          <cell r="G953">
            <v>1396</v>
          </cell>
        </row>
        <row r="954">
          <cell r="A954">
            <v>41130</v>
          </cell>
          <cell r="B954" t="str">
            <v>MidWest</v>
          </cell>
          <cell r="C954" t="str">
            <v>Mo</v>
          </cell>
          <cell r="E954" t="str">
            <v>XOL Item</v>
          </cell>
          <cell r="F954">
            <v>4071</v>
          </cell>
          <cell r="G954">
            <v>6900</v>
          </cell>
        </row>
        <row r="955">
          <cell r="A955">
            <v>41377</v>
          </cell>
          <cell r="B955" t="str">
            <v>West</v>
          </cell>
          <cell r="C955" t="str">
            <v>Mo</v>
          </cell>
          <cell r="E955" t="str">
            <v>AIM Item</v>
          </cell>
          <cell r="F955">
            <v>3293</v>
          </cell>
          <cell r="G955">
            <v>5678</v>
          </cell>
        </row>
        <row r="956">
          <cell r="A956">
            <v>41501</v>
          </cell>
          <cell r="B956" t="str">
            <v>South</v>
          </cell>
          <cell r="C956" t="str">
            <v>Pham</v>
          </cell>
          <cell r="E956" t="str">
            <v>XOL Item</v>
          </cell>
          <cell r="F956">
            <v>3647</v>
          </cell>
          <cell r="G956">
            <v>4863</v>
          </cell>
        </row>
        <row r="957">
          <cell r="A957">
            <v>40959</v>
          </cell>
          <cell r="B957" t="str">
            <v>West</v>
          </cell>
          <cell r="C957" t="str">
            <v>Pham</v>
          </cell>
          <cell r="E957" t="str">
            <v>RAD Item</v>
          </cell>
          <cell r="F957">
            <v>3508</v>
          </cell>
          <cell r="G957">
            <v>3986</v>
          </cell>
        </row>
        <row r="958">
          <cell r="A958">
            <v>41118</v>
          </cell>
          <cell r="B958" t="str">
            <v>South</v>
          </cell>
          <cell r="C958" t="str">
            <v>Mo</v>
          </cell>
          <cell r="E958" t="str">
            <v>RAD Item</v>
          </cell>
          <cell r="F958">
            <v>7015</v>
          </cell>
          <cell r="G958">
            <v>9354</v>
          </cell>
        </row>
        <row r="959">
          <cell r="A959">
            <v>41110</v>
          </cell>
          <cell r="B959" t="str">
            <v>MidWest</v>
          </cell>
          <cell r="C959" t="str">
            <v>Mo</v>
          </cell>
          <cell r="E959" t="str">
            <v>AIM Item</v>
          </cell>
          <cell r="F959">
            <v>2051</v>
          </cell>
          <cell r="G959">
            <v>4771</v>
          </cell>
        </row>
        <row r="960">
          <cell r="A960">
            <v>41420</v>
          </cell>
          <cell r="B960" t="str">
            <v>South</v>
          </cell>
          <cell r="C960" t="str">
            <v>Pham</v>
          </cell>
          <cell r="E960" t="str">
            <v>XOL Item</v>
          </cell>
          <cell r="F960">
            <v>3633</v>
          </cell>
          <cell r="G960">
            <v>6156</v>
          </cell>
        </row>
        <row r="961">
          <cell r="A961">
            <v>41474</v>
          </cell>
          <cell r="B961" t="str">
            <v>North</v>
          </cell>
          <cell r="C961" t="str">
            <v>Mo</v>
          </cell>
          <cell r="E961" t="str">
            <v>DAB Item</v>
          </cell>
          <cell r="F961">
            <v>5065</v>
          </cell>
          <cell r="G961">
            <v>7448</v>
          </cell>
        </row>
        <row r="962">
          <cell r="A962">
            <v>41118</v>
          </cell>
          <cell r="B962" t="str">
            <v>West</v>
          </cell>
          <cell r="C962" t="str">
            <v>Pham</v>
          </cell>
          <cell r="E962" t="str">
            <v>RAD Item</v>
          </cell>
          <cell r="F962">
            <v>4400</v>
          </cell>
          <cell r="G962">
            <v>5001</v>
          </cell>
        </row>
        <row r="963">
          <cell r="A963">
            <v>41550</v>
          </cell>
          <cell r="B963" t="str">
            <v>North</v>
          </cell>
          <cell r="C963" t="str">
            <v>Mo</v>
          </cell>
          <cell r="E963" t="str">
            <v>DAB Item</v>
          </cell>
          <cell r="F963">
            <v>3841</v>
          </cell>
          <cell r="G963">
            <v>4365</v>
          </cell>
        </row>
        <row r="964">
          <cell r="A964">
            <v>41518</v>
          </cell>
          <cell r="B964" t="str">
            <v>North</v>
          </cell>
          <cell r="C964" t="str">
            <v>Pham</v>
          </cell>
          <cell r="E964" t="str">
            <v>RAD Item</v>
          </cell>
          <cell r="F964">
            <v>426</v>
          </cell>
          <cell r="G964">
            <v>456</v>
          </cell>
        </row>
        <row r="965">
          <cell r="A965">
            <v>41314</v>
          </cell>
          <cell r="B965" t="str">
            <v>North</v>
          </cell>
          <cell r="C965" t="str">
            <v>Shelia</v>
          </cell>
          <cell r="E965" t="str">
            <v>AIM Item</v>
          </cell>
          <cell r="F965">
            <v>1524</v>
          </cell>
          <cell r="G965">
            <v>2584</v>
          </cell>
        </row>
        <row r="966">
          <cell r="A966">
            <v>41303</v>
          </cell>
          <cell r="B966" t="str">
            <v>North</v>
          </cell>
          <cell r="C966" t="str">
            <v>Shelia</v>
          </cell>
          <cell r="E966" t="str">
            <v>DAB Item</v>
          </cell>
          <cell r="F966">
            <v>430</v>
          </cell>
          <cell r="G966">
            <v>460</v>
          </cell>
        </row>
        <row r="967">
          <cell r="A967">
            <v>41098</v>
          </cell>
          <cell r="B967" t="str">
            <v>MidWest</v>
          </cell>
          <cell r="C967" t="str">
            <v>Gigi</v>
          </cell>
          <cell r="E967" t="str">
            <v>XOL Item</v>
          </cell>
          <cell r="F967">
            <v>1830</v>
          </cell>
          <cell r="G967">
            <v>2079</v>
          </cell>
        </row>
        <row r="968">
          <cell r="A968">
            <v>40928</v>
          </cell>
          <cell r="B968" t="str">
            <v>MidWest</v>
          </cell>
          <cell r="C968" t="str">
            <v>Gigi</v>
          </cell>
          <cell r="E968" t="str">
            <v>RAD Item</v>
          </cell>
          <cell r="F968">
            <v>670</v>
          </cell>
          <cell r="G968">
            <v>894</v>
          </cell>
        </row>
        <row r="969">
          <cell r="A969">
            <v>41555</v>
          </cell>
          <cell r="B969" t="str">
            <v>North</v>
          </cell>
          <cell r="C969" t="str">
            <v>Pham</v>
          </cell>
          <cell r="E969" t="str">
            <v>DAB Item</v>
          </cell>
          <cell r="F969">
            <v>6220</v>
          </cell>
          <cell r="G969">
            <v>6653</v>
          </cell>
        </row>
        <row r="970">
          <cell r="A970">
            <v>41327</v>
          </cell>
          <cell r="B970" t="str">
            <v>South</v>
          </cell>
          <cell r="C970" t="str">
            <v>Gigi</v>
          </cell>
          <cell r="E970" t="str">
            <v>AIM Item</v>
          </cell>
          <cell r="F970">
            <v>7872</v>
          </cell>
          <cell r="G970">
            <v>8947</v>
          </cell>
        </row>
        <row r="971">
          <cell r="A971">
            <v>41153</v>
          </cell>
          <cell r="B971" t="str">
            <v>West</v>
          </cell>
          <cell r="C971" t="str">
            <v>Mo</v>
          </cell>
          <cell r="E971" t="str">
            <v>DAB Item</v>
          </cell>
          <cell r="F971">
            <v>5018</v>
          </cell>
          <cell r="G971">
            <v>7380</v>
          </cell>
        </row>
        <row r="972">
          <cell r="A972">
            <v>40943</v>
          </cell>
          <cell r="B972" t="str">
            <v>South</v>
          </cell>
          <cell r="C972" t="str">
            <v>Mo</v>
          </cell>
          <cell r="E972" t="str">
            <v>AIM Item</v>
          </cell>
          <cell r="F972">
            <v>4114</v>
          </cell>
          <cell r="G972">
            <v>9568</v>
          </cell>
        </row>
        <row r="973">
          <cell r="A973">
            <v>41580</v>
          </cell>
          <cell r="B973" t="str">
            <v>South</v>
          </cell>
          <cell r="C973" t="str">
            <v>Gigi</v>
          </cell>
          <cell r="E973" t="str">
            <v>RAD Item</v>
          </cell>
          <cell r="F973">
            <v>8073</v>
          </cell>
          <cell r="G973">
            <v>8633</v>
          </cell>
        </row>
        <row r="974">
          <cell r="A974">
            <v>41255</v>
          </cell>
          <cell r="B974" t="str">
            <v>South</v>
          </cell>
          <cell r="C974" t="str">
            <v>Gigi</v>
          </cell>
          <cell r="E974" t="str">
            <v>XOL Item</v>
          </cell>
          <cell r="F974">
            <v>1853</v>
          </cell>
          <cell r="G974">
            <v>3196</v>
          </cell>
        </row>
        <row r="975">
          <cell r="A975">
            <v>41039</v>
          </cell>
          <cell r="B975" t="str">
            <v>North</v>
          </cell>
          <cell r="C975" t="str">
            <v>Gigi</v>
          </cell>
          <cell r="E975" t="str">
            <v>XOL Item</v>
          </cell>
          <cell r="F975">
            <v>4032</v>
          </cell>
          <cell r="G975">
            <v>7330</v>
          </cell>
        </row>
        <row r="976">
          <cell r="A976">
            <v>41380</v>
          </cell>
          <cell r="B976" t="str">
            <v>South</v>
          </cell>
          <cell r="C976" t="str">
            <v>Mo</v>
          </cell>
          <cell r="E976" t="str">
            <v>DAB Item</v>
          </cell>
          <cell r="F976">
            <v>4474</v>
          </cell>
          <cell r="G976">
            <v>5965</v>
          </cell>
        </row>
        <row r="977">
          <cell r="A977">
            <v>41276</v>
          </cell>
          <cell r="B977" t="str">
            <v>West</v>
          </cell>
          <cell r="C977" t="str">
            <v>Gigi</v>
          </cell>
          <cell r="E977" t="str">
            <v>DAB Item</v>
          </cell>
          <cell r="F977">
            <v>2438</v>
          </cell>
          <cell r="G977">
            <v>3586</v>
          </cell>
        </row>
        <row r="978">
          <cell r="A978">
            <v>41189</v>
          </cell>
          <cell r="B978" t="str">
            <v>West</v>
          </cell>
          <cell r="C978" t="str">
            <v>Pham</v>
          </cell>
          <cell r="E978" t="str">
            <v>DAB Item</v>
          </cell>
          <cell r="F978">
            <v>3330</v>
          </cell>
          <cell r="G978">
            <v>7741</v>
          </cell>
        </row>
        <row r="979">
          <cell r="A979">
            <v>41395</v>
          </cell>
          <cell r="B979" t="str">
            <v>North</v>
          </cell>
          <cell r="C979" t="str">
            <v>Mo</v>
          </cell>
          <cell r="E979" t="str">
            <v>AIM Item</v>
          </cell>
          <cell r="F979">
            <v>6605</v>
          </cell>
          <cell r="G979">
            <v>8807</v>
          </cell>
        </row>
        <row r="980">
          <cell r="A980">
            <v>41552</v>
          </cell>
          <cell r="B980" t="str">
            <v>MidWest</v>
          </cell>
          <cell r="C980" t="str">
            <v>Shelia</v>
          </cell>
          <cell r="E980" t="str">
            <v>AIM Item</v>
          </cell>
          <cell r="F980">
            <v>853</v>
          </cell>
          <cell r="G980">
            <v>1136</v>
          </cell>
        </row>
        <row r="981">
          <cell r="A981">
            <v>41115</v>
          </cell>
          <cell r="B981" t="str">
            <v>South</v>
          </cell>
          <cell r="C981" t="str">
            <v>Gigi</v>
          </cell>
          <cell r="E981" t="str">
            <v>AIM Item</v>
          </cell>
          <cell r="F981">
            <v>4489</v>
          </cell>
          <cell r="G981">
            <v>9976</v>
          </cell>
        </row>
        <row r="982">
          <cell r="A982">
            <v>41394</v>
          </cell>
          <cell r="B982" t="str">
            <v>South</v>
          </cell>
          <cell r="C982" t="str">
            <v>Gigi</v>
          </cell>
          <cell r="E982" t="str">
            <v>XOL Item</v>
          </cell>
          <cell r="F982">
            <v>2796</v>
          </cell>
          <cell r="G982">
            <v>3178</v>
          </cell>
        </row>
        <row r="983">
          <cell r="A983">
            <v>41224</v>
          </cell>
          <cell r="B983" t="str">
            <v>North</v>
          </cell>
          <cell r="C983" t="str">
            <v>Shelia</v>
          </cell>
          <cell r="E983" t="str">
            <v>XOL Item</v>
          </cell>
          <cell r="F983">
            <v>1820</v>
          </cell>
          <cell r="G983">
            <v>4045</v>
          </cell>
        </row>
        <row r="984">
          <cell r="A984">
            <v>41356</v>
          </cell>
          <cell r="B984" t="str">
            <v>North</v>
          </cell>
          <cell r="C984" t="str">
            <v>Pham</v>
          </cell>
          <cell r="E984" t="str">
            <v>AIM Item</v>
          </cell>
          <cell r="F984">
            <v>1284</v>
          </cell>
          <cell r="G984">
            <v>3468</v>
          </cell>
        </row>
        <row r="985">
          <cell r="A985">
            <v>41541</v>
          </cell>
          <cell r="B985" t="str">
            <v>North</v>
          </cell>
          <cell r="C985" t="str">
            <v>Mo</v>
          </cell>
          <cell r="E985" t="str">
            <v>XOL Item</v>
          </cell>
          <cell r="F985">
            <v>2393</v>
          </cell>
          <cell r="G985">
            <v>5320</v>
          </cell>
        </row>
        <row r="986">
          <cell r="A986">
            <v>41093</v>
          </cell>
          <cell r="B986" t="str">
            <v>MidWest</v>
          </cell>
          <cell r="C986" t="str">
            <v>Gigi</v>
          </cell>
          <cell r="E986" t="str">
            <v>AIM Item</v>
          </cell>
          <cell r="F986">
            <v>1161</v>
          </cell>
          <cell r="G986">
            <v>2580</v>
          </cell>
        </row>
        <row r="987">
          <cell r="A987">
            <v>41353</v>
          </cell>
          <cell r="B987" t="str">
            <v>South</v>
          </cell>
          <cell r="C987" t="str">
            <v>Pham</v>
          </cell>
          <cell r="E987" t="str">
            <v>RAD Item</v>
          </cell>
          <cell r="F987">
            <v>699</v>
          </cell>
          <cell r="G987">
            <v>1890</v>
          </cell>
        </row>
        <row r="988">
          <cell r="A988">
            <v>41482</v>
          </cell>
          <cell r="B988" t="str">
            <v>North</v>
          </cell>
          <cell r="C988" t="str">
            <v>Gigi</v>
          </cell>
          <cell r="E988" t="str">
            <v>RAD Item</v>
          </cell>
          <cell r="F988">
            <v>247</v>
          </cell>
          <cell r="G988">
            <v>664</v>
          </cell>
        </row>
        <row r="989">
          <cell r="A989">
            <v>41265</v>
          </cell>
          <cell r="B989" t="str">
            <v>South</v>
          </cell>
          <cell r="C989" t="str">
            <v>Mo</v>
          </cell>
          <cell r="E989" t="str">
            <v>DAB Item</v>
          </cell>
          <cell r="F989">
            <v>3787</v>
          </cell>
          <cell r="G989">
            <v>4304</v>
          </cell>
        </row>
        <row r="990">
          <cell r="A990">
            <v>41404</v>
          </cell>
          <cell r="B990" t="str">
            <v>South</v>
          </cell>
          <cell r="C990" t="str">
            <v>Shelia</v>
          </cell>
          <cell r="E990" t="str">
            <v>DAB Item</v>
          </cell>
          <cell r="F990">
            <v>638</v>
          </cell>
          <cell r="G990">
            <v>1724</v>
          </cell>
        </row>
        <row r="991">
          <cell r="A991">
            <v>41324</v>
          </cell>
          <cell r="B991" t="str">
            <v>North</v>
          </cell>
          <cell r="C991" t="str">
            <v>Mo</v>
          </cell>
          <cell r="E991" t="str">
            <v>DAB Item</v>
          </cell>
          <cell r="F991">
            <v>3523</v>
          </cell>
          <cell r="G991">
            <v>9523</v>
          </cell>
        </row>
        <row r="992">
          <cell r="A992">
            <v>41068</v>
          </cell>
          <cell r="B992" t="str">
            <v>North</v>
          </cell>
          <cell r="C992" t="str">
            <v>Shelia</v>
          </cell>
          <cell r="E992" t="str">
            <v>AIM Item</v>
          </cell>
          <cell r="F992">
            <v>1563</v>
          </cell>
          <cell r="G992">
            <v>3636</v>
          </cell>
        </row>
        <row r="993">
          <cell r="A993">
            <v>41602</v>
          </cell>
          <cell r="B993" t="str">
            <v>West</v>
          </cell>
          <cell r="C993" t="str">
            <v>Gigi</v>
          </cell>
          <cell r="E993" t="str">
            <v>AIM Item</v>
          </cell>
          <cell r="F993">
            <v>2309</v>
          </cell>
          <cell r="G993">
            <v>3980</v>
          </cell>
        </row>
        <row r="994">
          <cell r="A994">
            <v>41435</v>
          </cell>
          <cell r="B994" t="str">
            <v>West</v>
          </cell>
          <cell r="C994" t="str">
            <v>Gigi</v>
          </cell>
          <cell r="E994" t="str">
            <v>XOL Item</v>
          </cell>
          <cell r="F994">
            <v>210</v>
          </cell>
          <cell r="G994">
            <v>361</v>
          </cell>
        </row>
        <row r="995">
          <cell r="A995">
            <v>40987</v>
          </cell>
          <cell r="B995" t="str">
            <v>West</v>
          </cell>
          <cell r="C995" t="str">
            <v>Mo</v>
          </cell>
          <cell r="E995" t="str">
            <v>AIM Item</v>
          </cell>
          <cell r="F995">
            <v>1911</v>
          </cell>
          <cell r="G995">
            <v>2549</v>
          </cell>
        </row>
        <row r="996">
          <cell r="A996">
            <v>41261</v>
          </cell>
          <cell r="B996" t="str">
            <v>South</v>
          </cell>
          <cell r="C996" t="str">
            <v>Gigi</v>
          </cell>
          <cell r="E996" t="str">
            <v>AIM Item</v>
          </cell>
          <cell r="F996">
            <v>831</v>
          </cell>
          <cell r="G996">
            <v>1407</v>
          </cell>
        </row>
        <row r="997">
          <cell r="A997">
            <v>41160</v>
          </cell>
          <cell r="B997" t="str">
            <v>South</v>
          </cell>
          <cell r="C997" t="str">
            <v>Gigi</v>
          </cell>
          <cell r="E997" t="str">
            <v>XOL Item</v>
          </cell>
          <cell r="F997">
            <v>423</v>
          </cell>
          <cell r="G997">
            <v>769</v>
          </cell>
        </row>
        <row r="998">
          <cell r="A998">
            <v>41628</v>
          </cell>
          <cell r="B998" t="str">
            <v>MidWest</v>
          </cell>
          <cell r="C998" t="str">
            <v>Mo</v>
          </cell>
          <cell r="E998" t="str">
            <v>DAB Item</v>
          </cell>
          <cell r="F998">
            <v>2697</v>
          </cell>
          <cell r="G998">
            <v>5993</v>
          </cell>
        </row>
        <row r="999">
          <cell r="A999">
            <v>41173</v>
          </cell>
          <cell r="B999" t="str">
            <v>South</v>
          </cell>
          <cell r="C999" t="str">
            <v>Gigi</v>
          </cell>
          <cell r="E999" t="str">
            <v>AIM Item</v>
          </cell>
          <cell r="F999">
            <v>5775</v>
          </cell>
          <cell r="G999">
            <v>9955</v>
          </cell>
        </row>
        <row r="1000">
          <cell r="A1000">
            <v>41104</v>
          </cell>
          <cell r="B1000" t="str">
            <v>South</v>
          </cell>
          <cell r="C1000" t="str">
            <v>Pham</v>
          </cell>
          <cell r="E1000" t="str">
            <v>XOL Item</v>
          </cell>
          <cell r="F1000">
            <v>2179</v>
          </cell>
          <cell r="G1000">
            <v>5068</v>
          </cell>
        </row>
        <row r="1001">
          <cell r="A1001">
            <v>41351</v>
          </cell>
          <cell r="B1001" t="str">
            <v>North</v>
          </cell>
          <cell r="C1001" t="str">
            <v>Mo</v>
          </cell>
          <cell r="E1001" t="str">
            <v>AIM Item</v>
          </cell>
          <cell r="F1001">
            <v>3497</v>
          </cell>
          <cell r="G1001">
            <v>4662</v>
          </cell>
        </row>
        <row r="1002">
          <cell r="A1002">
            <v>41603</v>
          </cell>
          <cell r="B1002" t="str">
            <v>South</v>
          </cell>
          <cell r="C1002" t="str">
            <v>Gigi</v>
          </cell>
          <cell r="E1002" t="str">
            <v>XOL Item</v>
          </cell>
          <cell r="F1002">
            <v>3204</v>
          </cell>
          <cell r="G1002">
            <v>5522</v>
          </cell>
        </row>
        <row r="1003">
          <cell r="A1003">
            <v>41260</v>
          </cell>
          <cell r="B1003" t="str">
            <v>MidWest</v>
          </cell>
          <cell r="C1003" t="str">
            <v>Mo</v>
          </cell>
          <cell r="E1003" t="str">
            <v>DAB Item</v>
          </cell>
          <cell r="F1003">
            <v>1382</v>
          </cell>
          <cell r="G1003">
            <v>3215</v>
          </cell>
        </row>
        <row r="1004">
          <cell r="A1004">
            <v>41175</v>
          </cell>
          <cell r="B1004" t="str">
            <v>South</v>
          </cell>
          <cell r="C1004" t="str">
            <v>Pham</v>
          </cell>
          <cell r="E1004" t="str">
            <v>XOL Item</v>
          </cell>
          <cell r="F1004">
            <v>4090</v>
          </cell>
          <cell r="G1004">
            <v>9511</v>
          </cell>
        </row>
        <row r="1005">
          <cell r="A1005">
            <v>41059</v>
          </cell>
          <cell r="B1005" t="str">
            <v>West</v>
          </cell>
          <cell r="C1005" t="str">
            <v>Gigi</v>
          </cell>
          <cell r="E1005" t="str">
            <v>RAD Item</v>
          </cell>
          <cell r="F1005">
            <v>1138</v>
          </cell>
          <cell r="G1005">
            <v>1294</v>
          </cell>
        </row>
        <row r="1006">
          <cell r="A1006">
            <v>41558</v>
          </cell>
          <cell r="B1006" t="str">
            <v>South</v>
          </cell>
          <cell r="C1006" t="str">
            <v>Shelia</v>
          </cell>
          <cell r="E1006" t="str">
            <v>RAD Item</v>
          </cell>
          <cell r="F1006">
            <v>7307</v>
          </cell>
          <cell r="G1006">
            <v>7816</v>
          </cell>
        </row>
        <row r="1007">
          <cell r="A1007">
            <v>41562</v>
          </cell>
          <cell r="B1007" t="str">
            <v>North</v>
          </cell>
          <cell r="C1007" t="str">
            <v>Gigi</v>
          </cell>
          <cell r="E1007" t="str">
            <v>AIM Item</v>
          </cell>
          <cell r="F1007">
            <v>2633</v>
          </cell>
          <cell r="G1007">
            <v>6123</v>
          </cell>
        </row>
        <row r="1008">
          <cell r="A1008">
            <v>41402</v>
          </cell>
          <cell r="B1008" t="str">
            <v>South</v>
          </cell>
          <cell r="C1008" t="str">
            <v>Mo</v>
          </cell>
          <cell r="E1008" t="str">
            <v>AIM Item</v>
          </cell>
          <cell r="F1008">
            <v>815</v>
          </cell>
          <cell r="G1008">
            <v>1811</v>
          </cell>
        </row>
        <row r="1009">
          <cell r="A1009">
            <v>41004</v>
          </cell>
          <cell r="B1009" t="str">
            <v>MidWest</v>
          </cell>
          <cell r="C1009" t="str">
            <v>Mo</v>
          </cell>
          <cell r="E1009" t="str">
            <v>AIM Item</v>
          </cell>
          <cell r="F1009">
            <v>3137</v>
          </cell>
          <cell r="G1009">
            <v>8475</v>
          </cell>
        </row>
        <row r="1010">
          <cell r="A1010">
            <v>41185</v>
          </cell>
          <cell r="B1010" t="str">
            <v>West</v>
          </cell>
          <cell r="C1010" t="str">
            <v>Shelia</v>
          </cell>
          <cell r="E1010" t="str">
            <v>RAD Item</v>
          </cell>
          <cell r="F1010">
            <v>2069</v>
          </cell>
          <cell r="G1010">
            <v>5589</v>
          </cell>
        </row>
        <row r="1011">
          <cell r="A1011">
            <v>41063</v>
          </cell>
          <cell r="B1011" t="str">
            <v>West</v>
          </cell>
          <cell r="C1011" t="str">
            <v>Gigi</v>
          </cell>
          <cell r="E1011" t="str">
            <v>AIM Item</v>
          </cell>
          <cell r="F1011">
            <v>6307</v>
          </cell>
          <cell r="G1011">
            <v>8410</v>
          </cell>
        </row>
        <row r="1012">
          <cell r="A1012">
            <v>41478</v>
          </cell>
          <cell r="B1012" t="str">
            <v>North</v>
          </cell>
          <cell r="C1012" t="str">
            <v>Pham</v>
          </cell>
          <cell r="E1012" t="str">
            <v>XOL Item</v>
          </cell>
          <cell r="F1012">
            <v>830</v>
          </cell>
          <cell r="G1012">
            <v>942</v>
          </cell>
        </row>
        <row r="1013">
          <cell r="A1013">
            <v>41540</v>
          </cell>
          <cell r="B1013" t="str">
            <v>North</v>
          </cell>
          <cell r="C1013" t="str">
            <v>Pham</v>
          </cell>
          <cell r="E1013" t="str">
            <v>DAB Item</v>
          </cell>
          <cell r="F1013">
            <v>3281</v>
          </cell>
          <cell r="G1013">
            <v>5656</v>
          </cell>
        </row>
        <row r="1014">
          <cell r="A1014">
            <v>41522</v>
          </cell>
          <cell r="B1014" t="str">
            <v>South</v>
          </cell>
          <cell r="C1014" t="str">
            <v>Pham</v>
          </cell>
          <cell r="E1014" t="str">
            <v>DAB Item</v>
          </cell>
          <cell r="F1014">
            <v>3210</v>
          </cell>
          <cell r="G1014">
            <v>5441</v>
          </cell>
        </row>
        <row r="1015">
          <cell r="A1015">
            <v>41103</v>
          </cell>
          <cell r="B1015" t="str">
            <v>South</v>
          </cell>
          <cell r="C1015" t="str">
            <v>Shelia</v>
          </cell>
          <cell r="E1015" t="str">
            <v>AIM Item</v>
          </cell>
          <cell r="F1015">
            <v>1612</v>
          </cell>
          <cell r="G1015">
            <v>4358</v>
          </cell>
        </row>
        <row r="1016">
          <cell r="A1016">
            <v>41413</v>
          </cell>
          <cell r="B1016" t="str">
            <v>North</v>
          </cell>
          <cell r="C1016" t="str">
            <v>Gigi</v>
          </cell>
          <cell r="E1016" t="str">
            <v>AIM Item</v>
          </cell>
          <cell r="F1016">
            <v>1798</v>
          </cell>
          <cell r="G1016">
            <v>3102</v>
          </cell>
        </row>
        <row r="1017">
          <cell r="A1017">
            <v>41205</v>
          </cell>
          <cell r="B1017" t="str">
            <v>North</v>
          </cell>
          <cell r="C1017" t="str">
            <v>Shelia</v>
          </cell>
          <cell r="E1017" t="str">
            <v>RAD Item</v>
          </cell>
          <cell r="F1017">
            <v>4923</v>
          </cell>
          <cell r="G1017">
            <v>8345</v>
          </cell>
        </row>
        <row r="1018">
          <cell r="A1018">
            <v>41315</v>
          </cell>
          <cell r="B1018" t="str">
            <v>West</v>
          </cell>
          <cell r="C1018" t="str">
            <v>Gigi</v>
          </cell>
          <cell r="E1018" t="str">
            <v>DAB Item</v>
          </cell>
          <cell r="F1018">
            <v>1090</v>
          </cell>
          <cell r="G1018">
            <v>2532</v>
          </cell>
        </row>
        <row r="1019">
          <cell r="A1019">
            <v>41161</v>
          </cell>
          <cell r="B1019" t="str">
            <v>South</v>
          </cell>
          <cell r="C1019" t="str">
            <v>Pham</v>
          </cell>
          <cell r="E1019" t="str">
            <v>XOL Item</v>
          </cell>
          <cell r="F1019">
            <v>4391</v>
          </cell>
          <cell r="G1019">
            <v>4697</v>
          </cell>
        </row>
        <row r="1020">
          <cell r="A1020">
            <v>40996</v>
          </cell>
          <cell r="B1020" t="str">
            <v>South</v>
          </cell>
          <cell r="C1020" t="str">
            <v>Gigi</v>
          </cell>
          <cell r="E1020" t="str">
            <v>AIM Item</v>
          </cell>
          <cell r="F1020">
            <v>2295</v>
          </cell>
          <cell r="G1020">
            <v>2455</v>
          </cell>
        </row>
        <row r="1021">
          <cell r="A1021">
            <v>41297</v>
          </cell>
          <cell r="B1021" t="str">
            <v>South</v>
          </cell>
          <cell r="C1021" t="str">
            <v>Gigi</v>
          </cell>
          <cell r="E1021" t="str">
            <v>DAB Item</v>
          </cell>
          <cell r="F1021">
            <v>3704</v>
          </cell>
          <cell r="G1021">
            <v>8229</v>
          </cell>
        </row>
        <row r="1022">
          <cell r="A1022">
            <v>41537</v>
          </cell>
          <cell r="B1022" t="str">
            <v>West</v>
          </cell>
          <cell r="C1022" t="str">
            <v>Mo</v>
          </cell>
          <cell r="E1022" t="str">
            <v>AIM Item</v>
          </cell>
          <cell r="F1022">
            <v>4647</v>
          </cell>
          <cell r="G1022">
            <v>8012</v>
          </cell>
        </row>
        <row r="1023">
          <cell r="A1023">
            <v>41115</v>
          </cell>
          <cell r="B1023" t="str">
            <v>West</v>
          </cell>
          <cell r="C1023" t="str">
            <v>Pham</v>
          </cell>
          <cell r="E1023" t="str">
            <v>DAB Item</v>
          </cell>
          <cell r="F1023">
            <v>3289</v>
          </cell>
          <cell r="G1023">
            <v>5977</v>
          </cell>
        </row>
        <row r="1024">
          <cell r="A1024">
            <v>41427</v>
          </cell>
          <cell r="B1024" t="str">
            <v>MidWest</v>
          </cell>
          <cell r="C1024" t="str">
            <v>Pham</v>
          </cell>
          <cell r="E1024" t="str">
            <v>AIM Item</v>
          </cell>
          <cell r="F1024">
            <v>6664</v>
          </cell>
          <cell r="G1024">
            <v>9799</v>
          </cell>
        </row>
        <row r="1025">
          <cell r="A1025">
            <v>41158</v>
          </cell>
          <cell r="B1025" t="str">
            <v>North</v>
          </cell>
          <cell r="C1025" t="str">
            <v>Mo</v>
          </cell>
          <cell r="E1025" t="str">
            <v>AIM Item</v>
          </cell>
          <cell r="F1025">
            <v>4775</v>
          </cell>
          <cell r="G1025">
            <v>8682</v>
          </cell>
        </row>
        <row r="1026">
          <cell r="A1026">
            <v>41094</v>
          </cell>
          <cell r="B1026" t="str">
            <v>West</v>
          </cell>
          <cell r="C1026" t="str">
            <v>Pham</v>
          </cell>
          <cell r="E1026" t="str">
            <v>AIM Item</v>
          </cell>
          <cell r="F1026">
            <v>8788</v>
          </cell>
          <cell r="G1026">
            <v>9986</v>
          </cell>
        </row>
        <row r="1027">
          <cell r="A1027">
            <v>41470</v>
          </cell>
          <cell r="B1027" t="str">
            <v>South</v>
          </cell>
          <cell r="C1027" t="str">
            <v>Mo</v>
          </cell>
          <cell r="E1027" t="str">
            <v>DAB Item</v>
          </cell>
          <cell r="F1027">
            <v>3146</v>
          </cell>
          <cell r="G1027">
            <v>3364</v>
          </cell>
        </row>
        <row r="1028">
          <cell r="A1028">
            <v>41250</v>
          </cell>
          <cell r="B1028" t="str">
            <v>North</v>
          </cell>
          <cell r="C1028" t="str">
            <v>Shelia</v>
          </cell>
          <cell r="E1028" t="str">
            <v>AIM Item</v>
          </cell>
          <cell r="F1028">
            <v>4486</v>
          </cell>
          <cell r="G1028">
            <v>4797</v>
          </cell>
        </row>
        <row r="1029">
          <cell r="A1029">
            <v>41109</v>
          </cell>
          <cell r="B1029" t="str">
            <v>South</v>
          </cell>
          <cell r="C1029" t="str">
            <v>Mo</v>
          </cell>
          <cell r="E1029" t="str">
            <v>XOL Item</v>
          </cell>
          <cell r="F1029">
            <v>1832</v>
          </cell>
          <cell r="G1029">
            <v>3106</v>
          </cell>
        </row>
        <row r="1030">
          <cell r="A1030">
            <v>41610</v>
          </cell>
          <cell r="B1030" t="str">
            <v>South</v>
          </cell>
          <cell r="C1030" t="str">
            <v>Pham</v>
          </cell>
          <cell r="E1030" t="str">
            <v>XOL Item</v>
          </cell>
          <cell r="F1030">
            <v>2581</v>
          </cell>
          <cell r="G1030">
            <v>4690</v>
          </cell>
        </row>
        <row r="1031">
          <cell r="A1031">
            <v>41165</v>
          </cell>
          <cell r="B1031" t="str">
            <v>MidWest</v>
          </cell>
          <cell r="C1031" t="str">
            <v>Mo</v>
          </cell>
          <cell r="E1031" t="str">
            <v>AIM Item</v>
          </cell>
          <cell r="F1031">
            <v>2402</v>
          </cell>
          <cell r="G1031">
            <v>4071</v>
          </cell>
        </row>
        <row r="1032">
          <cell r="A1032">
            <v>40967</v>
          </cell>
          <cell r="B1032" t="str">
            <v>MidWest</v>
          </cell>
          <cell r="C1032" t="str">
            <v>Shelia</v>
          </cell>
          <cell r="E1032" t="str">
            <v>RAD Item</v>
          </cell>
          <cell r="F1032">
            <v>856</v>
          </cell>
          <cell r="G1032">
            <v>1900</v>
          </cell>
        </row>
        <row r="1033">
          <cell r="A1033">
            <v>41338</v>
          </cell>
          <cell r="B1033" t="str">
            <v>South</v>
          </cell>
          <cell r="C1033" t="str">
            <v>Gigi</v>
          </cell>
          <cell r="E1033" t="str">
            <v>XOL Item</v>
          </cell>
          <cell r="F1033">
            <v>797</v>
          </cell>
          <cell r="G1033">
            <v>1447</v>
          </cell>
        </row>
        <row r="1034">
          <cell r="A1034">
            <v>41158</v>
          </cell>
          <cell r="B1034" t="str">
            <v>MidWest</v>
          </cell>
          <cell r="C1034" t="str">
            <v>Mo</v>
          </cell>
          <cell r="E1034" t="str">
            <v>XOL Item</v>
          </cell>
          <cell r="F1034">
            <v>3980</v>
          </cell>
          <cell r="G1034">
            <v>4523</v>
          </cell>
        </row>
        <row r="1035">
          <cell r="A1035">
            <v>41284</v>
          </cell>
          <cell r="B1035" t="str">
            <v>South</v>
          </cell>
          <cell r="C1035" t="str">
            <v>Mo</v>
          </cell>
          <cell r="E1035" t="str">
            <v>RAD Item</v>
          </cell>
          <cell r="F1035">
            <v>988</v>
          </cell>
          <cell r="G1035">
            <v>1058</v>
          </cell>
        </row>
        <row r="1036">
          <cell r="A1036">
            <v>41264</v>
          </cell>
          <cell r="B1036" t="str">
            <v>MidWest</v>
          </cell>
          <cell r="C1036" t="str">
            <v>Shelia</v>
          </cell>
          <cell r="E1036" t="str">
            <v>XOL Item</v>
          </cell>
          <cell r="F1036">
            <v>1749</v>
          </cell>
          <cell r="G1036">
            <v>1871</v>
          </cell>
        </row>
        <row r="1037">
          <cell r="A1037">
            <v>41356</v>
          </cell>
          <cell r="B1037" t="str">
            <v>West</v>
          </cell>
          <cell r="C1037" t="str">
            <v>Gigi</v>
          </cell>
          <cell r="E1037" t="str">
            <v>AIM Item</v>
          </cell>
          <cell r="F1037">
            <v>7978</v>
          </cell>
          <cell r="G1037">
            <v>8534</v>
          </cell>
        </row>
        <row r="1038">
          <cell r="A1038">
            <v>41587</v>
          </cell>
          <cell r="B1038" t="str">
            <v>West</v>
          </cell>
          <cell r="C1038" t="str">
            <v>Gigi</v>
          </cell>
          <cell r="E1038" t="str">
            <v>XOL Item</v>
          </cell>
          <cell r="F1038">
            <v>3375</v>
          </cell>
          <cell r="G1038">
            <v>7847</v>
          </cell>
        </row>
        <row r="1039">
          <cell r="A1039">
            <v>41119</v>
          </cell>
          <cell r="B1039" t="str">
            <v>South</v>
          </cell>
          <cell r="C1039" t="str">
            <v>Pham</v>
          </cell>
          <cell r="E1039" t="str">
            <v>XOL Item</v>
          </cell>
          <cell r="F1039">
            <v>3218</v>
          </cell>
          <cell r="G1039">
            <v>5852</v>
          </cell>
        </row>
        <row r="1040">
          <cell r="A1040">
            <v>41556</v>
          </cell>
          <cell r="B1040" t="str">
            <v>West</v>
          </cell>
          <cell r="C1040" t="str">
            <v>Gigi</v>
          </cell>
          <cell r="E1040" t="str">
            <v>AIM Item</v>
          </cell>
          <cell r="F1040">
            <v>3348</v>
          </cell>
          <cell r="G1040">
            <v>7439</v>
          </cell>
        </row>
        <row r="1041">
          <cell r="A1041">
            <v>40935</v>
          </cell>
          <cell r="B1041" t="str">
            <v>South</v>
          </cell>
          <cell r="C1041" t="str">
            <v>Pham</v>
          </cell>
          <cell r="E1041" t="str">
            <v>XOL Item</v>
          </cell>
          <cell r="F1041">
            <v>4856</v>
          </cell>
          <cell r="G1041">
            <v>5195</v>
          </cell>
        </row>
        <row r="1042">
          <cell r="A1042">
            <v>41033</v>
          </cell>
          <cell r="B1042" t="str">
            <v>West</v>
          </cell>
          <cell r="C1042" t="str">
            <v>Pham</v>
          </cell>
          <cell r="E1042" t="str">
            <v>DAB Item</v>
          </cell>
          <cell r="F1042">
            <v>6409</v>
          </cell>
          <cell r="G1042">
            <v>9423</v>
          </cell>
        </row>
        <row r="1043">
          <cell r="A1043">
            <v>40967</v>
          </cell>
          <cell r="B1043" t="str">
            <v>MidWest</v>
          </cell>
          <cell r="C1043" t="str">
            <v>Mo</v>
          </cell>
          <cell r="E1043" t="str">
            <v>DAB Item</v>
          </cell>
          <cell r="F1043">
            <v>8703</v>
          </cell>
          <cell r="G1043">
            <v>9889</v>
          </cell>
        </row>
        <row r="1044">
          <cell r="A1044">
            <v>41223</v>
          </cell>
          <cell r="B1044" t="str">
            <v>South</v>
          </cell>
          <cell r="C1044" t="str">
            <v>Mo</v>
          </cell>
          <cell r="E1044" t="str">
            <v>RAD Item</v>
          </cell>
          <cell r="F1044">
            <v>3427</v>
          </cell>
          <cell r="G1044">
            <v>6231</v>
          </cell>
        </row>
        <row r="1045">
          <cell r="A1045">
            <v>41010</v>
          </cell>
          <cell r="B1045" t="str">
            <v>West</v>
          </cell>
          <cell r="C1045" t="str">
            <v>Mo</v>
          </cell>
          <cell r="E1045" t="str">
            <v>DAB Item</v>
          </cell>
          <cell r="F1045">
            <v>3268</v>
          </cell>
          <cell r="G1045">
            <v>7600</v>
          </cell>
        </row>
        <row r="1046">
          <cell r="A1046">
            <v>41351</v>
          </cell>
          <cell r="B1046" t="str">
            <v>South</v>
          </cell>
          <cell r="C1046" t="str">
            <v>Gigi</v>
          </cell>
          <cell r="E1046" t="str">
            <v>RAD Item</v>
          </cell>
          <cell r="F1046">
            <v>6940</v>
          </cell>
          <cell r="G1046">
            <v>7422</v>
          </cell>
        </row>
        <row r="1047">
          <cell r="A1047">
            <v>40969</v>
          </cell>
          <cell r="B1047" t="str">
            <v>North</v>
          </cell>
          <cell r="C1047" t="str">
            <v>Shelia</v>
          </cell>
          <cell r="E1047" t="str">
            <v>DAB Item</v>
          </cell>
          <cell r="F1047">
            <v>1845</v>
          </cell>
          <cell r="G1047">
            <v>3352</v>
          </cell>
        </row>
        <row r="1048">
          <cell r="A1048">
            <v>41628</v>
          </cell>
          <cell r="B1048" t="str">
            <v>West</v>
          </cell>
          <cell r="C1048" t="str">
            <v>Shelia</v>
          </cell>
          <cell r="E1048" t="str">
            <v>RAD Item</v>
          </cell>
          <cell r="F1048">
            <v>3589</v>
          </cell>
          <cell r="G1048">
            <v>8348</v>
          </cell>
        </row>
        <row r="1049">
          <cell r="A1049">
            <v>41127</v>
          </cell>
          <cell r="B1049" t="str">
            <v>MidWest</v>
          </cell>
          <cell r="C1049" t="str">
            <v>Pham</v>
          </cell>
          <cell r="E1049" t="str">
            <v>RAD Item</v>
          </cell>
          <cell r="F1049">
            <v>3617</v>
          </cell>
          <cell r="G1049">
            <v>8413</v>
          </cell>
        </row>
        <row r="1050">
          <cell r="A1050">
            <v>41502</v>
          </cell>
          <cell r="B1050" t="str">
            <v>North</v>
          </cell>
          <cell r="C1050" t="str">
            <v>Gigi</v>
          </cell>
          <cell r="E1050" t="str">
            <v>DAB Item</v>
          </cell>
          <cell r="F1050">
            <v>2096</v>
          </cell>
          <cell r="G1050">
            <v>3083</v>
          </cell>
        </row>
        <row r="1051">
          <cell r="A1051">
            <v>41029</v>
          </cell>
          <cell r="B1051" t="str">
            <v>MidWest</v>
          </cell>
          <cell r="C1051" t="str">
            <v>Gigi</v>
          </cell>
          <cell r="E1051" t="str">
            <v>RAD Item</v>
          </cell>
          <cell r="F1051">
            <v>3234</v>
          </cell>
          <cell r="G1051">
            <v>5481</v>
          </cell>
        </row>
        <row r="1052">
          <cell r="A1052">
            <v>41456</v>
          </cell>
          <cell r="B1052" t="str">
            <v>South</v>
          </cell>
          <cell r="C1052" t="str">
            <v>Shelia</v>
          </cell>
          <cell r="E1052" t="str">
            <v>AIM Item</v>
          </cell>
          <cell r="F1052">
            <v>2656</v>
          </cell>
          <cell r="G1052">
            <v>4502</v>
          </cell>
        </row>
        <row r="1053">
          <cell r="A1053">
            <v>41282</v>
          </cell>
          <cell r="B1053" t="str">
            <v>MidWest</v>
          </cell>
          <cell r="C1053" t="str">
            <v>Mo</v>
          </cell>
          <cell r="E1053" t="str">
            <v>AIM Item</v>
          </cell>
          <cell r="F1053">
            <v>1194</v>
          </cell>
          <cell r="G1053">
            <v>2654</v>
          </cell>
        </row>
        <row r="1054">
          <cell r="A1054">
            <v>41172</v>
          </cell>
          <cell r="B1054" t="str">
            <v>West</v>
          </cell>
          <cell r="C1054" t="str">
            <v>Gigi</v>
          </cell>
          <cell r="E1054" t="str">
            <v>XOL Item</v>
          </cell>
          <cell r="F1054">
            <v>2833</v>
          </cell>
          <cell r="G1054">
            <v>4801</v>
          </cell>
        </row>
        <row r="1055">
          <cell r="A1055">
            <v>41400</v>
          </cell>
          <cell r="B1055" t="str">
            <v>South</v>
          </cell>
          <cell r="C1055" t="str">
            <v>Shelia</v>
          </cell>
          <cell r="E1055" t="str">
            <v>AIM Item</v>
          </cell>
          <cell r="F1055">
            <v>1559</v>
          </cell>
          <cell r="G1055">
            <v>3463</v>
          </cell>
        </row>
        <row r="1056">
          <cell r="A1056">
            <v>41434</v>
          </cell>
          <cell r="B1056" t="str">
            <v>North</v>
          </cell>
          <cell r="C1056" t="str">
            <v>Pham</v>
          </cell>
          <cell r="E1056" t="str">
            <v>XOL Item</v>
          </cell>
          <cell r="F1056">
            <v>5772</v>
          </cell>
          <cell r="G1056">
            <v>9950</v>
          </cell>
        </row>
        <row r="1057">
          <cell r="A1057">
            <v>41523</v>
          </cell>
          <cell r="B1057" t="str">
            <v>MidWest</v>
          </cell>
          <cell r="C1057" t="str">
            <v>Shelia</v>
          </cell>
          <cell r="E1057" t="str">
            <v>AIM Item</v>
          </cell>
          <cell r="F1057">
            <v>1823</v>
          </cell>
          <cell r="G1057">
            <v>3090</v>
          </cell>
        </row>
        <row r="1058">
          <cell r="A1058">
            <v>41335</v>
          </cell>
          <cell r="B1058" t="str">
            <v>North</v>
          </cell>
          <cell r="C1058" t="str">
            <v>Gigi</v>
          </cell>
          <cell r="E1058" t="str">
            <v>RAD Item</v>
          </cell>
          <cell r="F1058">
            <v>3803</v>
          </cell>
          <cell r="G1058">
            <v>6558</v>
          </cell>
        </row>
        <row r="1059">
          <cell r="A1059">
            <v>41098</v>
          </cell>
          <cell r="B1059" t="str">
            <v>West</v>
          </cell>
          <cell r="C1059" t="str">
            <v>Mo</v>
          </cell>
          <cell r="E1059" t="str">
            <v>DAB Item</v>
          </cell>
          <cell r="F1059">
            <v>3735</v>
          </cell>
          <cell r="G1059">
            <v>4980</v>
          </cell>
        </row>
        <row r="1060">
          <cell r="A1060">
            <v>41018</v>
          </cell>
          <cell r="B1060" t="str">
            <v>MidWest</v>
          </cell>
          <cell r="C1060" t="str">
            <v>Mo</v>
          </cell>
          <cell r="E1060" t="str">
            <v>RAD Item</v>
          </cell>
          <cell r="F1060">
            <v>4339</v>
          </cell>
          <cell r="G1060">
            <v>7354</v>
          </cell>
        </row>
        <row r="1061">
          <cell r="A1061">
            <v>41181</v>
          </cell>
          <cell r="B1061" t="str">
            <v>South</v>
          </cell>
          <cell r="C1061" t="str">
            <v>Shelia</v>
          </cell>
          <cell r="E1061" t="str">
            <v>DAB Item</v>
          </cell>
          <cell r="F1061">
            <v>3031</v>
          </cell>
          <cell r="G1061">
            <v>5225</v>
          </cell>
        </row>
        <row r="1062">
          <cell r="A1062">
            <v>40917</v>
          </cell>
          <cell r="B1062" t="str">
            <v>North</v>
          </cell>
          <cell r="C1062" t="str">
            <v>Gigi</v>
          </cell>
          <cell r="E1062" t="str">
            <v>RAD Item</v>
          </cell>
          <cell r="F1062">
            <v>1205</v>
          </cell>
          <cell r="G1062">
            <v>1772</v>
          </cell>
        </row>
        <row r="1063">
          <cell r="A1063">
            <v>41216</v>
          </cell>
          <cell r="B1063" t="str">
            <v>South</v>
          </cell>
          <cell r="C1063" t="str">
            <v>Shelia</v>
          </cell>
          <cell r="E1063" t="str">
            <v>XOL Item</v>
          </cell>
          <cell r="F1063">
            <v>3517</v>
          </cell>
          <cell r="G1063">
            <v>6394</v>
          </cell>
        </row>
        <row r="1064">
          <cell r="A1064">
            <v>41515</v>
          </cell>
          <cell r="B1064" t="str">
            <v>MidWest</v>
          </cell>
          <cell r="C1064" t="str">
            <v>Shelia</v>
          </cell>
          <cell r="E1064" t="str">
            <v>RAD Item</v>
          </cell>
          <cell r="F1064">
            <v>1777</v>
          </cell>
          <cell r="G1064">
            <v>4130</v>
          </cell>
        </row>
        <row r="1065">
          <cell r="A1065">
            <v>41085</v>
          </cell>
          <cell r="B1065" t="str">
            <v>West</v>
          </cell>
          <cell r="C1065" t="str">
            <v>Mo</v>
          </cell>
          <cell r="E1065" t="str">
            <v>AIM Item</v>
          </cell>
          <cell r="F1065">
            <v>2357</v>
          </cell>
          <cell r="G1065">
            <v>2521</v>
          </cell>
        </row>
        <row r="1066">
          <cell r="A1066">
            <v>41515</v>
          </cell>
          <cell r="B1066" t="str">
            <v>MidWest</v>
          </cell>
          <cell r="C1066" t="str">
            <v>Gigi</v>
          </cell>
          <cell r="E1066" t="str">
            <v>RAD Item</v>
          </cell>
          <cell r="F1066">
            <v>8150</v>
          </cell>
          <cell r="G1066">
            <v>8716</v>
          </cell>
        </row>
        <row r="1067">
          <cell r="A1067">
            <v>40921</v>
          </cell>
          <cell r="B1067" t="str">
            <v>North</v>
          </cell>
          <cell r="C1067" t="str">
            <v>Shelia</v>
          </cell>
          <cell r="E1067" t="str">
            <v>AIM Item</v>
          </cell>
          <cell r="F1067">
            <v>5047</v>
          </cell>
          <cell r="G1067">
            <v>8555</v>
          </cell>
        </row>
        <row r="1068">
          <cell r="A1068">
            <v>40953</v>
          </cell>
          <cell r="B1068" t="str">
            <v>North</v>
          </cell>
          <cell r="C1068" t="str">
            <v>Shelia</v>
          </cell>
          <cell r="E1068" t="str">
            <v>AIM Item</v>
          </cell>
          <cell r="F1068">
            <v>5434</v>
          </cell>
          <cell r="G1068">
            <v>7245</v>
          </cell>
        </row>
        <row r="1069">
          <cell r="A1069">
            <v>41541</v>
          </cell>
          <cell r="B1069" t="str">
            <v>MidWest</v>
          </cell>
          <cell r="C1069" t="str">
            <v>Pham</v>
          </cell>
          <cell r="E1069" t="str">
            <v>DAB Item</v>
          </cell>
          <cell r="F1069">
            <v>2874</v>
          </cell>
          <cell r="G1069">
            <v>3831</v>
          </cell>
        </row>
        <row r="1070">
          <cell r="A1070">
            <v>40931</v>
          </cell>
          <cell r="B1070" t="str">
            <v>West</v>
          </cell>
          <cell r="C1070" t="str">
            <v>Shelia</v>
          </cell>
          <cell r="E1070" t="str">
            <v>DAB Item</v>
          </cell>
          <cell r="F1070">
            <v>1701</v>
          </cell>
          <cell r="G1070">
            <v>1932</v>
          </cell>
        </row>
        <row r="1071">
          <cell r="A1071">
            <v>41199</v>
          </cell>
          <cell r="B1071" t="str">
            <v>South</v>
          </cell>
          <cell r="C1071" t="str">
            <v>Gigi</v>
          </cell>
          <cell r="E1071" t="str">
            <v>AIM Item</v>
          </cell>
          <cell r="F1071">
            <v>4465</v>
          </cell>
          <cell r="G1071">
            <v>5954</v>
          </cell>
        </row>
        <row r="1072">
          <cell r="A1072">
            <v>41506</v>
          </cell>
          <cell r="B1072" t="str">
            <v>West</v>
          </cell>
          <cell r="C1072" t="str">
            <v>Gigi</v>
          </cell>
          <cell r="E1072" t="str">
            <v>RAD Item</v>
          </cell>
          <cell r="F1072">
            <v>2736</v>
          </cell>
          <cell r="G1072">
            <v>4635</v>
          </cell>
        </row>
        <row r="1073">
          <cell r="A1073">
            <v>41062</v>
          </cell>
          <cell r="B1073" t="str">
            <v>South</v>
          </cell>
          <cell r="C1073" t="str">
            <v>Pham</v>
          </cell>
          <cell r="E1073" t="str">
            <v>AIM Item</v>
          </cell>
          <cell r="F1073">
            <v>4304</v>
          </cell>
          <cell r="G1073">
            <v>4604</v>
          </cell>
        </row>
        <row r="1074">
          <cell r="A1074">
            <v>41550</v>
          </cell>
          <cell r="B1074" t="str">
            <v>North</v>
          </cell>
          <cell r="C1074" t="str">
            <v>Mo</v>
          </cell>
          <cell r="E1074" t="str">
            <v>RAD Item</v>
          </cell>
          <cell r="F1074">
            <v>941</v>
          </cell>
          <cell r="G1074">
            <v>2186</v>
          </cell>
        </row>
        <row r="1075">
          <cell r="A1075">
            <v>40912</v>
          </cell>
          <cell r="B1075" t="str">
            <v>North</v>
          </cell>
          <cell r="C1075" t="str">
            <v>Pham</v>
          </cell>
          <cell r="E1075" t="str">
            <v>DAB Item</v>
          </cell>
          <cell r="F1075">
            <v>3692</v>
          </cell>
          <cell r="G1075">
            <v>8586</v>
          </cell>
        </row>
        <row r="1076">
          <cell r="A1076">
            <v>41067</v>
          </cell>
          <cell r="B1076" t="str">
            <v>MidWest</v>
          </cell>
          <cell r="C1076" t="str">
            <v>Gigi</v>
          </cell>
          <cell r="E1076" t="str">
            <v>DAB Item</v>
          </cell>
          <cell r="F1076">
            <v>1571</v>
          </cell>
          <cell r="G1076">
            <v>2661</v>
          </cell>
        </row>
        <row r="1077">
          <cell r="A1077">
            <v>41597</v>
          </cell>
          <cell r="B1077" t="str">
            <v>West</v>
          </cell>
          <cell r="C1077" t="str">
            <v>Pham</v>
          </cell>
          <cell r="E1077" t="str">
            <v>AIM Item</v>
          </cell>
          <cell r="F1077">
            <v>1797</v>
          </cell>
          <cell r="G1077">
            <v>4854</v>
          </cell>
        </row>
        <row r="1078">
          <cell r="A1078">
            <v>40937</v>
          </cell>
          <cell r="B1078" t="str">
            <v>South</v>
          </cell>
          <cell r="C1078" t="str">
            <v>Shelia</v>
          </cell>
          <cell r="E1078" t="str">
            <v>AIM Item</v>
          </cell>
          <cell r="F1078">
            <v>5143</v>
          </cell>
          <cell r="G1078">
            <v>6857</v>
          </cell>
        </row>
        <row r="1079">
          <cell r="A1079">
            <v>40961</v>
          </cell>
          <cell r="B1079" t="str">
            <v>West</v>
          </cell>
          <cell r="C1079" t="str">
            <v>Pham</v>
          </cell>
          <cell r="E1079" t="str">
            <v>DAB Item</v>
          </cell>
          <cell r="F1079">
            <v>284</v>
          </cell>
          <cell r="G1079">
            <v>304</v>
          </cell>
        </row>
        <row r="1080">
          <cell r="A1080">
            <v>41210</v>
          </cell>
          <cell r="B1080" t="str">
            <v>North</v>
          </cell>
          <cell r="C1080" t="str">
            <v>Pham</v>
          </cell>
          <cell r="E1080" t="str">
            <v>DAB Item</v>
          </cell>
          <cell r="F1080">
            <v>749</v>
          </cell>
          <cell r="G1080">
            <v>1664</v>
          </cell>
        </row>
        <row r="1081">
          <cell r="A1081">
            <v>41609</v>
          </cell>
          <cell r="B1081" t="str">
            <v>West</v>
          </cell>
          <cell r="C1081" t="str">
            <v>Mo</v>
          </cell>
          <cell r="E1081" t="str">
            <v>XOL Item</v>
          </cell>
          <cell r="F1081">
            <v>3437</v>
          </cell>
          <cell r="G1081">
            <v>4583</v>
          </cell>
        </row>
        <row r="1082">
          <cell r="A1082">
            <v>40955</v>
          </cell>
          <cell r="B1082" t="str">
            <v>South</v>
          </cell>
          <cell r="C1082" t="str">
            <v>Shelia</v>
          </cell>
          <cell r="E1082" t="str">
            <v>RAD Item</v>
          </cell>
          <cell r="F1082">
            <v>85</v>
          </cell>
          <cell r="G1082">
            <v>95</v>
          </cell>
        </row>
        <row r="1083">
          <cell r="A1083">
            <v>41364</v>
          </cell>
          <cell r="B1083" t="str">
            <v>South</v>
          </cell>
          <cell r="C1083" t="str">
            <v>Pham</v>
          </cell>
          <cell r="E1083" t="str">
            <v>XOL Item</v>
          </cell>
          <cell r="F1083">
            <v>714</v>
          </cell>
          <cell r="G1083">
            <v>1050</v>
          </cell>
        </row>
        <row r="1084">
          <cell r="A1084">
            <v>41636</v>
          </cell>
          <cell r="B1084" t="str">
            <v>South</v>
          </cell>
          <cell r="C1084" t="str">
            <v>Shelia</v>
          </cell>
          <cell r="E1084" t="str">
            <v>AIM Item</v>
          </cell>
          <cell r="F1084">
            <v>2217</v>
          </cell>
          <cell r="G1084">
            <v>5988</v>
          </cell>
        </row>
        <row r="1085">
          <cell r="A1085">
            <v>41458</v>
          </cell>
          <cell r="B1085" t="str">
            <v>North</v>
          </cell>
          <cell r="C1085" t="str">
            <v>Shelia</v>
          </cell>
          <cell r="E1085" t="str">
            <v>RAD Item</v>
          </cell>
          <cell r="F1085">
            <v>1035</v>
          </cell>
          <cell r="G1085">
            <v>1783</v>
          </cell>
        </row>
        <row r="1086">
          <cell r="A1086">
            <v>41586</v>
          </cell>
          <cell r="B1086" t="str">
            <v>South</v>
          </cell>
          <cell r="C1086" t="str">
            <v>Gigi</v>
          </cell>
          <cell r="E1086" t="str">
            <v>XOL Item</v>
          </cell>
          <cell r="F1086">
            <v>3337</v>
          </cell>
          <cell r="G1086">
            <v>5656</v>
          </cell>
        </row>
        <row r="1087">
          <cell r="A1087">
            <v>41247</v>
          </cell>
          <cell r="B1087" t="str">
            <v>North</v>
          </cell>
          <cell r="C1087" t="str">
            <v>Gigi</v>
          </cell>
          <cell r="E1087" t="str">
            <v>DAB Item</v>
          </cell>
          <cell r="F1087">
            <v>3173</v>
          </cell>
          <cell r="G1087">
            <v>5377</v>
          </cell>
        </row>
        <row r="1088">
          <cell r="A1088">
            <v>41622</v>
          </cell>
          <cell r="B1088" t="str">
            <v>West</v>
          </cell>
          <cell r="C1088" t="str">
            <v>Gigi</v>
          </cell>
          <cell r="E1088" t="str">
            <v>RAD Item</v>
          </cell>
          <cell r="F1088">
            <v>4677</v>
          </cell>
          <cell r="G1088">
            <v>8063</v>
          </cell>
        </row>
        <row r="1089">
          <cell r="A1089">
            <v>41421</v>
          </cell>
          <cell r="B1089" t="str">
            <v>MidWest</v>
          </cell>
          <cell r="C1089" t="str">
            <v>Mo</v>
          </cell>
          <cell r="E1089" t="str">
            <v>XOL Item</v>
          </cell>
          <cell r="F1089">
            <v>1068</v>
          </cell>
          <cell r="G1089">
            <v>1810</v>
          </cell>
        </row>
        <row r="1090">
          <cell r="A1090">
            <v>41427</v>
          </cell>
          <cell r="B1090" t="str">
            <v>West</v>
          </cell>
          <cell r="C1090" t="str">
            <v>Mo</v>
          </cell>
          <cell r="E1090" t="str">
            <v>RAD Item</v>
          </cell>
          <cell r="F1090">
            <v>6768</v>
          </cell>
          <cell r="G1090">
            <v>9025</v>
          </cell>
        </row>
        <row r="1091">
          <cell r="A1091">
            <v>41473</v>
          </cell>
          <cell r="B1091" t="str">
            <v>South</v>
          </cell>
          <cell r="C1091" t="str">
            <v>Shelia</v>
          </cell>
          <cell r="E1091" t="str">
            <v>AIM Item</v>
          </cell>
          <cell r="F1091">
            <v>5440</v>
          </cell>
          <cell r="G1091">
            <v>9889</v>
          </cell>
        </row>
        <row r="1092">
          <cell r="A1092">
            <v>41453</v>
          </cell>
          <cell r="B1092" t="str">
            <v>West</v>
          </cell>
          <cell r="C1092" t="str">
            <v>Mo</v>
          </cell>
          <cell r="E1092" t="str">
            <v>DAB Item</v>
          </cell>
          <cell r="F1092">
            <v>2045</v>
          </cell>
          <cell r="G1092">
            <v>4752</v>
          </cell>
        </row>
        <row r="1093">
          <cell r="A1093">
            <v>41061</v>
          </cell>
          <cell r="B1093" t="str">
            <v>South</v>
          </cell>
          <cell r="C1093" t="str">
            <v>Pham</v>
          </cell>
          <cell r="E1093" t="str">
            <v>XOL Item</v>
          </cell>
          <cell r="F1093">
            <v>8347</v>
          </cell>
          <cell r="G1093">
            <v>8927</v>
          </cell>
        </row>
        <row r="1094">
          <cell r="A1094">
            <v>41547</v>
          </cell>
          <cell r="B1094" t="str">
            <v>West</v>
          </cell>
          <cell r="C1094" t="str">
            <v>Mo</v>
          </cell>
          <cell r="E1094" t="str">
            <v>AIM Item</v>
          </cell>
          <cell r="F1094">
            <v>3524</v>
          </cell>
          <cell r="G1094">
            <v>9523</v>
          </cell>
        </row>
        <row r="1095">
          <cell r="A1095">
            <v>41633</v>
          </cell>
          <cell r="B1095" t="str">
            <v>West</v>
          </cell>
          <cell r="C1095" t="str">
            <v>Shelia</v>
          </cell>
          <cell r="E1095" t="str">
            <v>DAB Item</v>
          </cell>
          <cell r="F1095">
            <v>3107</v>
          </cell>
          <cell r="G1095">
            <v>4142</v>
          </cell>
        </row>
        <row r="1096">
          <cell r="A1096">
            <v>41162</v>
          </cell>
          <cell r="B1096" t="str">
            <v>West</v>
          </cell>
          <cell r="C1096" t="str">
            <v>Mo</v>
          </cell>
          <cell r="E1096" t="str">
            <v>AIM Item</v>
          </cell>
          <cell r="F1096">
            <v>2853</v>
          </cell>
          <cell r="G1096">
            <v>7710</v>
          </cell>
        </row>
        <row r="1097">
          <cell r="A1097">
            <v>40926</v>
          </cell>
          <cell r="B1097" t="str">
            <v>MidWest</v>
          </cell>
          <cell r="C1097" t="str">
            <v>Pham</v>
          </cell>
          <cell r="E1097" t="str">
            <v>XOL Item</v>
          </cell>
          <cell r="F1097">
            <v>404</v>
          </cell>
          <cell r="G1097">
            <v>540</v>
          </cell>
        </row>
        <row r="1098">
          <cell r="A1098">
            <v>41611</v>
          </cell>
          <cell r="B1098" t="str">
            <v>North</v>
          </cell>
          <cell r="C1098" t="str">
            <v>Gigi</v>
          </cell>
          <cell r="E1098" t="str">
            <v>XOL Item</v>
          </cell>
          <cell r="F1098">
            <v>2651</v>
          </cell>
          <cell r="G1098">
            <v>6164</v>
          </cell>
        </row>
        <row r="1099">
          <cell r="A1099">
            <v>41301</v>
          </cell>
          <cell r="B1099" t="str">
            <v>North</v>
          </cell>
          <cell r="C1099" t="str">
            <v>Shelia</v>
          </cell>
          <cell r="E1099" t="str">
            <v>AIM Item</v>
          </cell>
          <cell r="F1099">
            <v>1916</v>
          </cell>
          <cell r="G1099">
            <v>5177</v>
          </cell>
        </row>
        <row r="1100">
          <cell r="A1100">
            <v>41098</v>
          </cell>
          <cell r="B1100" t="str">
            <v>South</v>
          </cell>
          <cell r="C1100" t="str">
            <v>Shelia</v>
          </cell>
          <cell r="E1100" t="str">
            <v>RAD Item</v>
          </cell>
          <cell r="F1100">
            <v>366</v>
          </cell>
          <cell r="G1100">
            <v>665</v>
          </cell>
        </row>
        <row r="1101">
          <cell r="A1101">
            <v>41247</v>
          </cell>
          <cell r="B1101" t="str">
            <v>West</v>
          </cell>
          <cell r="C1101" t="str">
            <v>Gigi</v>
          </cell>
          <cell r="E1101" t="str">
            <v>DAB Item</v>
          </cell>
          <cell r="F1101">
            <v>3908</v>
          </cell>
          <cell r="G1101">
            <v>8683</v>
          </cell>
        </row>
        <row r="1102">
          <cell r="A1102">
            <v>41311</v>
          </cell>
          <cell r="B1102" t="str">
            <v>South</v>
          </cell>
          <cell r="C1102" t="str">
            <v>Gigi</v>
          </cell>
          <cell r="E1102" t="str">
            <v>DAB Item</v>
          </cell>
          <cell r="F1102">
            <v>1551</v>
          </cell>
          <cell r="G1102">
            <v>4189</v>
          </cell>
        </row>
        <row r="1103">
          <cell r="A1103">
            <v>41346</v>
          </cell>
          <cell r="B1103" t="str">
            <v>North</v>
          </cell>
          <cell r="C1103" t="str">
            <v>Gigi</v>
          </cell>
          <cell r="E1103" t="str">
            <v>RAD Item</v>
          </cell>
          <cell r="F1103">
            <v>3606</v>
          </cell>
          <cell r="G1103">
            <v>6555</v>
          </cell>
        </row>
        <row r="1104">
          <cell r="A1104">
            <v>41599</v>
          </cell>
          <cell r="B1104" t="str">
            <v>South</v>
          </cell>
          <cell r="C1104" t="str">
            <v>Shelia</v>
          </cell>
          <cell r="E1104" t="str">
            <v>RAD Item</v>
          </cell>
          <cell r="F1104">
            <v>7481</v>
          </cell>
          <cell r="G1104">
            <v>8500</v>
          </cell>
        </row>
        <row r="1105">
          <cell r="A1105">
            <v>41301</v>
          </cell>
          <cell r="B1105" t="str">
            <v>South</v>
          </cell>
          <cell r="C1105" t="str">
            <v>Gigi</v>
          </cell>
          <cell r="E1105" t="str">
            <v>DAB Item</v>
          </cell>
          <cell r="F1105">
            <v>4696</v>
          </cell>
          <cell r="G1105">
            <v>6907</v>
          </cell>
        </row>
        <row r="1106">
          <cell r="A1106">
            <v>41265</v>
          </cell>
          <cell r="B1106" t="str">
            <v>MidWest</v>
          </cell>
          <cell r="C1106" t="str">
            <v>Mo</v>
          </cell>
          <cell r="E1106" t="str">
            <v>XOL Item</v>
          </cell>
          <cell r="F1106">
            <v>4383</v>
          </cell>
          <cell r="G1106">
            <v>4982</v>
          </cell>
        </row>
        <row r="1107">
          <cell r="A1107">
            <v>41150</v>
          </cell>
          <cell r="B1107" t="str">
            <v>West</v>
          </cell>
          <cell r="C1107" t="str">
            <v>Mo</v>
          </cell>
          <cell r="E1107" t="str">
            <v>DAB Item</v>
          </cell>
          <cell r="F1107">
            <v>3888</v>
          </cell>
          <cell r="G1107">
            <v>5718</v>
          </cell>
        </row>
        <row r="1108">
          <cell r="A1108">
            <v>41410</v>
          </cell>
          <cell r="B1108" t="str">
            <v>MidWest</v>
          </cell>
          <cell r="C1108" t="str">
            <v>Shelia</v>
          </cell>
          <cell r="E1108" t="str">
            <v>RAD Item</v>
          </cell>
          <cell r="F1108">
            <v>4534</v>
          </cell>
          <cell r="G1108">
            <v>6046</v>
          </cell>
        </row>
        <row r="1109">
          <cell r="A1109">
            <v>40956</v>
          </cell>
          <cell r="B1109" t="str">
            <v>North</v>
          </cell>
          <cell r="C1109" t="str">
            <v>Pham</v>
          </cell>
          <cell r="E1109" t="str">
            <v>RAD Item</v>
          </cell>
          <cell r="F1109">
            <v>730</v>
          </cell>
          <cell r="G1109">
            <v>1696</v>
          </cell>
        </row>
        <row r="1110">
          <cell r="A1110">
            <v>41201</v>
          </cell>
          <cell r="B1110" t="str">
            <v>South</v>
          </cell>
          <cell r="C1110" t="str">
            <v>Mo</v>
          </cell>
          <cell r="E1110" t="str">
            <v>XOL Item</v>
          </cell>
          <cell r="F1110">
            <v>3251</v>
          </cell>
          <cell r="G1110">
            <v>5911</v>
          </cell>
        </row>
        <row r="1111">
          <cell r="A1111">
            <v>40959</v>
          </cell>
          <cell r="B1111" t="str">
            <v>MidWest</v>
          </cell>
          <cell r="C1111" t="str">
            <v>Gigi</v>
          </cell>
          <cell r="E1111" t="str">
            <v>AIM Item</v>
          </cell>
          <cell r="F1111">
            <v>5016</v>
          </cell>
          <cell r="G1111">
            <v>6686</v>
          </cell>
        </row>
        <row r="1112">
          <cell r="A1112">
            <v>41072</v>
          </cell>
          <cell r="B1112" t="str">
            <v>West</v>
          </cell>
          <cell r="C1112" t="str">
            <v>Mo</v>
          </cell>
          <cell r="E1112" t="str">
            <v>XOL Item</v>
          </cell>
          <cell r="F1112">
            <v>2964</v>
          </cell>
          <cell r="G1112">
            <v>5390</v>
          </cell>
        </row>
        <row r="1113">
          <cell r="A1113">
            <v>41047</v>
          </cell>
          <cell r="B1113" t="str">
            <v>South</v>
          </cell>
          <cell r="C1113" t="str">
            <v>Gigi</v>
          </cell>
          <cell r="E1113" t="str">
            <v>AIM Item</v>
          </cell>
          <cell r="F1113">
            <v>8650</v>
          </cell>
          <cell r="G1113">
            <v>9251</v>
          </cell>
        </row>
        <row r="1114">
          <cell r="A1114">
            <v>41023</v>
          </cell>
          <cell r="B1114" t="str">
            <v>South</v>
          </cell>
          <cell r="C1114" t="str">
            <v>Mo</v>
          </cell>
          <cell r="E1114" t="str">
            <v>XOL Item</v>
          </cell>
          <cell r="F1114">
            <v>2237</v>
          </cell>
          <cell r="G1114">
            <v>3792</v>
          </cell>
        </row>
        <row r="1115">
          <cell r="A1115">
            <v>40965</v>
          </cell>
          <cell r="B1115" t="str">
            <v>West</v>
          </cell>
          <cell r="C1115" t="str">
            <v>Mo</v>
          </cell>
          <cell r="E1115" t="str">
            <v>RAD Item</v>
          </cell>
          <cell r="F1115">
            <v>2747</v>
          </cell>
          <cell r="G1115">
            <v>4039</v>
          </cell>
        </row>
        <row r="1116">
          <cell r="A1116">
            <v>40990</v>
          </cell>
          <cell r="B1116" t="str">
            <v>South</v>
          </cell>
          <cell r="C1116" t="str">
            <v>Pham</v>
          </cell>
          <cell r="E1116" t="str">
            <v>DAB Item</v>
          </cell>
          <cell r="F1116">
            <v>2231</v>
          </cell>
          <cell r="G1116">
            <v>2535</v>
          </cell>
        </row>
        <row r="1117">
          <cell r="A1117">
            <v>41100</v>
          </cell>
          <cell r="B1117" t="str">
            <v>North</v>
          </cell>
          <cell r="C1117" t="str">
            <v>Shelia</v>
          </cell>
          <cell r="E1117" t="str">
            <v>AIM Item</v>
          </cell>
          <cell r="F1117">
            <v>5101</v>
          </cell>
          <cell r="G1117">
            <v>9274</v>
          </cell>
        </row>
        <row r="1118">
          <cell r="A1118">
            <v>41434</v>
          </cell>
          <cell r="B1118" t="str">
            <v>West</v>
          </cell>
          <cell r="C1118" t="str">
            <v>Pham</v>
          </cell>
          <cell r="E1118" t="str">
            <v>RAD Item</v>
          </cell>
          <cell r="F1118">
            <v>3481</v>
          </cell>
          <cell r="G1118">
            <v>6002</v>
          </cell>
        </row>
        <row r="1119">
          <cell r="A1119">
            <v>41469</v>
          </cell>
          <cell r="B1119" t="str">
            <v>North</v>
          </cell>
          <cell r="C1119" t="str">
            <v>Shelia</v>
          </cell>
          <cell r="E1119" t="str">
            <v>XOL Item</v>
          </cell>
          <cell r="F1119">
            <v>1144</v>
          </cell>
          <cell r="G1119">
            <v>1971</v>
          </cell>
        </row>
        <row r="1120">
          <cell r="A1120">
            <v>41581</v>
          </cell>
          <cell r="B1120" t="str">
            <v>West</v>
          </cell>
          <cell r="C1120" t="str">
            <v>Pham</v>
          </cell>
          <cell r="E1120" t="str">
            <v>XOL Item</v>
          </cell>
          <cell r="F1120">
            <v>1973</v>
          </cell>
          <cell r="G1120">
            <v>2630</v>
          </cell>
        </row>
        <row r="1121">
          <cell r="A1121">
            <v>40939</v>
          </cell>
          <cell r="B1121" t="str">
            <v>South</v>
          </cell>
          <cell r="C1121" t="str">
            <v>Mo</v>
          </cell>
          <cell r="E1121" t="str">
            <v>XOL Item</v>
          </cell>
          <cell r="F1121">
            <v>3331</v>
          </cell>
          <cell r="G1121">
            <v>4899</v>
          </cell>
        </row>
        <row r="1122">
          <cell r="A1122">
            <v>41470</v>
          </cell>
          <cell r="B1122" t="str">
            <v>West</v>
          </cell>
          <cell r="C1122" t="str">
            <v>Pham</v>
          </cell>
          <cell r="E1122" t="str">
            <v>DAB Item</v>
          </cell>
          <cell r="F1122">
            <v>4615</v>
          </cell>
          <cell r="G1122">
            <v>6786</v>
          </cell>
        </row>
        <row r="1123">
          <cell r="A1123">
            <v>41152</v>
          </cell>
          <cell r="B1123" t="str">
            <v>MidWest</v>
          </cell>
          <cell r="C1123" t="str">
            <v>Pham</v>
          </cell>
          <cell r="E1123" t="str">
            <v>DAB Item</v>
          </cell>
          <cell r="F1123">
            <v>2394</v>
          </cell>
          <cell r="G1123">
            <v>3521</v>
          </cell>
        </row>
        <row r="1124">
          <cell r="A1124">
            <v>41433</v>
          </cell>
          <cell r="B1124" t="str">
            <v>West</v>
          </cell>
          <cell r="C1124" t="str">
            <v>Shelia</v>
          </cell>
          <cell r="E1124" t="str">
            <v>XOL Item</v>
          </cell>
          <cell r="F1124">
            <v>4951</v>
          </cell>
          <cell r="G1124">
            <v>8389</v>
          </cell>
        </row>
        <row r="1125">
          <cell r="A1125">
            <v>41433</v>
          </cell>
          <cell r="B1125" t="str">
            <v>MidWest</v>
          </cell>
          <cell r="C1125" t="str">
            <v>Mo</v>
          </cell>
          <cell r="E1125" t="str">
            <v>RAD Item</v>
          </cell>
          <cell r="F1125">
            <v>1030</v>
          </cell>
          <cell r="G1125">
            <v>1874</v>
          </cell>
        </row>
        <row r="1126">
          <cell r="A1126">
            <v>41424</v>
          </cell>
          <cell r="B1126" t="str">
            <v>West</v>
          </cell>
          <cell r="C1126" t="str">
            <v>Shelia</v>
          </cell>
          <cell r="E1126" t="str">
            <v>DAB Item</v>
          </cell>
          <cell r="F1126">
            <v>1006</v>
          </cell>
          <cell r="G1126">
            <v>1732</v>
          </cell>
        </row>
        <row r="1127">
          <cell r="A1127">
            <v>41074</v>
          </cell>
          <cell r="B1127" t="str">
            <v>South</v>
          </cell>
          <cell r="C1127" t="str">
            <v>Pham</v>
          </cell>
          <cell r="E1127" t="str">
            <v>AIM Item</v>
          </cell>
          <cell r="F1127">
            <v>4335</v>
          </cell>
          <cell r="G1127">
            <v>7880</v>
          </cell>
        </row>
        <row r="1128">
          <cell r="A1128">
            <v>40926</v>
          </cell>
          <cell r="B1128" t="str">
            <v>North</v>
          </cell>
          <cell r="C1128" t="str">
            <v>Gigi</v>
          </cell>
          <cell r="E1128" t="str">
            <v>DAB Item</v>
          </cell>
          <cell r="F1128">
            <v>3653</v>
          </cell>
          <cell r="G1128">
            <v>8492</v>
          </cell>
        </row>
        <row r="1129">
          <cell r="A1129">
            <v>41291</v>
          </cell>
          <cell r="B1129" t="str">
            <v>North</v>
          </cell>
          <cell r="C1129" t="str">
            <v>Shelia</v>
          </cell>
          <cell r="E1129" t="str">
            <v>RAD Item</v>
          </cell>
          <cell r="F1129">
            <v>748</v>
          </cell>
          <cell r="G1129">
            <v>800</v>
          </cell>
        </row>
        <row r="1130">
          <cell r="A1130">
            <v>41397</v>
          </cell>
          <cell r="B1130" t="str">
            <v>North</v>
          </cell>
          <cell r="C1130" t="str">
            <v>Gigi</v>
          </cell>
          <cell r="E1130" t="str">
            <v>RAD Item</v>
          </cell>
          <cell r="F1130">
            <v>3843</v>
          </cell>
          <cell r="G1130">
            <v>6514</v>
          </cell>
        </row>
        <row r="1131">
          <cell r="A1131">
            <v>41489</v>
          </cell>
          <cell r="B1131" t="str">
            <v>North</v>
          </cell>
          <cell r="C1131" t="str">
            <v>Gigi</v>
          </cell>
          <cell r="E1131" t="str">
            <v>XOL Item</v>
          </cell>
          <cell r="F1131">
            <v>3972</v>
          </cell>
          <cell r="G1131">
            <v>4514</v>
          </cell>
        </row>
        <row r="1132">
          <cell r="A1132">
            <v>41518</v>
          </cell>
          <cell r="B1132" t="str">
            <v>West</v>
          </cell>
          <cell r="C1132" t="str">
            <v>Mo</v>
          </cell>
          <cell r="E1132" t="str">
            <v>DAB Item</v>
          </cell>
          <cell r="F1132">
            <v>2969</v>
          </cell>
          <cell r="G1132">
            <v>5119</v>
          </cell>
        </row>
        <row r="1133">
          <cell r="A1133">
            <v>41477</v>
          </cell>
          <cell r="B1133" t="str">
            <v>North</v>
          </cell>
          <cell r="C1133" t="str">
            <v>Mo</v>
          </cell>
          <cell r="E1133" t="str">
            <v>DAB Item</v>
          </cell>
          <cell r="F1133">
            <v>3118</v>
          </cell>
          <cell r="G1133">
            <v>7249</v>
          </cell>
        </row>
        <row r="1134">
          <cell r="A1134">
            <v>40926</v>
          </cell>
          <cell r="B1134" t="str">
            <v>West</v>
          </cell>
          <cell r="C1134" t="str">
            <v>Shelia</v>
          </cell>
          <cell r="E1134" t="str">
            <v>AIM Item</v>
          </cell>
          <cell r="F1134">
            <v>3658</v>
          </cell>
          <cell r="G1134">
            <v>9886</v>
          </cell>
        </row>
        <row r="1135">
          <cell r="A1135">
            <v>41615</v>
          </cell>
          <cell r="B1135" t="str">
            <v>West</v>
          </cell>
          <cell r="C1135" t="str">
            <v>Shelia</v>
          </cell>
          <cell r="E1135" t="str">
            <v>XOL Item</v>
          </cell>
          <cell r="F1135">
            <v>2541</v>
          </cell>
          <cell r="G1135">
            <v>2887</v>
          </cell>
        </row>
        <row r="1136">
          <cell r="A1136">
            <v>41004</v>
          </cell>
          <cell r="B1136" t="str">
            <v>North</v>
          </cell>
          <cell r="C1136" t="str">
            <v>Shelia</v>
          </cell>
          <cell r="E1136" t="str">
            <v>AIM Item</v>
          </cell>
          <cell r="F1136">
            <v>716</v>
          </cell>
          <cell r="G1136">
            <v>1588</v>
          </cell>
        </row>
        <row r="1137">
          <cell r="A1137">
            <v>40990</v>
          </cell>
          <cell r="B1137" t="str">
            <v>North</v>
          </cell>
          <cell r="C1137" t="str">
            <v>Pham</v>
          </cell>
          <cell r="E1137" t="str">
            <v>XOL Item</v>
          </cell>
          <cell r="F1137">
            <v>1549</v>
          </cell>
          <cell r="G1137">
            <v>2814</v>
          </cell>
        </row>
        <row r="1138">
          <cell r="A1138">
            <v>41110</v>
          </cell>
          <cell r="B1138" t="str">
            <v>North</v>
          </cell>
          <cell r="C1138" t="str">
            <v>Gigi</v>
          </cell>
          <cell r="E1138" t="str">
            <v>XOL Item</v>
          </cell>
          <cell r="F1138">
            <v>1118</v>
          </cell>
          <cell r="G1138">
            <v>1895</v>
          </cell>
        </row>
        <row r="1139">
          <cell r="A1139">
            <v>41074</v>
          </cell>
          <cell r="B1139" t="str">
            <v>West</v>
          </cell>
          <cell r="C1139" t="str">
            <v>Pham</v>
          </cell>
          <cell r="E1139" t="str">
            <v>XOL Item</v>
          </cell>
          <cell r="F1139">
            <v>1234</v>
          </cell>
          <cell r="G1139">
            <v>2868</v>
          </cell>
        </row>
        <row r="1140">
          <cell r="A1140">
            <v>41098</v>
          </cell>
          <cell r="B1140" t="str">
            <v>MidWest</v>
          </cell>
          <cell r="C1140" t="str">
            <v>Gigi</v>
          </cell>
          <cell r="E1140" t="str">
            <v>XOL Item</v>
          </cell>
          <cell r="F1140">
            <v>1678</v>
          </cell>
          <cell r="G1140">
            <v>1905</v>
          </cell>
        </row>
        <row r="1141">
          <cell r="A1141">
            <v>41027</v>
          </cell>
          <cell r="B1141" t="str">
            <v>MidWest</v>
          </cell>
          <cell r="C1141" t="str">
            <v>Pham</v>
          </cell>
          <cell r="E1141" t="str">
            <v>RAD Item</v>
          </cell>
          <cell r="F1141">
            <v>99</v>
          </cell>
          <cell r="G1141">
            <v>266</v>
          </cell>
        </row>
        <row r="1142">
          <cell r="A1142">
            <v>40940</v>
          </cell>
          <cell r="B1142" t="str">
            <v>MidWest</v>
          </cell>
          <cell r="C1142" t="str">
            <v>Shelia</v>
          </cell>
          <cell r="E1142" t="str">
            <v>AIM Item</v>
          </cell>
          <cell r="F1142">
            <v>5842</v>
          </cell>
          <cell r="G1142">
            <v>8590</v>
          </cell>
        </row>
        <row r="1143">
          <cell r="A1143">
            <v>41397</v>
          </cell>
          <cell r="B1143" t="str">
            <v>South</v>
          </cell>
          <cell r="C1143" t="str">
            <v>Shelia</v>
          </cell>
          <cell r="E1143" t="str">
            <v>AIM Item</v>
          </cell>
          <cell r="F1143">
            <v>1979</v>
          </cell>
          <cell r="G1143">
            <v>2117</v>
          </cell>
        </row>
        <row r="1144">
          <cell r="A1144">
            <v>41021</v>
          </cell>
          <cell r="B1144" t="str">
            <v>West</v>
          </cell>
          <cell r="C1144" t="str">
            <v>Shelia</v>
          </cell>
          <cell r="E1144" t="str">
            <v>XOL Item</v>
          </cell>
          <cell r="F1144">
            <v>276</v>
          </cell>
          <cell r="G1144">
            <v>406</v>
          </cell>
        </row>
        <row r="1145">
          <cell r="A1145">
            <v>40932</v>
          </cell>
          <cell r="B1145" t="str">
            <v>MidWest</v>
          </cell>
          <cell r="C1145" t="str">
            <v>Pham</v>
          </cell>
          <cell r="E1145" t="str">
            <v>XOL Item</v>
          </cell>
          <cell r="F1145">
            <v>2304</v>
          </cell>
          <cell r="G1145">
            <v>3387</v>
          </cell>
        </row>
        <row r="1146">
          <cell r="A1146">
            <v>41216</v>
          </cell>
          <cell r="B1146" t="str">
            <v>South</v>
          </cell>
          <cell r="C1146" t="str">
            <v>Mo</v>
          </cell>
          <cell r="E1146" t="str">
            <v>XOL Item</v>
          </cell>
          <cell r="F1146">
            <v>3696</v>
          </cell>
          <cell r="G1146">
            <v>5435</v>
          </cell>
        </row>
        <row r="1147">
          <cell r="A1147">
            <v>41151</v>
          </cell>
          <cell r="B1147" t="str">
            <v>South</v>
          </cell>
          <cell r="C1147" t="str">
            <v>Mo</v>
          </cell>
          <cell r="E1147" t="str">
            <v>DAB Item</v>
          </cell>
          <cell r="F1147">
            <v>1507</v>
          </cell>
          <cell r="G1147">
            <v>3505</v>
          </cell>
        </row>
        <row r="1148">
          <cell r="A1148">
            <v>41030</v>
          </cell>
          <cell r="B1148" t="str">
            <v>West</v>
          </cell>
          <cell r="C1148" t="str">
            <v>Pham</v>
          </cell>
          <cell r="E1148" t="str">
            <v>RAD Item</v>
          </cell>
          <cell r="F1148">
            <v>2081</v>
          </cell>
          <cell r="G1148">
            <v>4840</v>
          </cell>
        </row>
        <row r="1149">
          <cell r="A1149">
            <v>41588</v>
          </cell>
          <cell r="B1149" t="str">
            <v>West</v>
          </cell>
          <cell r="C1149" t="str">
            <v>Shelia</v>
          </cell>
          <cell r="E1149" t="str">
            <v>RAD Item</v>
          </cell>
          <cell r="F1149">
            <v>5468</v>
          </cell>
          <cell r="G1149">
            <v>9267</v>
          </cell>
        </row>
        <row r="1150">
          <cell r="A1150">
            <v>41355</v>
          </cell>
          <cell r="B1150" t="str">
            <v>North</v>
          </cell>
          <cell r="C1150" t="str">
            <v>Pham</v>
          </cell>
          <cell r="E1150" t="str">
            <v>XOL Item</v>
          </cell>
          <cell r="F1150">
            <v>1828</v>
          </cell>
          <cell r="G1150">
            <v>2078</v>
          </cell>
        </row>
        <row r="1151">
          <cell r="A1151">
            <v>41562</v>
          </cell>
          <cell r="B1151" t="str">
            <v>North</v>
          </cell>
          <cell r="C1151" t="str">
            <v>Shelia</v>
          </cell>
          <cell r="E1151" t="str">
            <v>RAD Item</v>
          </cell>
          <cell r="F1151">
            <v>354</v>
          </cell>
          <cell r="G1151">
            <v>601</v>
          </cell>
        </row>
        <row r="1152">
          <cell r="A1152">
            <v>41394</v>
          </cell>
          <cell r="B1152" t="str">
            <v>MidWest</v>
          </cell>
          <cell r="C1152" t="str">
            <v>Mo</v>
          </cell>
          <cell r="E1152" t="str">
            <v>DAB Item</v>
          </cell>
          <cell r="F1152">
            <v>5034</v>
          </cell>
          <cell r="G1152">
            <v>5383</v>
          </cell>
        </row>
        <row r="1153">
          <cell r="A1153">
            <v>41472</v>
          </cell>
          <cell r="B1153" t="str">
            <v>South</v>
          </cell>
          <cell r="C1153" t="str">
            <v>Gigi</v>
          </cell>
          <cell r="E1153" t="str">
            <v>AIM Item</v>
          </cell>
          <cell r="F1153">
            <v>4165</v>
          </cell>
          <cell r="G1153">
            <v>5552</v>
          </cell>
        </row>
        <row r="1154">
          <cell r="A1154">
            <v>41430</v>
          </cell>
          <cell r="B1154" t="str">
            <v>West</v>
          </cell>
          <cell r="C1154" t="str">
            <v>Mo</v>
          </cell>
          <cell r="E1154" t="str">
            <v>XOL Item</v>
          </cell>
          <cell r="F1154">
            <v>1757</v>
          </cell>
          <cell r="G1154">
            <v>2582</v>
          </cell>
        </row>
        <row r="1155">
          <cell r="A1155">
            <v>41337</v>
          </cell>
          <cell r="B1155" t="str">
            <v>West</v>
          </cell>
          <cell r="C1155" t="str">
            <v>Gigi</v>
          </cell>
          <cell r="E1155" t="str">
            <v>DAB Item</v>
          </cell>
          <cell r="F1155">
            <v>5661</v>
          </cell>
          <cell r="G1155">
            <v>7548</v>
          </cell>
        </row>
        <row r="1156">
          <cell r="A1156">
            <v>41298</v>
          </cell>
          <cell r="B1156" t="str">
            <v>South</v>
          </cell>
          <cell r="C1156" t="str">
            <v>Mo</v>
          </cell>
          <cell r="E1156" t="str">
            <v>AIM Item</v>
          </cell>
          <cell r="F1156">
            <v>4084</v>
          </cell>
          <cell r="G1156">
            <v>9497</v>
          </cell>
        </row>
        <row r="1157">
          <cell r="A1157">
            <v>41349</v>
          </cell>
          <cell r="B1157" t="str">
            <v>MidWest</v>
          </cell>
          <cell r="C1157" t="str">
            <v>Shelia</v>
          </cell>
          <cell r="E1157" t="str">
            <v>RAD Item</v>
          </cell>
          <cell r="F1157">
            <v>9008</v>
          </cell>
          <cell r="G1157">
            <v>9633</v>
          </cell>
        </row>
        <row r="1158">
          <cell r="A1158">
            <v>41192</v>
          </cell>
          <cell r="B1158" t="str">
            <v>MidWest</v>
          </cell>
          <cell r="C1158" t="str">
            <v>Mo</v>
          </cell>
          <cell r="E1158" t="str">
            <v>AIM Item</v>
          </cell>
          <cell r="F1158">
            <v>3688</v>
          </cell>
          <cell r="G1158">
            <v>4192</v>
          </cell>
        </row>
        <row r="1159">
          <cell r="A1159">
            <v>41070</v>
          </cell>
          <cell r="B1159" t="str">
            <v>West</v>
          </cell>
          <cell r="C1159" t="str">
            <v>Gigi</v>
          </cell>
          <cell r="E1159" t="str">
            <v>RAD Item</v>
          </cell>
          <cell r="F1159">
            <v>1621</v>
          </cell>
          <cell r="G1159">
            <v>2160</v>
          </cell>
        </row>
        <row r="1160">
          <cell r="A1160">
            <v>40934</v>
          </cell>
          <cell r="B1160" t="str">
            <v>West</v>
          </cell>
          <cell r="C1160" t="str">
            <v>Shelia</v>
          </cell>
          <cell r="E1160" t="str">
            <v>RAD Item</v>
          </cell>
          <cell r="F1160">
            <v>3502</v>
          </cell>
          <cell r="G1160">
            <v>5149</v>
          </cell>
        </row>
        <row r="1161">
          <cell r="A1161">
            <v>41057</v>
          </cell>
          <cell r="B1161" t="str">
            <v>South</v>
          </cell>
          <cell r="C1161" t="str">
            <v>Shelia</v>
          </cell>
          <cell r="E1161" t="str">
            <v>RAD Item</v>
          </cell>
          <cell r="F1161">
            <v>4925</v>
          </cell>
          <cell r="G1161">
            <v>8953</v>
          </cell>
        </row>
        <row r="1162">
          <cell r="A1162">
            <v>41009</v>
          </cell>
          <cell r="B1162" t="str">
            <v>North</v>
          </cell>
          <cell r="C1162" t="str">
            <v>Gigi</v>
          </cell>
          <cell r="E1162" t="str">
            <v>RAD Item</v>
          </cell>
          <cell r="F1162">
            <v>2772</v>
          </cell>
          <cell r="G1162">
            <v>6445</v>
          </cell>
        </row>
        <row r="1163">
          <cell r="A1163">
            <v>41499</v>
          </cell>
          <cell r="B1163" t="str">
            <v>North</v>
          </cell>
          <cell r="C1163" t="str">
            <v>Mo</v>
          </cell>
          <cell r="E1163" t="str">
            <v>DAB Item</v>
          </cell>
          <cell r="F1163">
            <v>853</v>
          </cell>
          <cell r="G1163">
            <v>1470</v>
          </cell>
        </row>
        <row r="1164">
          <cell r="A1164">
            <v>41115</v>
          </cell>
          <cell r="B1164" t="str">
            <v>West</v>
          </cell>
          <cell r="C1164" t="str">
            <v>Mo</v>
          </cell>
          <cell r="E1164" t="str">
            <v>XOL Item</v>
          </cell>
          <cell r="F1164">
            <v>7401</v>
          </cell>
          <cell r="G1164">
            <v>9869</v>
          </cell>
        </row>
        <row r="1165">
          <cell r="A1165">
            <v>41605</v>
          </cell>
          <cell r="B1165" t="str">
            <v>MidWest</v>
          </cell>
          <cell r="C1165" t="str">
            <v>Mo</v>
          </cell>
          <cell r="E1165" t="str">
            <v>XOL Item</v>
          </cell>
          <cell r="F1165">
            <v>1484</v>
          </cell>
          <cell r="G1165">
            <v>4012</v>
          </cell>
        </row>
        <row r="1166">
          <cell r="A1166">
            <v>41555</v>
          </cell>
          <cell r="B1166" t="str">
            <v>South</v>
          </cell>
          <cell r="C1166" t="str">
            <v>Pham</v>
          </cell>
          <cell r="E1166" t="str">
            <v>DAB Item</v>
          </cell>
          <cell r="F1166">
            <v>7751</v>
          </cell>
          <cell r="G1166">
            <v>8808</v>
          </cell>
        </row>
        <row r="1167">
          <cell r="A1167">
            <v>41195</v>
          </cell>
          <cell r="B1167" t="str">
            <v>MidWest</v>
          </cell>
          <cell r="C1167" t="str">
            <v>Gigi</v>
          </cell>
          <cell r="E1167" t="str">
            <v>DAB Item</v>
          </cell>
          <cell r="F1167">
            <v>2736</v>
          </cell>
          <cell r="G1167">
            <v>7394</v>
          </cell>
        </row>
        <row r="1168">
          <cell r="A1168">
            <v>41344</v>
          </cell>
          <cell r="B1168" t="str">
            <v>West</v>
          </cell>
          <cell r="C1168" t="str">
            <v>Shelia</v>
          </cell>
          <cell r="E1168" t="str">
            <v>XOL Item</v>
          </cell>
          <cell r="F1168">
            <v>2598</v>
          </cell>
          <cell r="G1168">
            <v>4478</v>
          </cell>
        </row>
        <row r="1169">
          <cell r="A1169">
            <v>41178</v>
          </cell>
          <cell r="B1169" t="str">
            <v>MidWest</v>
          </cell>
          <cell r="C1169" t="str">
            <v>Shelia</v>
          </cell>
          <cell r="E1169" t="str">
            <v>DAB Item</v>
          </cell>
          <cell r="F1169">
            <v>3622</v>
          </cell>
          <cell r="G1169">
            <v>8422</v>
          </cell>
        </row>
        <row r="1170">
          <cell r="A1170">
            <v>41360</v>
          </cell>
          <cell r="B1170" t="str">
            <v>North</v>
          </cell>
          <cell r="C1170" t="str">
            <v>Shelia</v>
          </cell>
          <cell r="E1170" t="str">
            <v>DAB Item</v>
          </cell>
          <cell r="F1170">
            <v>3378</v>
          </cell>
          <cell r="G1170">
            <v>5724</v>
          </cell>
        </row>
        <row r="1171">
          <cell r="A1171">
            <v>41534</v>
          </cell>
          <cell r="B1171" t="str">
            <v>South</v>
          </cell>
          <cell r="C1171" t="str">
            <v>Shelia</v>
          </cell>
          <cell r="E1171" t="str">
            <v>RAD Item</v>
          </cell>
          <cell r="F1171">
            <v>2681</v>
          </cell>
          <cell r="G1171">
            <v>7245</v>
          </cell>
        </row>
        <row r="1172">
          <cell r="A1172">
            <v>41118</v>
          </cell>
          <cell r="B1172" t="str">
            <v>West</v>
          </cell>
          <cell r="C1172" t="str">
            <v>Mo</v>
          </cell>
          <cell r="E1172" t="str">
            <v>DAB Item</v>
          </cell>
          <cell r="F1172">
            <v>2898</v>
          </cell>
          <cell r="G1172">
            <v>6741</v>
          </cell>
        </row>
        <row r="1173">
          <cell r="A1173">
            <v>40917</v>
          </cell>
          <cell r="B1173" t="str">
            <v>South</v>
          </cell>
          <cell r="C1173" t="str">
            <v>Pham</v>
          </cell>
          <cell r="E1173" t="str">
            <v>XOL Item</v>
          </cell>
          <cell r="F1173">
            <v>7341</v>
          </cell>
          <cell r="G1173">
            <v>7851</v>
          </cell>
        </row>
        <row r="1174">
          <cell r="A1174">
            <v>41478</v>
          </cell>
          <cell r="B1174" t="str">
            <v>North</v>
          </cell>
          <cell r="C1174" t="str">
            <v>Pham</v>
          </cell>
          <cell r="E1174" t="str">
            <v>RAD Item</v>
          </cell>
          <cell r="F1174">
            <v>1153</v>
          </cell>
          <cell r="G1174">
            <v>3114</v>
          </cell>
        </row>
        <row r="1175">
          <cell r="A1175">
            <v>41279</v>
          </cell>
          <cell r="B1175" t="str">
            <v>MidWest</v>
          </cell>
          <cell r="C1175" t="str">
            <v>Mo</v>
          </cell>
          <cell r="E1175" t="str">
            <v>XOL Item</v>
          </cell>
          <cell r="F1175">
            <v>5673</v>
          </cell>
          <cell r="G1175">
            <v>9614</v>
          </cell>
        </row>
        <row r="1176">
          <cell r="A1176">
            <v>41012</v>
          </cell>
          <cell r="B1176" t="str">
            <v>North</v>
          </cell>
          <cell r="C1176" t="str">
            <v>Pham</v>
          </cell>
          <cell r="E1176" t="str">
            <v>RAD Item</v>
          </cell>
          <cell r="F1176">
            <v>5417</v>
          </cell>
          <cell r="G1176">
            <v>5794</v>
          </cell>
        </row>
        <row r="1177">
          <cell r="A1177">
            <v>41420</v>
          </cell>
          <cell r="B1177" t="str">
            <v>MidWest</v>
          </cell>
          <cell r="C1177" t="str">
            <v>Shelia</v>
          </cell>
          <cell r="E1177" t="str">
            <v>RAD Item</v>
          </cell>
          <cell r="F1177">
            <v>196</v>
          </cell>
          <cell r="G1177">
            <v>354</v>
          </cell>
        </row>
        <row r="1178">
          <cell r="A1178">
            <v>41443</v>
          </cell>
          <cell r="B1178" t="str">
            <v>North</v>
          </cell>
          <cell r="C1178" t="str">
            <v>Mo</v>
          </cell>
          <cell r="E1178" t="str">
            <v>AIM Item</v>
          </cell>
          <cell r="F1178">
            <v>4302</v>
          </cell>
          <cell r="G1178">
            <v>9560</v>
          </cell>
        </row>
        <row r="1179">
          <cell r="A1179">
            <v>41472</v>
          </cell>
          <cell r="B1179" t="str">
            <v>West</v>
          </cell>
          <cell r="C1179" t="str">
            <v>Mo</v>
          </cell>
          <cell r="E1179" t="str">
            <v>RAD Item</v>
          </cell>
          <cell r="F1179">
            <v>1870</v>
          </cell>
          <cell r="G1179">
            <v>5054</v>
          </cell>
        </row>
        <row r="1180">
          <cell r="A1180">
            <v>41121</v>
          </cell>
          <cell r="B1180" t="str">
            <v>West</v>
          </cell>
          <cell r="C1180" t="str">
            <v>Gigi</v>
          </cell>
          <cell r="E1180" t="str">
            <v>RAD Item</v>
          </cell>
          <cell r="F1180">
            <v>6526</v>
          </cell>
          <cell r="G1180">
            <v>7416</v>
          </cell>
        </row>
        <row r="1181">
          <cell r="A1181">
            <v>41376</v>
          </cell>
          <cell r="B1181" t="str">
            <v>North</v>
          </cell>
          <cell r="C1181" t="str">
            <v>Mo</v>
          </cell>
          <cell r="E1181" t="str">
            <v>DAB Item</v>
          </cell>
          <cell r="F1181">
            <v>7062</v>
          </cell>
          <cell r="G1181">
            <v>7552</v>
          </cell>
        </row>
        <row r="1182">
          <cell r="A1182">
            <v>41564</v>
          </cell>
          <cell r="B1182" t="str">
            <v>South</v>
          </cell>
          <cell r="C1182" t="str">
            <v>Gigi</v>
          </cell>
          <cell r="E1182" t="str">
            <v>AIM Item</v>
          </cell>
          <cell r="F1182">
            <v>4016</v>
          </cell>
          <cell r="G1182">
            <v>6923</v>
          </cell>
        </row>
        <row r="1183">
          <cell r="A1183">
            <v>41229</v>
          </cell>
          <cell r="B1183" t="str">
            <v>South</v>
          </cell>
          <cell r="C1183" t="str">
            <v>Mo</v>
          </cell>
          <cell r="E1183" t="str">
            <v>DAB Item</v>
          </cell>
          <cell r="F1183">
            <v>3607</v>
          </cell>
          <cell r="G1183">
            <v>9748</v>
          </cell>
        </row>
        <row r="1184">
          <cell r="A1184">
            <v>41571</v>
          </cell>
          <cell r="B1184" t="str">
            <v>MidWest</v>
          </cell>
          <cell r="C1184" t="str">
            <v>Pham</v>
          </cell>
          <cell r="E1184" t="str">
            <v>RAD Item</v>
          </cell>
          <cell r="F1184">
            <v>3076</v>
          </cell>
          <cell r="G1184">
            <v>8310</v>
          </cell>
        </row>
        <row r="1185">
          <cell r="A1185">
            <v>40932</v>
          </cell>
          <cell r="B1185" t="str">
            <v>MidWest</v>
          </cell>
          <cell r="C1185" t="str">
            <v>Gigi</v>
          </cell>
          <cell r="E1185" t="str">
            <v>AIM Item</v>
          </cell>
          <cell r="F1185">
            <v>7775</v>
          </cell>
          <cell r="G1185">
            <v>8315</v>
          </cell>
        </row>
        <row r="1186">
          <cell r="A1186">
            <v>41334</v>
          </cell>
          <cell r="B1186" t="str">
            <v>South</v>
          </cell>
          <cell r="C1186" t="str">
            <v>Shelia</v>
          </cell>
          <cell r="E1186" t="str">
            <v>XOL Item</v>
          </cell>
          <cell r="F1186">
            <v>1364</v>
          </cell>
          <cell r="G1186">
            <v>2006</v>
          </cell>
        </row>
        <row r="1187">
          <cell r="A1187">
            <v>41112</v>
          </cell>
          <cell r="B1187" t="str">
            <v>West</v>
          </cell>
          <cell r="C1187" t="str">
            <v>Mo</v>
          </cell>
          <cell r="E1187" t="str">
            <v>DAB Item</v>
          </cell>
          <cell r="F1187">
            <v>3982</v>
          </cell>
          <cell r="G1187">
            <v>9262</v>
          </cell>
        </row>
        <row r="1188">
          <cell r="A1188">
            <v>41577</v>
          </cell>
          <cell r="B1188" t="str">
            <v>North</v>
          </cell>
          <cell r="C1188" t="str">
            <v>Pham</v>
          </cell>
          <cell r="E1188" t="str">
            <v>XOL Item</v>
          </cell>
          <cell r="F1188">
            <v>4457</v>
          </cell>
          <cell r="G1188">
            <v>7685</v>
          </cell>
        </row>
        <row r="1189">
          <cell r="A1189">
            <v>41547</v>
          </cell>
          <cell r="B1189" t="str">
            <v>North</v>
          </cell>
          <cell r="C1189" t="str">
            <v>Gigi</v>
          </cell>
          <cell r="E1189" t="str">
            <v>XOL Item</v>
          </cell>
          <cell r="F1189">
            <v>5506</v>
          </cell>
          <cell r="G1189">
            <v>9493</v>
          </cell>
        </row>
        <row r="1190">
          <cell r="A1190">
            <v>40917</v>
          </cell>
          <cell r="B1190" t="str">
            <v>MidWest</v>
          </cell>
          <cell r="C1190" t="str">
            <v>Mo</v>
          </cell>
          <cell r="E1190" t="str">
            <v>DAB Item</v>
          </cell>
          <cell r="F1190">
            <v>8207</v>
          </cell>
          <cell r="G1190">
            <v>8778</v>
          </cell>
        </row>
        <row r="1191">
          <cell r="A1191">
            <v>41180</v>
          </cell>
          <cell r="B1191" t="str">
            <v>North</v>
          </cell>
          <cell r="C1191" t="str">
            <v>Gigi</v>
          </cell>
          <cell r="E1191" t="str">
            <v>AIM Item</v>
          </cell>
          <cell r="F1191">
            <v>1583</v>
          </cell>
          <cell r="G1191">
            <v>2329</v>
          </cell>
        </row>
        <row r="1192">
          <cell r="A1192">
            <v>41336</v>
          </cell>
          <cell r="B1192" t="str">
            <v>North</v>
          </cell>
          <cell r="C1192" t="str">
            <v>Shelia</v>
          </cell>
          <cell r="E1192" t="str">
            <v>RAD Item</v>
          </cell>
          <cell r="F1192">
            <v>428</v>
          </cell>
          <cell r="G1192">
            <v>738</v>
          </cell>
        </row>
        <row r="1193">
          <cell r="A1193">
            <v>41464</v>
          </cell>
          <cell r="B1193" t="str">
            <v>West</v>
          </cell>
          <cell r="C1193" t="str">
            <v>Gigi</v>
          </cell>
          <cell r="E1193" t="str">
            <v>XOL Item</v>
          </cell>
          <cell r="F1193">
            <v>3035</v>
          </cell>
          <cell r="G1193">
            <v>8202</v>
          </cell>
        </row>
        <row r="1194">
          <cell r="A1194">
            <v>41296</v>
          </cell>
          <cell r="B1194" t="str">
            <v>MidWest</v>
          </cell>
          <cell r="C1194" t="str">
            <v>Gigi</v>
          </cell>
          <cell r="E1194" t="str">
            <v>RAD Item</v>
          </cell>
          <cell r="F1194">
            <v>4518</v>
          </cell>
          <cell r="G1194">
            <v>6644</v>
          </cell>
        </row>
        <row r="1195">
          <cell r="A1195">
            <v>41597</v>
          </cell>
          <cell r="B1195" t="str">
            <v>MidWest</v>
          </cell>
          <cell r="C1195" t="str">
            <v>Pham</v>
          </cell>
          <cell r="E1195" t="str">
            <v>RAD Item</v>
          </cell>
          <cell r="F1195">
            <v>5562</v>
          </cell>
          <cell r="G1195">
            <v>5949</v>
          </cell>
        </row>
        <row r="1196">
          <cell r="A1196">
            <v>41098</v>
          </cell>
          <cell r="B1196" t="str">
            <v>North</v>
          </cell>
          <cell r="C1196" t="str">
            <v>Shelia</v>
          </cell>
          <cell r="E1196" t="str">
            <v>XOL Item</v>
          </cell>
          <cell r="F1196">
            <v>5693</v>
          </cell>
          <cell r="G1196">
            <v>9813</v>
          </cell>
        </row>
        <row r="1197">
          <cell r="A1197">
            <v>41159</v>
          </cell>
          <cell r="B1197" t="str">
            <v>MidWest</v>
          </cell>
          <cell r="C1197" t="str">
            <v>Mo</v>
          </cell>
          <cell r="E1197" t="str">
            <v>AIM Item</v>
          </cell>
          <cell r="F1197">
            <v>3498</v>
          </cell>
          <cell r="G1197">
            <v>8136</v>
          </cell>
        </row>
        <row r="1198">
          <cell r="A1198">
            <v>41408</v>
          </cell>
          <cell r="B1198" t="str">
            <v>North</v>
          </cell>
          <cell r="C1198" t="str">
            <v>Shelia</v>
          </cell>
          <cell r="E1198" t="str">
            <v>AIM Item</v>
          </cell>
          <cell r="F1198">
            <v>4813</v>
          </cell>
          <cell r="G1198">
            <v>8296</v>
          </cell>
        </row>
        <row r="1199">
          <cell r="A1199">
            <v>41579</v>
          </cell>
          <cell r="B1199" t="str">
            <v>North</v>
          </cell>
          <cell r="C1199" t="str">
            <v>Pham</v>
          </cell>
          <cell r="E1199" t="str">
            <v>DAB Item</v>
          </cell>
          <cell r="F1199">
            <v>42</v>
          </cell>
          <cell r="G1199">
            <v>62</v>
          </cell>
        </row>
        <row r="1200">
          <cell r="A1200">
            <v>41395</v>
          </cell>
          <cell r="B1200" t="str">
            <v>North</v>
          </cell>
          <cell r="C1200" t="str">
            <v>Mo</v>
          </cell>
          <cell r="E1200" t="str">
            <v>DAB Item</v>
          </cell>
          <cell r="F1200">
            <v>3364</v>
          </cell>
          <cell r="G1200">
            <v>7477</v>
          </cell>
        </row>
        <row r="1201">
          <cell r="A1201">
            <v>41237</v>
          </cell>
          <cell r="B1201" t="str">
            <v>MidWest</v>
          </cell>
          <cell r="C1201" t="str">
            <v>Shelia</v>
          </cell>
          <cell r="E1201" t="str">
            <v>RAD Item</v>
          </cell>
          <cell r="F1201">
            <v>2267</v>
          </cell>
          <cell r="G1201">
            <v>4120</v>
          </cell>
        </row>
        <row r="1202">
          <cell r="A1202">
            <v>41369</v>
          </cell>
          <cell r="B1202" t="str">
            <v>South</v>
          </cell>
          <cell r="C1202" t="str">
            <v>Pham</v>
          </cell>
          <cell r="E1202" t="str">
            <v>XOL Item</v>
          </cell>
          <cell r="F1202">
            <v>4595</v>
          </cell>
          <cell r="G1202">
            <v>6755</v>
          </cell>
        </row>
        <row r="1203">
          <cell r="A1203">
            <v>41465</v>
          </cell>
          <cell r="B1203" t="str">
            <v>West</v>
          </cell>
          <cell r="C1203" t="str">
            <v>Shelia</v>
          </cell>
          <cell r="E1203" t="str">
            <v>DAB Item</v>
          </cell>
          <cell r="F1203">
            <v>8429</v>
          </cell>
          <cell r="G1203">
            <v>9580</v>
          </cell>
        </row>
        <row r="1204">
          <cell r="A1204">
            <v>41262</v>
          </cell>
          <cell r="B1204" t="str">
            <v>North</v>
          </cell>
          <cell r="C1204" t="str">
            <v>Shelia</v>
          </cell>
          <cell r="E1204" t="str">
            <v>RAD Item</v>
          </cell>
          <cell r="F1204">
            <v>1620</v>
          </cell>
          <cell r="G1204">
            <v>2944</v>
          </cell>
        </row>
        <row r="1205">
          <cell r="A1205">
            <v>41452</v>
          </cell>
          <cell r="B1205" t="str">
            <v>West</v>
          </cell>
          <cell r="C1205" t="str">
            <v>Shelia</v>
          </cell>
          <cell r="E1205" t="str">
            <v>DAB Item</v>
          </cell>
          <cell r="F1205">
            <v>1990</v>
          </cell>
          <cell r="G1205">
            <v>5379</v>
          </cell>
        </row>
        <row r="1206">
          <cell r="A1206">
            <v>41334</v>
          </cell>
          <cell r="B1206" t="str">
            <v>West</v>
          </cell>
          <cell r="C1206" t="str">
            <v>Mo</v>
          </cell>
          <cell r="E1206" t="str">
            <v>RAD Item</v>
          </cell>
          <cell r="F1206">
            <v>5673</v>
          </cell>
          <cell r="G1206">
            <v>7564</v>
          </cell>
        </row>
        <row r="1207">
          <cell r="A1207">
            <v>41152</v>
          </cell>
          <cell r="B1207" t="str">
            <v>North</v>
          </cell>
          <cell r="C1207" t="str">
            <v>Shelia</v>
          </cell>
          <cell r="E1207" t="str">
            <v>XOL Item</v>
          </cell>
          <cell r="F1207">
            <v>5804</v>
          </cell>
          <cell r="G1207">
            <v>9836</v>
          </cell>
        </row>
        <row r="1208">
          <cell r="A1208">
            <v>41272</v>
          </cell>
          <cell r="B1208" t="str">
            <v>West</v>
          </cell>
          <cell r="C1208" t="str">
            <v>Gigi</v>
          </cell>
          <cell r="E1208" t="str">
            <v>AIM Item</v>
          </cell>
          <cell r="F1208">
            <v>14</v>
          </cell>
          <cell r="G1208">
            <v>32</v>
          </cell>
        </row>
        <row r="1209">
          <cell r="A1209">
            <v>41568</v>
          </cell>
          <cell r="B1209" t="str">
            <v>North</v>
          </cell>
          <cell r="C1209" t="str">
            <v>Gigi</v>
          </cell>
          <cell r="E1209" t="str">
            <v>XOL Item</v>
          </cell>
          <cell r="F1209">
            <v>5843</v>
          </cell>
          <cell r="G1209">
            <v>8592</v>
          </cell>
        </row>
        <row r="1210">
          <cell r="A1210">
            <v>41264</v>
          </cell>
          <cell r="B1210" t="str">
            <v>North</v>
          </cell>
          <cell r="C1210" t="str">
            <v>Gigi</v>
          </cell>
          <cell r="E1210" t="str">
            <v>AIM Item</v>
          </cell>
          <cell r="F1210">
            <v>2034</v>
          </cell>
          <cell r="G1210">
            <v>5495</v>
          </cell>
        </row>
        <row r="1211">
          <cell r="A1211">
            <v>41003</v>
          </cell>
          <cell r="B1211" t="str">
            <v>South</v>
          </cell>
          <cell r="C1211" t="str">
            <v>Shelia</v>
          </cell>
          <cell r="E1211" t="str">
            <v>RAD Item</v>
          </cell>
          <cell r="F1211">
            <v>5898</v>
          </cell>
          <cell r="G1211">
            <v>6702</v>
          </cell>
        </row>
        <row r="1212">
          <cell r="A1212">
            <v>41629</v>
          </cell>
          <cell r="B1212" t="str">
            <v>MidWest</v>
          </cell>
          <cell r="C1212" t="str">
            <v>Pham</v>
          </cell>
          <cell r="E1212" t="str">
            <v>AIM Item</v>
          </cell>
          <cell r="F1212">
            <v>2434</v>
          </cell>
          <cell r="G1212">
            <v>6576</v>
          </cell>
        </row>
        <row r="1213">
          <cell r="A1213">
            <v>41405</v>
          </cell>
          <cell r="B1213" t="str">
            <v>South</v>
          </cell>
          <cell r="C1213" t="str">
            <v>Mo</v>
          </cell>
          <cell r="E1213" t="str">
            <v>XOL Item</v>
          </cell>
          <cell r="F1213">
            <v>2294</v>
          </cell>
          <cell r="G1213">
            <v>3059</v>
          </cell>
        </row>
        <row r="1214">
          <cell r="A1214">
            <v>40937</v>
          </cell>
          <cell r="B1214" t="str">
            <v>West</v>
          </cell>
          <cell r="C1214" t="str">
            <v>Gigi</v>
          </cell>
          <cell r="E1214" t="str">
            <v>AIM Item</v>
          </cell>
          <cell r="F1214">
            <v>186</v>
          </cell>
          <cell r="G1214">
            <v>274</v>
          </cell>
        </row>
        <row r="1215">
          <cell r="A1215">
            <v>41248</v>
          </cell>
          <cell r="B1215" t="str">
            <v>South</v>
          </cell>
          <cell r="C1215" t="str">
            <v>Gigi</v>
          </cell>
          <cell r="E1215" t="str">
            <v>XOL Item</v>
          </cell>
          <cell r="F1215">
            <v>853</v>
          </cell>
          <cell r="G1215">
            <v>2303</v>
          </cell>
        </row>
        <row r="1216">
          <cell r="A1216">
            <v>41064</v>
          </cell>
          <cell r="B1216" t="str">
            <v>South</v>
          </cell>
          <cell r="C1216" t="str">
            <v>Gigi</v>
          </cell>
          <cell r="E1216" t="str">
            <v>DAB Item</v>
          </cell>
          <cell r="F1216">
            <v>3178</v>
          </cell>
          <cell r="G1216">
            <v>5779</v>
          </cell>
        </row>
        <row r="1217">
          <cell r="A1217">
            <v>40997</v>
          </cell>
          <cell r="B1217" t="str">
            <v>MidWest</v>
          </cell>
          <cell r="C1217" t="str">
            <v>Mo</v>
          </cell>
          <cell r="E1217" t="str">
            <v>DAB Item</v>
          </cell>
          <cell r="F1217">
            <v>1748</v>
          </cell>
          <cell r="G1217">
            <v>3012</v>
          </cell>
        </row>
        <row r="1218">
          <cell r="A1218">
            <v>40999</v>
          </cell>
          <cell r="B1218" t="str">
            <v>MidWest</v>
          </cell>
          <cell r="C1218" t="str">
            <v>Shelia</v>
          </cell>
          <cell r="E1218" t="str">
            <v>AIM Item</v>
          </cell>
          <cell r="F1218">
            <v>1762</v>
          </cell>
          <cell r="G1218">
            <v>4098</v>
          </cell>
        </row>
        <row r="1219">
          <cell r="A1219">
            <v>41268</v>
          </cell>
          <cell r="B1219" t="str">
            <v>West</v>
          </cell>
          <cell r="C1219" t="str">
            <v>Pham</v>
          </cell>
          <cell r="E1219" t="str">
            <v>DAB Item</v>
          </cell>
          <cell r="F1219">
            <v>2282</v>
          </cell>
          <cell r="G1219">
            <v>6167</v>
          </cell>
        </row>
        <row r="1220">
          <cell r="A1220">
            <v>41025</v>
          </cell>
          <cell r="B1220" t="str">
            <v>South</v>
          </cell>
          <cell r="C1220" t="str">
            <v>Shelia</v>
          </cell>
          <cell r="E1220" t="str">
            <v>XOL Item</v>
          </cell>
          <cell r="F1220">
            <v>1102</v>
          </cell>
          <cell r="G1220">
            <v>1470</v>
          </cell>
        </row>
        <row r="1221">
          <cell r="A1221">
            <v>41105</v>
          </cell>
          <cell r="B1221" t="str">
            <v>South</v>
          </cell>
          <cell r="C1221" t="str">
            <v>Shelia</v>
          </cell>
          <cell r="E1221" t="str">
            <v>XOL Item</v>
          </cell>
          <cell r="F1221">
            <v>991</v>
          </cell>
          <cell r="G1221">
            <v>1678</v>
          </cell>
        </row>
        <row r="1222">
          <cell r="A1222">
            <v>40954</v>
          </cell>
          <cell r="B1222" t="str">
            <v>MidWest</v>
          </cell>
          <cell r="C1222" t="str">
            <v>Mo</v>
          </cell>
          <cell r="E1222" t="str">
            <v>DAB Item</v>
          </cell>
          <cell r="F1222">
            <v>5539</v>
          </cell>
          <cell r="G1222">
            <v>9386</v>
          </cell>
        </row>
        <row r="1223">
          <cell r="A1223">
            <v>41495</v>
          </cell>
          <cell r="B1223" t="str">
            <v>South</v>
          </cell>
          <cell r="C1223" t="str">
            <v>Pham</v>
          </cell>
          <cell r="E1223" t="str">
            <v>RAD Item</v>
          </cell>
          <cell r="F1223">
            <v>1150</v>
          </cell>
          <cell r="G1223">
            <v>3107</v>
          </cell>
        </row>
        <row r="1224">
          <cell r="A1224">
            <v>41084</v>
          </cell>
          <cell r="B1224" t="str">
            <v>South</v>
          </cell>
          <cell r="C1224" t="str">
            <v>Gigi</v>
          </cell>
          <cell r="E1224" t="str">
            <v>XOL Item</v>
          </cell>
          <cell r="F1224">
            <v>2081</v>
          </cell>
          <cell r="G1224">
            <v>4622</v>
          </cell>
        </row>
        <row r="1225">
          <cell r="A1225">
            <v>41567</v>
          </cell>
          <cell r="B1225" t="str">
            <v>MidWest</v>
          </cell>
          <cell r="C1225" t="str">
            <v>Shelia</v>
          </cell>
          <cell r="E1225" t="str">
            <v>DAB Item</v>
          </cell>
          <cell r="F1225">
            <v>5027</v>
          </cell>
          <cell r="G1225">
            <v>8668</v>
          </cell>
        </row>
        <row r="1226">
          <cell r="A1226">
            <v>41081</v>
          </cell>
          <cell r="B1226" t="str">
            <v>South</v>
          </cell>
          <cell r="C1226" t="str">
            <v>Pham</v>
          </cell>
          <cell r="E1226" t="str">
            <v>RAD Item</v>
          </cell>
          <cell r="F1226">
            <v>4845</v>
          </cell>
          <cell r="G1226">
            <v>8210</v>
          </cell>
        </row>
        <row r="1227">
          <cell r="A1227">
            <v>40922</v>
          </cell>
          <cell r="B1227" t="str">
            <v>South</v>
          </cell>
          <cell r="C1227" t="str">
            <v>Gigi</v>
          </cell>
          <cell r="E1227" t="str">
            <v>RAD Item</v>
          </cell>
          <cell r="F1227">
            <v>2207</v>
          </cell>
          <cell r="G1227">
            <v>5964</v>
          </cell>
        </row>
        <row r="1228">
          <cell r="A1228">
            <v>41579</v>
          </cell>
          <cell r="B1228" t="str">
            <v>South</v>
          </cell>
          <cell r="C1228" t="str">
            <v>Pham</v>
          </cell>
          <cell r="E1228" t="str">
            <v>RAD Item</v>
          </cell>
          <cell r="F1228">
            <v>4807</v>
          </cell>
          <cell r="G1228">
            <v>7067</v>
          </cell>
        </row>
        <row r="1229">
          <cell r="A1229">
            <v>40949</v>
          </cell>
          <cell r="B1229" t="str">
            <v>West</v>
          </cell>
          <cell r="C1229" t="str">
            <v>Mo</v>
          </cell>
          <cell r="E1229" t="str">
            <v>RAD Item</v>
          </cell>
          <cell r="F1229">
            <v>4298</v>
          </cell>
          <cell r="G1229">
            <v>9994</v>
          </cell>
        </row>
        <row r="1230">
          <cell r="A1230">
            <v>41459</v>
          </cell>
          <cell r="B1230" t="str">
            <v>South</v>
          </cell>
          <cell r="C1230" t="str">
            <v>Pham</v>
          </cell>
          <cell r="E1230" t="str">
            <v>XOL Item</v>
          </cell>
          <cell r="F1230">
            <v>346</v>
          </cell>
          <cell r="G1230">
            <v>370</v>
          </cell>
        </row>
        <row r="1231">
          <cell r="A1231">
            <v>41286</v>
          </cell>
          <cell r="B1231" t="str">
            <v>MidWest</v>
          </cell>
          <cell r="C1231" t="str">
            <v>Mo</v>
          </cell>
          <cell r="E1231" t="str">
            <v>XOL Item</v>
          </cell>
          <cell r="F1231">
            <v>2810</v>
          </cell>
          <cell r="G1231">
            <v>5108</v>
          </cell>
        </row>
        <row r="1232">
          <cell r="A1232">
            <v>41374</v>
          </cell>
          <cell r="B1232" t="str">
            <v>West</v>
          </cell>
          <cell r="C1232" t="str">
            <v>Mo</v>
          </cell>
          <cell r="E1232" t="str">
            <v>XOL Item</v>
          </cell>
          <cell r="F1232">
            <v>2059</v>
          </cell>
          <cell r="G1232">
            <v>3491</v>
          </cell>
        </row>
        <row r="1233">
          <cell r="A1233">
            <v>41260</v>
          </cell>
          <cell r="B1233" t="str">
            <v>North</v>
          </cell>
          <cell r="C1233" t="str">
            <v>Mo</v>
          </cell>
          <cell r="E1233" t="str">
            <v>RAD Item</v>
          </cell>
          <cell r="F1233">
            <v>3551</v>
          </cell>
          <cell r="G1233">
            <v>7890</v>
          </cell>
        </row>
        <row r="1234">
          <cell r="A1234">
            <v>41263</v>
          </cell>
          <cell r="B1234" t="str">
            <v>West</v>
          </cell>
          <cell r="C1234" t="str">
            <v>Mo</v>
          </cell>
          <cell r="E1234" t="str">
            <v>RAD Item</v>
          </cell>
          <cell r="F1234">
            <v>609</v>
          </cell>
          <cell r="G1234">
            <v>1049</v>
          </cell>
        </row>
        <row r="1235">
          <cell r="A1235">
            <v>41391</v>
          </cell>
          <cell r="B1235" t="str">
            <v>West</v>
          </cell>
          <cell r="C1235" t="str">
            <v>Gigi</v>
          </cell>
          <cell r="E1235" t="str">
            <v>XOL Item</v>
          </cell>
          <cell r="F1235">
            <v>1942</v>
          </cell>
          <cell r="G1235">
            <v>2591</v>
          </cell>
        </row>
        <row r="1236">
          <cell r="A1236">
            <v>41257</v>
          </cell>
          <cell r="B1236" t="str">
            <v>South</v>
          </cell>
          <cell r="C1236" t="str">
            <v>Pham</v>
          </cell>
          <cell r="E1236" t="str">
            <v>RAD Item</v>
          </cell>
          <cell r="F1236">
            <v>2417</v>
          </cell>
          <cell r="G1236">
            <v>5370</v>
          </cell>
        </row>
        <row r="1237">
          <cell r="A1237">
            <v>41314</v>
          </cell>
          <cell r="B1237" t="str">
            <v>West</v>
          </cell>
          <cell r="C1237" t="str">
            <v>Gigi</v>
          </cell>
          <cell r="E1237" t="str">
            <v>XOL Item</v>
          </cell>
          <cell r="F1237">
            <v>7363</v>
          </cell>
          <cell r="G1237">
            <v>9816</v>
          </cell>
        </row>
        <row r="1238">
          <cell r="A1238">
            <v>40948</v>
          </cell>
          <cell r="B1238" t="str">
            <v>West</v>
          </cell>
          <cell r="C1238" t="str">
            <v>Gigi</v>
          </cell>
          <cell r="E1238" t="str">
            <v>AIM Item</v>
          </cell>
          <cell r="F1238">
            <v>2712</v>
          </cell>
          <cell r="G1238">
            <v>6026</v>
          </cell>
        </row>
        <row r="1239">
          <cell r="A1239">
            <v>41036</v>
          </cell>
          <cell r="B1239" t="str">
            <v>South</v>
          </cell>
          <cell r="C1239" t="str">
            <v>Mo</v>
          </cell>
          <cell r="E1239" t="str">
            <v>AIM Item</v>
          </cell>
          <cell r="F1239">
            <v>2609</v>
          </cell>
          <cell r="G1239">
            <v>2965</v>
          </cell>
        </row>
        <row r="1240">
          <cell r="A1240">
            <v>41114</v>
          </cell>
          <cell r="B1240" t="str">
            <v>West</v>
          </cell>
          <cell r="C1240" t="str">
            <v>Gigi</v>
          </cell>
          <cell r="E1240" t="str">
            <v>RAD Item</v>
          </cell>
          <cell r="F1240">
            <v>4233</v>
          </cell>
          <cell r="G1240">
            <v>9405</v>
          </cell>
        </row>
        <row r="1241">
          <cell r="A1241">
            <v>41268</v>
          </cell>
          <cell r="B1241" t="str">
            <v>South</v>
          </cell>
          <cell r="C1241" t="str">
            <v>Gigi</v>
          </cell>
          <cell r="E1241" t="str">
            <v>XOL Item</v>
          </cell>
          <cell r="F1241">
            <v>5914</v>
          </cell>
          <cell r="G1241">
            <v>6326</v>
          </cell>
        </row>
        <row r="1242">
          <cell r="A1242">
            <v>40956</v>
          </cell>
          <cell r="B1242" t="str">
            <v>MidWest</v>
          </cell>
          <cell r="C1242" t="str">
            <v>Pham</v>
          </cell>
          <cell r="E1242" t="str">
            <v>XOL Item</v>
          </cell>
          <cell r="F1242">
            <v>2037</v>
          </cell>
          <cell r="G1242">
            <v>3704</v>
          </cell>
        </row>
        <row r="1243">
          <cell r="A1243">
            <v>41407</v>
          </cell>
          <cell r="B1243" t="str">
            <v>North</v>
          </cell>
          <cell r="C1243" t="str">
            <v>Shelia</v>
          </cell>
          <cell r="E1243" t="str">
            <v>DAB Item</v>
          </cell>
          <cell r="F1243">
            <v>929</v>
          </cell>
          <cell r="G1243">
            <v>2508</v>
          </cell>
        </row>
        <row r="1244">
          <cell r="A1244">
            <v>41480</v>
          </cell>
          <cell r="B1244" t="str">
            <v>South</v>
          </cell>
          <cell r="C1244" t="str">
            <v>Gigi</v>
          </cell>
          <cell r="E1244" t="str">
            <v>DAB Item</v>
          </cell>
          <cell r="F1244">
            <v>307</v>
          </cell>
          <cell r="G1244">
            <v>410</v>
          </cell>
        </row>
        <row r="1245">
          <cell r="A1245">
            <v>41261</v>
          </cell>
          <cell r="B1245" t="str">
            <v>West</v>
          </cell>
          <cell r="C1245" t="str">
            <v>Shelia</v>
          </cell>
          <cell r="E1245" t="str">
            <v>RAD Item</v>
          </cell>
          <cell r="F1245">
            <v>2693</v>
          </cell>
          <cell r="G1245">
            <v>7278</v>
          </cell>
        </row>
        <row r="1246">
          <cell r="A1246">
            <v>41379</v>
          </cell>
          <cell r="B1246" t="str">
            <v>West</v>
          </cell>
          <cell r="C1246" t="str">
            <v>Pham</v>
          </cell>
          <cell r="E1246" t="str">
            <v>XOL Item</v>
          </cell>
          <cell r="F1246">
            <v>3895</v>
          </cell>
          <cell r="G1246">
            <v>8655</v>
          </cell>
        </row>
        <row r="1247">
          <cell r="A1247">
            <v>40912</v>
          </cell>
          <cell r="B1247" t="str">
            <v>MidWest</v>
          </cell>
          <cell r="C1247" t="str">
            <v>Mo</v>
          </cell>
          <cell r="E1247" t="str">
            <v>AIM Item</v>
          </cell>
          <cell r="F1247">
            <v>2694</v>
          </cell>
          <cell r="G1247">
            <v>5986</v>
          </cell>
        </row>
        <row r="1248">
          <cell r="A1248">
            <v>41084</v>
          </cell>
          <cell r="B1248" t="str">
            <v>MidWest</v>
          </cell>
          <cell r="C1248" t="str">
            <v>Shelia</v>
          </cell>
          <cell r="E1248" t="str">
            <v>RAD Item</v>
          </cell>
          <cell r="F1248">
            <v>1862</v>
          </cell>
          <cell r="G1248">
            <v>1990</v>
          </cell>
        </row>
        <row r="1249">
          <cell r="A1249">
            <v>41172</v>
          </cell>
          <cell r="B1249" t="str">
            <v>West</v>
          </cell>
          <cell r="C1249" t="str">
            <v>Pham</v>
          </cell>
          <cell r="E1249" t="str">
            <v>XOL Item</v>
          </cell>
          <cell r="F1249">
            <v>2082</v>
          </cell>
          <cell r="G1249">
            <v>2776</v>
          </cell>
        </row>
        <row r="1250">
          <cell r="A1250">
            <v>40921</v>
          </cell>
          <cell r="B1250" t="str">
            <v>West</v>
          </cell>
          <cell r="C1250" t="str">
            <v>Pham</v>
          </cell>
          <cell r="E1250" t="str">
            <v>XOL Item</v>
          </cell>
          <cell r="F1250">
            <v>1269</v>
          </cell>
          <cell r="G1250">
            <v>1692</v>
          </cell>
        </row>
        <row r="1251">
          <cell r="A1251">
            <v>41556</v>
          </cell>
          <cell r="B1251" t="str">
            <v>South</v>
          </cell>
          <cell r="C1251" t="str">
            <v>Mo</v>
          </cell>
          <cell r="E1251" t="str">
            <v>XOL Item</v>
          </cell>
          <cell r="F1251">
            <v>2719</v>
          </cell>
          <cell r="G1251">
            <v>6324</v>
          </cell>
        </row>
        <row r="1252">
          <cell r="A1252">
            <v>41580</v>
          </cell>
          <cell r="B1252" t="str">
            <v>North</v>
          </cell>
          <cell r="C1252" t="str">
            <v>Mo</v>
          </cell>
          <cell r="E1252" t="str">
            <v>DAB Item</v>
          </cell>
          <cell r="F1252">
            <v>3551</v>
          </cell>
          <cell r="G1252">
            <v>4733</v>
          </cell>
        </row>
        <row r="1253">
          <cell r="A1253">
            <v>41416</v>
          </cell>
          <cell r="B1253" t="str">
            <v>North</v>
          </cell>
          <cell r="C1253" t="str">
            <v>Shelia</v>
          </cell>
          <cell r="E1253" t="str">
            <v>RAD Item</v>
          </cell>
          <cell r="F1253">
            <v>4441</v>
          </cell>
          <cell r="G1253">
            <v>6531</v>
          </cell>
        </row>
        <row r="1254">
          <cell r="A1254">
            <v>41514</v>
          </cell>
          <cell r="B1254" t="str">
            <v>South</v>
          </cell>
          <cell r="C1254" t="str">
            <v>Shelia</v>
          </cell>
          <cell r="E1254" t="str">
            <v>DAB Item</v>
          </cell>
          <cell r="F1254">
            <v>5364</v>
          </cell>
          <cell r="G1254">
            <v>7888</v>
          </cell>
        </row>
        <row r="1255">
          <cell r="A1255">
            <v>41281</v>
          </cell>
          <cell r="B1255" t="str">
            <v>West</v>
          </cell>
          <cell r="C1255" t="str">
            <v>Shelia</v>
          </cell>
          <cell r="E1255" t="str">
            <v>RAD Item</v>
          </cell>
          <cell r="F1255">
            <v>3895</v>
          </cell>
          <cell r="G1255">
            <v>6601</v>
          </cell>
        </row>
        <row r="1256">
          <cell r="A1256">
            <v>40946</v>
          </cell>
          <cell r="B1256" t="str">
            <v>South</v>
          </cell>
          <cell r="C1256" t="str">
            <v>Gigi</v>
          </cell>
          <cell r="E1256" t="str">
            <v>AIM Item</v>
          </cell>
          <cell r="F1256">
            <v>3726</v>
          </cell>
          <cell r="G1256">
            <v>3986</v>
          </cell>
        </row>
        <row r="1257">
          <cell r="A1257">
            <v>41554</v>
          </cell>
          <cell r="B1257" t="str">
            <v>West</v>
          </cell>
          <cell r="C1257" t="str">
            <v>Pham</v>
          </cell>
          <cell r="E1257" t="str">
            <v>DAB Item</v>
          </cell>
          <cell r="F1257">
            <v>3455</v>
          </cell>
          <cell r="G1257">
            <v>9338</v>
          </cell>
        </row>
        <row r="1258">
          <cell r="A1258">
            <v>41207</v>
          </cell>
          <cell r="B1258" t="str">
            <v>West</v>
          </cell>
          <cell r="C1258" t="str">
            <v>Shelia</v>
          </cell>
          <cell r="E1258" t="str">
            <v>DAB Item</v>
          </cell>
          <cell r="F1258">
            <v>2035</v>
          </cell>
          <cell r="G1258">
            <v>3507</v>
          </cell>
        </row>
        <row r="1259">
          <cell r="A1259">
            <v>40990</v>
          </cell>
          <cell r="B1259" t="str">
            <v>West</v>
          </cell>
          <cell r="C1259" t="str">
            <v>Pham</v>
          </cell>
          <cell r="E1259" t="str">
            <v>RAD Item</v>
          </cell>
          <cell r="F1259">
            <v>4232</v>
          </cell>
          <cell r="G1259">
            <v>7295</v>
          </cell>
        </row>
        <row r="1260">
          <cell r="A1260">
            <v>40992</v>
          </cell>
          <cell r="B1260" t="str">
            <v>West</v>
          </cell>
          <cell r="C1260" t="str">
            <v>Shelia</v>
          </cell>
          <cell r="E1260" t="str">
            <v>RAD Item</v>
          </cell>
          <cell r="F1260">
            <v>141</v>
          </cell>
          <cell r="G1260">
            <v>315</v>
          </cell>
        </row>
        <row r="1261">
          <cell r="A1261">
            <v>41431</v>
          </cell>
          <cell r="B1261" t="str">
            <v>West</v>
          </cell>
          <cell r="C1261" t="str">
            <v>Shelia</v>
          </cell>
          <cell r="E1261" t="str">
            <v>XOL Item</v>
          </cell>
          <cell r="F1261">
            <v>991</v>
          </cell>
          <cell r="G1261">
            <v>2675</v>
          </cell>
        </row>
        <row r="1262">
          <cell r="A1262">
            <v>41257</v>
          </cell>
          <cell r="B1262" t="str">
            <v>MidWest</v>
          </cell>
          <cell r="C1262" t="str">
            <v>Shelia</v>
          </cell>
          <cell r="E1262" t="str">
            <v>DAB Item</v>
          </cell>
          <cell r="F1262">
            <v>2232</v>
          </cell>
          <cell r="G1262">
            <v>4959</v>
          </cell>
        </row>
        <row r="1263">
          <cell r="A1263">
            <v>41315</v>
          </cell>
          <cell r="B1263" t="str">
            <v>MidWest</v>
          </cell>
          <cell r="C1263" t="str">
            <v>Shelia</v>
          </cell>
          <cell r="E1263" t="str">
            <v>DAB Item</v>
          </cell>
          <cell r="F1263">
            <v>523</v>
          </cell>
          <cell r="G1263">
            <v>593</v>
          </cell>
        </row>
        <row r="1264">
          <cell r="A1264">
            <v>41024</v>
          </cell>
          <cell r="B1264" t="str">
            <v>West</v>
          </cell>
          <cell r="C1264" t="str">
            <v>Mo</v>
          </cell>
          <cell r="E1264" t="str">
            <v>RAD Item</v>
          </cell>
          <cell r="F1264">
            <v>3292</v>
          </cell>
          <cell r="G1264">
            <v>4842</v>
          </cell>
        </row>
        <row r="1265">
          <cell r="A1265">
            <v>41376</v>
          </cell>
          <cell r="B1265" t="str">
            <v>North</v>
          </cell>
          <cell r="C1265" t="str">
            <v>Pham</v>
          </cell>
          <cell r="E1265" t="str">
            <v>RAD Item</v>
          </cell>
          <cell r="F1265">
            <v>5929</v>
          </cell>
          <cell r="G1265">
            <v>7906</v>
          </cell>
        </row>
        <row r="1266">
          <cell r="A1266">
            <v>41140</v>
          </cell>
          <cell r="B1266" t="str">
            <v>MidWest</v>
          </cell>
          <cell r="C1266" t="str">
            <v>Gigi</v>
          </cell>
          <cell r="E1266" t="str">
            <v>DAB Item</v>
          </cell>
          <cell r="F1266">
            <v>7773</v>
          </cell>
          <cell r="G1266">
            <v>8314</v>
          </cell>
        </row>
        <row r="1267">
          <cell r="A1267">
            <v>41217</v>
          </cell>
          <cell r="B1267" t="str">
            <v>West</v>
          </cell>
          <cell r="C1267" t="str">
            <v>Shelia</v>
          </cell>
          <cell r="E1267" t="str">
            <v>XOL Item</v>
          </cell>
          <cell r="F1267">
            <v>1446</v>
          </cell>
          <cell r="G1267">
            <v>2451</v>
          </cell>
        </row>
        <row r="1268">
          <cell r="A1268">
            <v>40964</v>
          </cell>
          <cell r="B1268" t="str">
            <v>South</v>
          </cell>
          <cell r="C1268" t="str">
            <v>Gigi</v>
          </cell>
          <cell r="E1268" t="str">
            <v>AIM Item</v>
          </cell>
          <cell r="F1268">
            <v>2307</v>
          </cell>
          <cell r="G1268">
            <v>6236</v>
          </cell>
        </row>
        <row r="1269">
          <cell r="A1269">
            <v>41213</v>
          </cell>
          <cell r="B1269" t="str">
            <v>West</v>
          </cell>
          <cell r="C1269" t="str">
            <v>Pham</v>
          </cell>
          <cell r="E1269" t="str">
            <v>RAD Item</v>
          </cell>
          <cell r="F1269">
            <v>3161</v>
          </cell>
          <cell r="G1269">
            <v>7024</v>
          </cell>
        </row>
        <row r="1270">
          <cell r="A1270">
            <v>41089</v>
          </cell>
          <cell r="B1270" t="str">
            <v>North</v>
          </cell>
          <cell r="C1270" t="str">
            <v>Shelia</v>
          </cell>
          <cell r="E1270" t="str">
            <v>DAB Item</v>
          </cell>
          <cell r="F1270">
            <v>1566</v>
          </cell>
          <cell r="G1270">
            <v>2847</v>
          </cell>
        </row>
        <row r="1271">
          <cell r="A1271">
            <v>41529</v>
          </cell>
          <cell r="B1271" t="str">
            <v>West</v>
          </cell>
          <cell r="C1271" t="str">
            <v>Pham</v>
          </cell>
          <cell r="E1271" t="str">
            <v>XOL Item</v>
          </cell>
          <cell r="F1271">
            <v>1455</v>
          </cell>
          <cell r="G1271">
            <v>1940</v>
          </cell>
        </row>
        <row r="1272">
          <cell r="A1272">
            <v>41282</v>
          </cell>
          <cell r="B1272" t="str">
            <v>South</v>
          </cell>
          <cell r="C1272" t="str">
            <v>Shelia</v>
          </cell>
          <cell r="E1272" t="str">
            <v>DAB Item</v>
          </cell>
          <cell r="F1272">
            <v>4350</v>
          </cell>
          <cell r="G1272">
            <v>4942</v>
          </cell>
        </row>
        <row r="1273">
          <cell r="A1273">
            <v>41162</v>
          </cell>
          <cell r="B1273" t="str">
            <v>South</v>
          </cell>
          <cell r="C1273" t="str">
            <v>Gigi</v>
          </cell>
          <cell r="E1273" t="str">
            <v>AIM Item</v>
          </cell>
          <cell r="F1273">
            <v>3061</v>
          </cell>
          <cell r="G1273">
            <v>5565</v>
          </cell>
        </row>
        <row r="1274">
          <cell r="A1274">
            <v>41522</v>
          </cell>
          <cell r="B1274" t="str">
            <v>MidWest</v>
          </cell>
          <cell r="C1274" t="str">
            <v>Gigi</v>
          </cell>
          <cell r="E1274" t="str">
            <v>AIM Item</v>
          </cell>
          <cell r="F1274">
            <v>3313</v>
          </cell>
          <cell r="G1274">
            <v>6025</v>
          </cell>
        </row>
        <row r="1275">
          <cell r="A1275">
            <v>40922</v>
          </cell>
          <cell r="B1275" t="str">
            <v>South</v>
          </cell>
          <cell r="C1275" t="str">
            <v>Mo</v>
          </cell>
          <cell r="E1275" t="str">
            <v>DAB Item</v>
          </cell>
          <cell r="F1275">
            <v>3241</v>
          </cell>
          <cell r="G1275">
            <v>3467</v>
          </cell>
        </row>
        <row r="1276">
          <cell r="A1276">
            <v>41274</v>
          </cell>
          <cell r="B1276" t="str">
            <v>West</v>
          </cell>
          <cell r="C1276" t="str">
            <v>Pham</v>
          </cell>
          <cell r="E1276" t="str">
            <v>DAB Item</v>
          </cell>
          <cell r="F1276">
            <v>4766</v>
          </cell>
          <cell r="G1276">
            <v>8663</v>
          </cell>
        </row>
        <row r="1277">
          <cell r="A1277">
            <v>41315</v>
          </cell>
          <cell r="B1277" t="str">
            <v>West</v>
          </cell>
          <cell r="C1277" t="str">
            <v>Mo</v>
          </cell>
          <cell r="E1277" t="str">
            <v>XOL Item</v>
          </cell>
          <cell r="F1277">
            <v>3235</v>
          </cell>
          <cell r="G1277">
            <v>7190</v>
          </cell>
        </row>
        <row r="1278">
          <cell r="A1278">
            <v>41012</v>
          </cell>
          <cell r="B1278" t="str">
            <v>MidWest</v>
          </cell>
          <cell r="C1278" t="str">
            <v>Gigi</v>
          </cell>
          <cell r="E1278" t="str">
            <v>RAD Item</v>
          </cell>
          <cell r="F1278">
            <v>459</v>
          </cell>
          <cell r="G1278">
            <v>1237</v>
          </cell>
        </row>
        <row r="1279">
          <cell r="A1279">
            <v>41299</v>
          </cell>
          <cell r="B1279" t="str">
            <v>South</v>
          </cell>
          <cell r="C1279" t="str">
            <v>Shelia</v>
          </cell>
          <cell r="E1279" t="str">
            <v>AIM Item</v>
          </cell>
          <cell r="F1279">
            <v>518</v>
          </cell>
          <cell r="G1279">
            <v>941</v>
          </cell>
        </row>
        <row r="1280">
          <cell r="A1280">
            <v>41445</v>
          </cell>
          <cell r="B1280" t="str">
            <v>West</v>
          </cell>
          <cell r="C1280" t="str">
            <v>Shelia</v>
          </cell>
          <cell r="E1280" t="str">
            <v>DAB Item</v>
          </cell>
          <cell r="F1280">
            <v>8722</v>
          </cell>
          <cell r="G1280">
            <v>9912</v>
          </cell>
        </row>
        <row r="1281">
          <cell r="A1281">
            <v>41186</v>
          </cell>
          <cell r="B1281" t="str">
            <v>West</v>
          </cell>
          <cell r="C1281" t="str">
            <v>Mo</v>
          </cell>
          <cell r="E1281" t="str">
            <v>XOL Item</v>
          </cell>
          <cell r="F1281">
            <v>8749</v>
          </cell>
          <cell r="G1281">
            <v>9942</v>
          </cell>
        </row>
        <row r="1282">
          <cell r="A1282">
            <v>41216</v>
          </cell>
          <cell r="B1282" t="str">
            <v>West</v>
          </cell>
          <cell r="C1282" t="str">
            <v>Gigi</v>
          </cell>
          <cell r="E1282" t="str">
            <v>DAB Item</v>
          </cell>
          <cell r="F1282">
            <v>1382</v>
          </cell>
          <cell r="G1282">
            <v>3732</v>
          </cell>
        </row>
        <row r="1283">
          <cell r="A1283">
            <v>41506</v>
          </cell>
          <cell r="B1283" t="str">
            <v>South</v>
          </cell>
          <cell r="C1283" t="str">
            <v>Shelia</v>
          </cell>
          <cell r="E1283" t="str">
            <v>RAD Item</v>
          </cell>
          <cell r="F1283">
            <v>2368</v>
          </cell>
          <cell r="G1283">
            <v>5507</v>
          </cell>
        </row>
        <row r="1284">
          <cell r="A1284">
            <v>41519</v>
          </cell>
          <cell r="B1284" t="str">
            <v>MidWest</v>
          </cell>
          <cell r="C1284" t="str">
            <v>Pham</v>
          </cell>
          <cell r="E1284" t="str">
            <v>RAD Item</v>
          </cell>
          <cell r="F1284">
            <v>3720</v>
          </cell>
          <cell r="G1284">
            <v>4228</v>
          </cell>
        </row>
        <row r="1285">
          <cell r="A1285">
            <v>41476</v>
          </cell>
          <cell r="B1285" t="str">
            <v>North</v>
          </cell>
          <cell r="C1285" t="str">
            <v>Mo</v>
          </cell>
          <cell r="E1285" t="str">
            <v>RAD Item</v>
          </cell>
          <cell r="F1285">
            <v>7044</v>
          </cell>
          <cell r="G1285">
            <v>9393</v>
          </cell>
        </row>
        <row r="1286">
          <cell r="A1286">
            <v>41186</v>
          </cell>
          <cell r="B1286" t="str">
            <v>West</v>
          </cell>
          <cell r="C1286" t="str">
            <v>Shelia</v>
          </cell>
          <cell r="E1286" t="str">
            <v>AIM Item</v>
          </cell>
          <cell r="F1286">
            <v>3948</v>
          </cell>
          <cell r="G1286">
            <v>5262</v>
          </cell>
        </row>
        <row r="1287">
          <cell r="A1287">
            <v>41536</v>
          </cell>
          <cell r="B1287" t="str">
            <v>South</v>
          </cell>
          <cell r="C1287" t="str">
            <v>Pham</v>
          </cell>
          <cell r="E1287" t="str">
            <v>DAB Item</v>
          </cell>
          <cell r="F1287">
            <v>2147</v>
          </cell>
          <cell r="G1287">
            <v>2439</v>
          </cell>
        </row>
        <row r="1288">
          <cell r="A1288">
            <v>41266</v>
          </cell>
          <cell r="B1288" t="str">
            <v>North</v>
          </cell>
          <cell r="C1288" t="str">
            <v>Mo</v>
          </cell>
          <cell r="E1288" t="str">
            <v>RAD Item</v>
          </cell>
          <cell r="F1288">
            <v>4490</v>
          </cell>
          <cell r="G1288">
            <v>5986</v>
          </cell>
        </row>
        <row r="1289">
          <cell r="A1289">
            <v>40922</v>
          </cell>
          <cell r="B1289" t="str">
            <v>North</v>
          </cell>
          <cell r="C1289" t="str">
            <v>Gigi</v>
          </cell>
          <cell r="E1289" t="str">
            <v>DAB Item</v>
          </cell>
          <cell r="F1289">
            <v>7063</v>
          </cell>
          <cell r="G1289">
            <v>8027</v>
          </cell>
        </row>
        <row r="1290">
          <cell r="A1290">
            <v>41442</v>
          </cell>
          <cell r="B1290" t="str">
            <v>MidWest</v>
          </cell>
          <cell r="C1290" t="str">
            <v>Mo</v>
          </cell>
          <cell r="E1290" t="str">
            <v>RAD Item</v>
          </cell>
          <cell r="F1290">
            <v>4921</v>
          </cell>
          <cell r="G1290">
            <v>7236</v>
          </cell>
        </row>
        <row r="1291">
          <cell r="A1291">
            <v>41051</v>
          </cell>
          <cell r="B1291" t="str">
            <v>South</v>
          </cell>
          <cell r="C1291" t="str">
            <v>Mo</v>
          </cell>
          <cell r="E1291" t="str">
            <v>RAD Item</v>
          </cell>
          <cell r="F1291">
            <v>3965</v>
          </cell>
          <cell r="G1291">
            <v>8808</v>
          </cell>
        </row>
        <row r="1292">
          <cell r="A1292">
            <v>40979</v>
          </cell>
          <cell r="B1292" t="str">
            <v>South</v>
          </cell>
          <cell r="C1292" t="str">
            <v>Mo</v>
          </cell>
          <cell r="E1292" t="str">
            <v>AIM Item</v>
          </cell>
          <cell r="F1292">
            <v>3256</v>
          </cell>
          <cell r="G1292">
            <v>4787</v>
          </cell>
        </row>
        <row r="1293">
          <cell r="A1293">
            <v>40947</v>
          </cell>
          <cell r="B1293" t="str">
            <v>North</v>
          </cell>
          <cell r="C1293" t="str">
            <v>Gigi</v>
          </cell>
          <cell r="E1293" t="str">
            <v>XOL Item</v>
          </cell>
          <cell r="F1293">
            <v>2180</v>
          </cell>
          <cell r="G1293">
            <v>2477</v>
          </cell>
        </row>
        <row r="1294">
          <cell r="A1294">
            <v>41499</v>
          </cell>
          <cell r="B1294" t="str">
            <v>MidWest</v>
          </cell>
          <cell r="C1294" t="str">
            <v>Mo</v>
          </cell>
          <cell r="E1294" t="str">
            <v>AIM Item</v>
          </cell>
          <cell r="F1294">
            <v>2793</v>
          </cell>
          <cell r="G1294">
            <v>7547</v>
          </cell>
        </row>
        <row r="1295">
          <cell r="A1295">
            <v>41084</v>
          </cell>
          <cell r="B1295" t="str">
            <v>South</v>
          </cell>
          <cell r="C1295" t="str">
            <v>Shelia</v>
          </cell>
          <cell r="E1295" t="str">
            <v>AIM Item</v>
          </cell>
          <cell r="F1295">
            <v>1713</v>
          </cell>
          <cell r="G1295">
            <v>1947</v>
          </cell>
        </row>
        <row r="1296">
          <cell r="A1296">
            <v>41146</v>
          </cell>
          <cell r="B1296" t="str">
            <v>South</v>
          </cell>
          <cell r="C1296" t="str">
            <v>Pham</v>
          </cell>
          <cell r="E1296" t="str">
            <v>XOL Item</v>
          </cell>
          <cell r="F1296">
            <v>6362</v>
          </cell>
          <cell r="G1296">
            <v>7231</v>
          </cell>
        </row>
        <row r="1297">
          <cell r="A1297">
            <v>41617</v>
          </cell>
          <cell r="B1297" t="str">
            <v>North</v>
          </cell>
          <cell r="C1297" t="str">
            <v>Pham</v>
          </cell>
          <cell r="E1297" t="str">
            <v>XOL Item</v>
          </cell>
          <cell r="F1297">
            <v>6620</v>
          </cell>
          <cell r="G1297">
            <v>9735</v>
          </cell>
        </row>
        <row r="1298">
          <cell r="A1298">
            <v>41177</v>
          </cell>
          <cell r="B1298" t="str">
            <v>West</v>
          </cell>
          <cell r="C1298" t="str">
            <v>Shelia</v>
          </cell>
          <cell r="E1298" t="str">
            <v>DAB Item</v>
          </cell>
          <cell r="F1298">
            <v>4154</v>
          </cell>
          <cell r="G1298">
            <v>9228</v>
          </cell>
        </row>
        <row r="1299">
          <cell r="A1299">
            <v>41205</v>
          </cell>
          <cell r="B1299" t="str">
            <v>West</v>
          </cell>
          <cell r="C1299" t="str">
            <v>Gigi</v>
          </cell>
          <cell r="E1299" t="str">
            <v>AIM Item</v>
          </cell>
          <cell r="F1299">
            <v>1980</v>
          </cell>
          <cell r="G1299">
            <v>2250</v>
          </cell>
        </row>
        <row r="1300">
          <cell r="A1300">
            <v>41443</v>
          </cell>
          <cell r="B1300" t="str">
            <v>MidWest</v>
          </cell>
          <cell r="C1300" t="str">
            <v>Gigi</v>
          </cell>
          <cell r="E1300" t="str">
            <v>AIM Item</v>
          </cell>
          <cell r="F1300">
            <v>2043</v>
          </cell>
          <cell r="G1300">
            <v>3713</v>
          </cell>
        </row>
        <row r="1301">
          <cell r="A1301">
            <v>41222</v>
          </cell>
          <cell r="B1301" t="str">
            <v>South</v>
          </cell>
          <cell r="C1301" t="str">
            <v>Shelia</v>
          </cell>
          <cell r="E1301" t="str">
            <v>AIM Item</v>
          </cell>
          <cell r="F1301">
            <v>2246</v>
          </cell>
          <cell r="G1301">
            <v>3302</v>
          </cell>
        </row>
        <row r="1302">
          <cell r="A1302">
            <v>41115</v>
          </cell>
          <cell r="B1302" t="str">
            <v>North</v>
          </cell>
          <cell r="C1302" t="str">
            <v>Gigi</v>
          </cell>
          <cell r="E1302" t="str">
            <v>XOL Item</v>
          </cell>
          <cell r="F1302">
            <v>1873</v>
          </cell>
          <cell r="G1302">
            <v>2129</v>
          </cell>
        </row>
        <row r="1303">
          <cell r="A1303">
            <v>41220</v>
          </cell>
          <cell r="B1303" t="str">
            <v>West</v>
          </cell>
          <cell r="C1303" t="str">
            <v>Mo</v>
          </cell>
          <cell r="E1303" t="str">
            <v>DAB Item</v>
          </cell>
          <cell r="F1303">
            <v>2972</v>
          </cell>
          <cell r="G1303">
            <v>4372</v>
          </cell>
        </row>
        <row r="1304">
          <cell r="A1304">
            <v>41409</v>
          </cell>
          <cell r="B1304" t="str">
            <v>MidWest</v>
          </cell>
          <cell r="C1304" t="str">
            <v>Shelia</v>
          </cell>
          <cell r="E1304" t="str">
            <v>DAB Item</v>
          </cell>
          <cell r="F1304">
            <v>5429</v>
          </cell>
          <cell r="G1304">
            <v>9201</v>
          </cell>
        </row>
        <row r="1305">
          <cell r="A1305">
            <v>41601</v>
          </cell>
          <cell r="B1305" t="str">
            <v>North</v>
          </cell>
          <cell r="C1305" t="str">
            <v>Gigi</v>
          </cell>
          <cell r="E1305" t="str">
            <v>XOL Item</v>
          </cell>
          <cell r="F1305">
            <v>1104</v>
          </cell>
          <cell r="G1305">
            <v>2984</v>
          </cell>
        </row>
        <row r="1306">
          <cell r="A1306">
            <v>40953</v>
          </cell>
          <cell r="B1306" t="str">
            <v>MidWest</v>
          </cell>
          <cell r="C1306" t="str">
            <v>Shelia</v>
          </cell>
          <cell r="E1306" t="str">
            <v>AIM Item</v>
          </cell>
          <cell r="F1306">
            <v>8319</v>
          </cell>
          <cell r="G1306">
            <v>8898</v>
          </cell>
        </row>
        <row r="1307">
          <cell r="A1307">
            <v>41222</v>
          </cell>
          <cell r="B1307" t="str">
            <v>South</v>
          </cell>
          <cell r="C1307" t="str">
            <v>Shelia</v>
          </cell>
          <cell r="E1307" t="str">
            <v>AIM Item</v>
          </cell>
          <cell r="F1307">
            <v>3090</v>
          </cell>
          <cell r="G1307">
            <v>5328</v>
          </cell>
        </row>
        <row r="1308">
          <cell r="A1308">
            <v>41252</v>
          </cell>
          <cell r="B1308" t="str">
            <v>North</v>
          </cell>
          <cell r="C1308" t="str">
            <v>Gigi</v>
          </cell>
          <cell r="E1308" t="str">
            <v>XOL Item</v>
          </cell>
          <cell r="F1308">
            <v>2609</v>
          </cell>
          <cell r="G1308">
            <v>6064</v>
          </cell>
        </row>
        <row r="1309">
          <cell r="A1309">
            <v>41321</v>
          </cell>
          <cell r="B1309" t="str">
            <v>South</v>
          </cell>
          <cell r="C1309" t="str">
            <v>Gigi</v>
          </cell>
          <cell r="E1309" t="str">
            <v>AIM Item</v>
          </cell>
          <cell r="F1309">
            <v>2236</v>
          </cell>
          <cell r="G1309">
            <v>2541</v>
          </cell>
        </row>
        <row r="1310">
          <cell r="A1310">
            <v>41526</v>
          </cell>
          <cell r="B1310" t="str">
            <v>North</v>
          </cell>
          <cell r="C1310" t="str">
            <v>Shelia</v>
          </cell>
          <cell r="E1310" t="str">
            <v>DAB Item</v>
          </cell>
          <cell r="F1310">
            <v>6993</v>
          </cell>
          <cell r="G1310">
            <v>7946</v>
          </cell>
        </row>
        <row r="1311">
          <cell r="A1311">
            <v>40917</v>
          </cell>
          <cell r="B1311" t="str">
            <v>South</v>
          </cell>
          <cell r="C1311" t="str">
            <v>Gigi</v>
          </cell>
          <cell r="E1311" t="str">
            <v>DAB Item</v>
          </cell>
          <cell r="F1311">
            <v>5833</v>
          </cell>
          <cell r="G1311">
            <v>6628</v>
          </cell>
        </row>
        <row r="1312">
          <cell r="A1312">
            <v>41188</v>
          </cell>
          <cell r="B1312" t="str">
            <v>West</v>
          </cell>
          <cell r="C1312" t="str">
            <v>Mo</v>
          </cell>
          <cell r="E1312" t="str">
            <v>DAB Item</v>
          </cell>
          <cell r="F1312">
            <v>5755</v>
          </cell>
          <cell r="G1312">
            <v>6154</v>
          </cell>
        </row>
        <row r="1313">
          <cell r="A1313">
            <v>41423</v>
          </cell>
          <cell r="B1313" t="str">
            <v>South</v>
          </cell>
          <cell r="C1313" t="str">
            <v>Pham</v>
          </cell>
          <cell r="E1313" t="str">
            <v>AIM Item</v>
          </cell>
          <cell r="F1313">
            <v>4263</v>
          </cell>
          <cell r="G1313">
            <v>6270</v>
          </cell>
        </row>
        <row r="1314">
          <cell r="A1314">
            <v>41348</v>
          </cell>
          <cell r="B1314" t="str">
            <v>MidWest</v>
          </cell>
          <cell r="C1314" t="str">
            <v>Shelia</v>
          </cell>
          <cell r="E1314" t="str">
            <v>RAD Item</v>
          </cell>
          <cell r="F1314">
            <v>6240</v>
          </cell>
          <cell r="G1314">
            <v>9177</v>
          </cell>
        </row>
        <row r="1315">
          <cell r="A1315">
            <v>41406</v>
          </cell>
          <cell r="B1315" t="str">
            <v>South</v>
          </cell>
          <cell r="C1315" t="str">
            <v>Shelia</v>
          </cell>
          <cell r="E1315" t="str">
            <v>XOL Item</v>
          </cell>
          <cell r="F1315">
            <v>366</v>
          </cell>
          <cell r="G1315">
            <v>392</v>
          </cell>
        </row>
        <row r="1316">
          <cell r="A1316">
            <v>41456</v>
          </cell>
          <cell r="B1316" t="str">
            <v>North</v>
          </cell>
          <cell r="C1316" t="str">
            <v>Shelia</v>
          </cell>
          <cell r="E1316" t="str">
            <v>DAB Item</v>
          </cell>
          <cell r="F1316">
            <v>3962</v>
          </cell>
          <cell r="G1316">
            <v>7202</v>
          </cell>
        </row>
        <row r="1317">
          <cell r="A1317">
            <v>41211</v>
          </cell>
          <cell r="B1317" t="str">
            <v>West</v>
          </cell>
          <cell r="C1317" t="str">
            <v>Pham</v>
          </cell>
          <cell r="E1317" t="str">
            <v>DAB Item</v>
          </cell>
          <cell r="F1317">
            <v>89</v>
          </cell>
          <cell r="G1317">
            <v>152</v>
          </cell>
        </row>
        <row r="1318">
          <cell r="A1318">
            <v>41270</v>
          </cell>
          <cell r="B1318" t="str">
            <v>MidWest</v>
          </cell>
          <cell r="C1318" t="str">
            <v>Gigi</v>
          </cell>
          <cell r="E1318" t="str">
            <v>AIM Item</v>
          </cell>
          <cell r="F1318">
            <v>2327</v>
          </cell>
          <cell r="G1318">
            <v>5169</v>
          </cell>
        </row>
        <row r="1319">
          <cell r="A1319">
            <v>41163</v>
          </cell>
          <cell r="B1319" t="str">
            <v>North</v>
          </cell>
          <cell r="C1319" t="str">
            <v>Shelia</v>
          </cell>
          <cell r="E1319" t="str">
            <v>AIM Item</v>
          </cell>
          <cell r="F1319">
            <v>2716</v>
          </cell>
          <cell r="G1319">
            <v>4683</v>
          </cell>
        </row>
        <row r="1320">
          <cell r="A1320">
            <v>41432</v>
          </cell>
          <cell r="B1320" t="str">
            <v>North</v>
          </cell>
          <cell r="C1320" t="str">
            <v>Mo</v>
          </cell>
          <cell r="E1320" t="str">
            <v>AIM Item</v>
          </cell>
          <cell r="F1320">
            <v>4688</v>
          </cell>
          <cell r="G1320">
            <v>8083</v>
          </cell>
        </row>
        <row r="1321">
          <cell r="A1321">
            <v>41185</v>
          </cell>
          <cell r="B1321" t="str">
            <v>South</v>
          </cell>
          <cell r="C1321" t="str">
            <v>Mo</v>
          </cell>
          <cell r="E1321" t="str">
            <v>DAB Item</v>
          </cell>
          <cell r="F1321">
            <v>4853</v>
          </cell>
          <cell r="G1321">
            <v>7138</v>
          </cell>
        </row>
        <row r="1322">
          <cell r="A1322">
            <v>41317</v>
          </cell>
          <cell r="B1322" t="str">
            <v>North</v>
          </cell>
          <cell r="C1322" t="str">
            <v>Pham</v>
          </cell>
          <cell r="E1322" t="str">
            <v>RAD Item</v>
          </cell>
          <cell r="F1322">
            <v>1102</v>
          </cell>
          <cell r="G1322">
            <v>1468</v>
          </cell>
        </row>
        <row r="1323">
          <cell r="A1323">
            <v>41066</v>
          </cell>
          <cell r="B1323" t="str">
            <v>West</v>
          </cell>
          <cell r="C1323" t="str">
            <v>Gigi</v>
          </cell>
          <cell r="E1323" t="str">
            <v>RAD Item</v>
          </cell>
          <cell r="F1323">
            <v>1803</v>
          </cell>
          <cell r="G1323">
            <v>2050</v>
          </cell>
        </row>
        <row r="1324">
          <cell r="A1324">
            <v>41302</v>
          </cell>
          <cell r="B1324" t="str">
            <v>West</v>
          </cell>
          <cell r="C1324" t="str">
            <v>Mo</v>
          </cell>
          <cell r="E1324" t="str">
            <v>XOL Item</v>
          </cell>
          <cell r="F1324">
            <v>1918</v>
          </cell>
          <cell r="G1324">
            <v>5184</v>
          </cell>
        </row>
        <row r="1325">
          <cell r="A1325">
            <v>41404</v>
          </cell>
          <cell r="B1325" t="str">
            <v>MidWest</v>
          </cell>
          <cell r="C1325" t="str">
            <v>Pham</v>
          </cell>
          <cell r="E1325" t="str">
            <v>XOL Item</v>
          </cell>
          <cell r="F1325">
            <v>3476</v>
          </cell>
          <cell r="G1325">
            <v>6321</v>
          </cell>
        </row>
        <row r="1326">
          <cell r="A1326">
            <v>41155</v>
          </cell>
          <cell r="B1326" t="str">
            <v>South</v>
          </cell>
          <cell r="C1326" t="str">
            <v>Mo</v>
          </cell>
          <cell r="E1326" t="str">
            <v>AIM Item</v>
          </cell>
          <cell r="F1326">
            <v>3515</v>
          </cell>
          <cell r="G1326">
            <v>5169</v>
          </cell>
        </row>
        <row r="1327">
          <cell r="A1327">
            <v>41595</v>
          </cell>
          <cell r="B1327" t="str">
            <v>North</v>
          </cell>
          <cell r="C1327" t="str">
            <v>Pham</v>
          </cell>
          <cell r="E1327" t="str">
            <v>DAB Item</v>
          </cell>
          <cell r="F1327">
            <v>4996</v>
          </cell>
          <cell r="G1327">
            <v>8469</v>
          </cell>
        </row>
        <row r="1328">
          <cell r="A1328">
            <v>41392</v>
          </cell>
          <cell r="B1328" t="str">
            <v>West</v>
          </cell>
          <cell r="C1328" t="str">
            <v>Mo</v>
          </cell>
          <cell r="E1328" t="str">
            <v>DAB Item</v>
          </cell>
          <cell r="F1328">
            <v>2660</v>
          </cell>
          <cell r="G1328">
            <v>4508</v>
          </cell>
        </row>
        <row r="1329">
          <cell r="A1329">
            <v>41238</v>
          </cell>
          <cell r="B1329" t="str">
            <v>MidWest</v>
          </cell>
          <cell r="C1329" t="str">
            <v>Mo</v>
          </cell>
          <cell r="E1329" t="str">
            <v>DAB Item</v>
          </cell>
          <cell r="F1329">
            <v>3067</v>
          </cell>
          <cell r="G1329">
            <v>8289</v>
          </cell>
        </row>
        <row r="1330">
          <cell r="A1330">
            <v>41505</v>
          </cell>
          <cell r="B1330" t="str">
            <v>MidWest</v>
          </cell>
          <cell r="C1330" t="str">
            <v>Gigi</v>
          </cell>
          <cell r="E1330" t="str">
            <v>XOL Item</v>
          </cell>
          <cell r="F1330">
            <v>1427</v>
          </cell>
          <cell r="G1330">
            <v>3857</v>
          </cell>
        </row>
        <row r="1331">
          <cell r="A1331">
            <v>41368</v>
          </cell>
          <cell r="B1331" t="str">
            <v>West</v>
          </cell>
          <cell r="C1331" t="str">
            <v>Shelia</v>
          </cell>
          <cell r="E1331" t="str">
            <v>RAD Item</v>
          </cell>
          <cell r="F1331">
            <v>4973</v>
          </cell>
          <cell r="G1331">
            <v>9044</v>
          </cell>
        </row>
        <row r="1332">
          <cell r="A1332">
            <v>41364</v>
          </cell>
          <cell r="B1332" t="str">
            <v>MidWest</v>
          </cell>
          <cell r="C1332" t="str">
            <v>Pham</v>
          </cell>
          <cell r="E1332" t="str">
            <v>AIM Item</v>
          </cell>
          <cell r="F1332">
            <v>2900</v>
          </cell>
          <cell r="G1332">
            <v>3296</v>
          </cell>
        </row>
        <row r="1333">
          <cell r="A1333">
            <v>41258</v>
          </cell>
          <cell r="B1333" t="str">
            <v>South</v>
          </cell>
          <cell r="C1333" t="str">
            <v>Pham</v>
          </cell>
          <cell r="E1333" t="str">
            <v>AIM Item</v>
          </cell>
          <cell r="F1333">
            <v>1839</v>
          </cell>
          <cell r="G1333">
            <v>4275</v>
          </cell>
        </row>
        <row r="1334">
          <cell r="A1334">
            <v>41309</v>
          </cell>
          <cell r="B1334" t="str">
            <v>West</v>
          </cell>
          <cell r="C1334" t="str">
            <v>Gigi</v>
          </cell>
          <cell r="E1334" t="str">
            <v>XOL Item</v>
          </cell>
          <cell r="F1334">
            <v>4458</v>
          </cell>
          <cell r="G1334">
            <v>4769</v>
          </cell>
        </row>
        <row r="1335">
          <cell r="A1335">
            <v>41031</v>
          </cell>
          <cell r="B1335" t="str">
            <v>West</v>
          </cell>
          <cell r="C1335" t="str">
            <v>Shelia</v>
          </cell>
          <cell r="E1335" t="str">
            <v>XOL Item</v>
          </cell>
          <cell r="F1335">
            <v>1266</v>
          </cell>
          <cell r="G1335">
            <v>1439</v>
          </cell>
        </row>
        <row r="1336">
          <cell r="A1336">
            <v>41398</v>
          </cell>
          <cell r="B1336" t="str">
            <v>West</v>
          </cell>
          <cell r="C1336" t="str">
            <v>Mo</v>
          </cell>
          <cell r="E1336" t="str">
            <v>DAB Item</v>
          </cell>
          <cell r="F1336">
            <v>5376</v>
          </cell>
          <cell r="G1336">
            <v>9113</v>
          </cell>
        </row>
        <row r="1337">
          <cell r="A1337">
            <v>41113</v>
          </cell>
          <cell r="B1337" t="str">
            <v>South</v>
          </cell>
          <cell r="C1337" t="str">
            <v>Mo</v>
          </cell>
          <cell r="E1337" t="str">
            <v>RAD Item</v>
          </cell>
          <cell r="F1337">
            <v>3914</v>
          </cell>
          <cell r="G1337">
            <v>8697</v>
          </cell>
        </row>
        <row r="1338">
          <cell r="A1338">
            <v>41358</v>
          </cell>
          <cell r="B1338" t="str">
            <v>MidWest</v>
          </cell>
          <cell r="C1338" t="str">
            <v>Shelia</v>
          </cell>
          <cell r="E1338" t="str">
            <v>XOL Item</v>
          </cell>
          <cell r="F1338">
            <v>3384</v>
          </cell>
          <cell r="G1338">
            <v>4976</v>
          </cell>
        </row>
        <row r="1339">
          <cell r="A1339">
            <v>41011</v>
          </cell>
          <cell r="B1339" t="str">
            <v>MidWest</v>
          </cell>
          <cell r="C1339" t="str">
            <v>Pham</v>
          </cell>
          <cell r="E1339" t="str">
            <v>XOL Item</v>
          </cell>
          <cell r="F1339">
            <v>753</v>
          </cell>
          <cell r="G1339">
            <v>1672</v>
          </cell>
        </row>
        <row r="1340">
          <cell r="A1340">
            <v>41085</v>
          </cell>
          <cell r="B1340" t="str">
            <v>West</v>
          </cell>
          <cell r="C1340" t="str">
            <v>Pham</v>
          </cell>
          <cell r="E1340" t="str">
            <v>RAD Item</v>
          </cell>
          <cell r="F1340">
            <v>3634</v>
          </cell>
          <cell r="G1340">
            <v>6606</v>
          </cell>
        </row>
        <row r="1341">
          <cell r="A1341">
            <v>41168</v>
          </cell>
          <cell r="B1341" t="str">
            <v>North</v>
          </cell>
          <cell r="C1341" t="str">
            <v>Mo</v>
          </cell>
          <cell r="E1341" t="str">
            <v>XOL Item</v>
          </cell>
          <cell r="F1341">
            <v>5286</v>
          </cell>
          <cell r="G1341">
            <v>7049</v>
          </cell>
        </row>
        <row r="1342">
          <cell r="A1342">
            <v>40995</v>
          </cell>
          <cell r="B1342" t="str">
            <v>West</v>
          </cell>
          <cell r="C1342" t="str">
            <v>Gigi</v>
          </cell>
          <cell r="E1342" t="str">
            <v>RAD Item</v>
          </cell>
          <cell r="F1342">
            <v>5945</v>
          </cell>
          <cell r="G1342">
            <v>6755</v>
          </cell>
        </row>
        <row r="1343">
          <cell r="A1343">
            <v>41078</v>
          </cell>
          <cell r="B1343" t="str">
            <v>North</v>
          </cell>
          <cell r="C1343" t="str">
            <v>Gigi</v>
          </cell>
          <cell r="E1343" t="str">
            <v>DAB Item</v>
          </cell>
          <cell r="F1343">
            <v>176</v>
          </cell>
          <cell r="G1343">
            <v>298</v>
          </cell>
        </row>
        <row r="1344">
          <cell r="A1344">
            <v>41472</v>
          </cell>
          <cell r="B1344" t="str">
            <v>MidWest</v>
          </cell>
          <cell r="C1344" t="str">
            <v>Gigi</v>
          </cell>
          <cell r="E1344" t="str">
            <v>AIM Item</v>
          </cell>
          <cell r="F1344">
            <v>5457</v>
          </cell>
          <cell r="G1344">
            <v>9247</v>
          </cell>
        </row>
        <row r="1345">
          <cell r="A1345">
            <v>41508</v>
          </cell>
          <cell r="B1345" t="str">
            <v>North</v>
          </cell>
          <cell r="C1345" t="str">
            <v>Gigi</v>
          </cell>
          <cell r="E1345" t="str">
            <v>DAB Item</v>
          </cell>
          <cell r="F1345">
            <v>3449</v>
          </cell>
          <cell r="G1345">
            <v>9323</v>
          </cell>
        </row>
        <row r="1346">
          <cell r="A1346">
            <v>41069</v>
          </cell>
          <cell r="B1346" t="str">
            <v>West</v>
          </cell>
          <cell r="C1346" t="str">
            <v>Mo</v>
          </cell>
          <cell r="E1346" t="str">
            <v>DAB Item</v>
          </cell>
          <cell r="F1346">
            <v>1382</v>
          </cell>
          <cell r="G1346">
            <v>2383</v>
          </cell>
        </row>
        <row r="1347">
          <cell r="A1347">
            <v>40983</v>
          </cell>
          <cell r="B1347" t="str">
            <v>West</v>
          </cell>
          <cell r="C1347" t="str">
            <v>Pham</v>
          </cell>
          <cell r="E1347" t="str">
            <v>DAB Item</v>
          </cell>
          <cell r="F1347">
            <v>1378</v>
          </cell>
          <cell r="G1347">
            <v>3722</v>
          </cell>
        </row>
        <row r="1348">
          <cell r="A1348">
            <v>41056</v>
          </cell>
          <cell r="B1348" t="str">
            <v>MidWest</v>
          </cell>
          <cell r="C1348" t="str">
            <v>Pham</v>
          </cell>
          <cell r="E1348" t="str">
            <v>DAB Item</v>
          </cell>
          <cell r="F1348">
            <v>2289</v>
          </cell>
          <cell r="G1348">
            <v>4162</v>
          </cell>
        </row>
        <row r="1349">
          <cell r="A1349">
            <v>41605</v>
          </cell>
          <cell r="B1349" t="str">
            <v>South</v>
          </cell>
          <cell r="C1349" t="str">
            <v>Mo</v>
          </cell>
          <cell r="E1349" t="str">
            <v>DAB Item</v>
          </cell>
          <cell r="F1349">
            <v>1175</v>
          </cell>
          <cell r="G1349">
            <v>2024</v>
          </cell>
        </row>
        <row r="1350">
          <cell r="A1350">
            <v>41269</v>
          </cell>
          <cell r="B1350" t="str">
            <v>West</v>
          </cell>
          <cell r="C1350" t="str">
            <v>Gigi</v>
          </cell>
          <cell r="E1350" t="str">
            <v>DAB Item</v>
          </cell>
          <cell r="F1350">
            <v>3310</v>
          </cell>
          <cell r="G1350">
            <v>3761</v>
          </cell>
        </row>
        <row r="1351">
          <cell r="A1351">
            <v>41395</v>
          </cell>
          <cell r="B1351" t="str">
            <v>West</v>
          </cell>
          <cell r="C1351" t="str">
            <v>Pham</v>
          </cell>
          <cell r="E1351" t="str">
            <v>XOL Item</v>
          </cell>
          <cell r="F1351">
            <v>3298</v>
          </cell>
          <cell r="G1351">
            <v>7327</v>
          </cell>
        </row>
        <row r="1352">
          <cell r="A1352">
            <v>41219</v>
          </cell>
          <cell r="B1352" t="str">
            <v>MidWest</v>
          </cell>
          <cell r="C1352" t="str">
            <v>Mo</v>
          </cell>
          <cell r="E1352" t="str">
            <v>XOL Item</v>
          </cell>
          <cell r="F1352">
            <v>3919</v>
          </cell>
          <cell r="G1352">
            <v>5764</v>
          </cell>
        </row>
        <row r="1353">
          <cell r="A1353">
            <v>41491</v>
          </cell>
          <cell r="B1353" t="str">
            <v>South</v>
          </cell>
          <cell r="C1353" t="str">
            <v>Shelia</v>
          </cell>
          <cell r="E1353" t="str">
            <v>RAD Item</v>
          </cell>
          <cell r="F1353">
            <v>1635</v>
          </cell>
          <cell r="G1353">
            <v>1859</v>
          </cell>
        </row>
        <row r="1354">
          <cell r="A1354">
            <v>41098</v>
          </cell>
          <cell r="B1354" t="str">
            <v>West</v>
          </cell>
          <cell r="C1354" t="str">
            <v>Shelia</v>
          </cell>
          <cell r="E1354" t="str">
            <v>DAB Item</v>
          </cell>
          <cell r="F1354">
            <v>2227</v>
          </cell>
          <cell r="G1354">
            <v>2381</v>
          </cell>
        </row>
        <row r="1355">
          <cell r="A1355">
            <v>41135</v>
          </cell>
          <cell r="B1355" t="str">
            <v>West</v>
          </cell>
          <cell r="C1355" t="str">
            <v>Mo</v>
          </cell>
          <cell r="E1355" t="str">
            <v>XOL Item</v>
          </cell>
          <cell r="F1355">
            <v>4049</v>
          </cell>
          <cell r="G1355">
            <v>9416</v>
          </cell>
        </row>
        <row r="1356">
          <cell r="A1356">
            <v>41289</v>
          </cell>
          <cell r="B1356" t="str">
            <v>North</v>
          </cell>
          <cell r="C1356" t="str">
            <v>Pham</v>
          </cell>
          <cell r="E1356" t="str">
            <v>XOL Item</v>
          </cell>
          <cell r="F1356">
            <v>1560</v>
          </cell>
          <cell r="G1356">
            <v>2295</v>
          </cell>
        </row>
        <row r="1357">
          <cell r="A1357">
            <v>41348</v>
          </cell>
          <cell r="B1357" t="str">
            <v>West</v>
          </cell>
          <cell r="C1357" t="str">
            <v>Mo</v>
          </cell>
          <cell r="E1357" t="str">
            <v>XOL Item</v>
          </cell>
          <cell r="F1357">
            <v>3491</v>
          </cell>
          <cell r="G1357">
            <v>9433</v>
          </cell>
        </row>
        <row r="1358">
          <cell r="A1358">
            <v>41339</v>
          </cell>
          <cell r="B1358" t="str">
            <v>North</v>
          </cell>
          <cell r="C1358" t="str">
            <v>Gigi</v>
          </cell>
          <cell r="E1358" t="str">
            <v>RAD Item</v>
          </cell>
          <cell r="F1358">
            <v>7658</v>
          </cell>
          <cell r="G1358">
            <v>8191</v>
          </cell>
        </row>
        <row r="1359">
          <cell r="A1359">
            <v>40952</v>
          </cell>
          <cell r="B1359" t="str">
            <v>West</v>
          </cell>
          <cell r="C1359" t="str">
            <v>Pham</v>
          </cell>
          <cell r="E1359" t="str">
            <v>XOL Item</v>
          </cell>
          <cell r="F1359">
            <v>6649</v>
          </cell>
          <cell r="G1359">
            <v>8865</v>
          </cell>
        </row>
        <row r="1360">
          <cell r="A1360">
            <v>41541</v>
          </cell>
          <cell r="B1360" t="str">
            <v>South</v>
          </cell>
          <cell r="C1360" t="str">
            <v>Shelia</v>
          </cell>
          <cell r="E1360" t="str">
            <v>RAD Item</v>
          </cell>
          <cell r="F1360">
            <v>113</v>
          </cell>
          <cell r="G1360">
            <v>128</v>
          </cell>
        </row>
        <row r="1361">
          <cell r="A1361">
            <v>41430</v>
          </cell>
          <cell r="B1361" t="str">
            <v>West</v>
          </cell>
          <cell r="C1361" t="str">
            <v>Gigi</v>
          </cell>
          <cell r="E1361" t="str">
            <v>DAB Item</v>
          </cell>
          <cell r="F1361">
            <v>1013</v>
          </cell>
          <cell r="G1361">
            <v>1084</v>
          </cell>
        </row>
        <row r="1362">
          <cell r="A1362">
            <v>41036</v>
          </cell>
          <cell r="B1362" t="str">
            <v>North</v>
          </cell>
          <cell r="C1362" t="str">
            <v>Mo</v>
          </cell>
          <cell r="E1362" t="str">
            <v>XOL Item</v>
          </cell>
          <cell r="F1362">
            <v>2018</v>
          </cell>
          <cell r="G1362">
            <v>2158</v>
          </cell>
        </row>
        <row r="1363">
          <cell r="A1363">
            <v>41009</v>
          </cell>
          <cell r="B1363" t="str">
            <v>West</v>
          </cell>
          <cell r="C1363" t="str">
            <v>Pham</v>
          </cell>
          <cell r="E1363" t="str">
            <v>XOL Item</v>
          </cell>
          <cell r="F1363">
            <v>2373</v>
          </cell>
          <cell r="G1363">
            <v>4093</v>
          </cell>
        </row>
        <row r="1364">
          <cell r="A1364">
            <v>41332</v>
          </cell>
          <cell r="B1364" t="str">
            <v>North</v>
          </cell>
          <cell r="C1364" t="str">
            <v>Gigi</v>
          </cell>
          <cell r="E1364" t="str">
            <v>RAD Item</v>
          </cell>
          <cell r="F1364">
            <v>5708</v>
          </cell>
          <cell r="G1364">
            <v>6487</v>
          </cell>
        </row>
        <row r="1365">
          <cell r="A1365">
            <v>41013</v>
          </cell>
          <cell r="B1365" t="str">
            <v>South</v>
          </cell>
          <cell r="C1365" t="str">
            <v>Shelia</v>
          </cell>
          <cell r="E1365" t="str">
            <v>RAD Item</v>
          </cell>
          <cell r="F1365">
            <v>7994</v>
          </cell>
          <cell r="G1365">
            <v>8551</v>
          </cell>
        </row>
        <row r="1366">
          <cell r="A1366">
            <v>41602</v>
          </cell>
          <cell r="B1366" t="str">
            <v>West</v>
          </cell>
          <cell r="C1366" t="str">
            <v>Gigi</v>
          </cell>
          <cell r="E1366" t="str">
            <v>XOL Item</v>
          </cell>
          <cell r="F1366">
            <v>8477</v>
          </cell>
          <cell r="G1366">
            <v>9633</v>
          </cell>
        </row>
        <row r="1367">
          <cell r="A1367">
            <v>41385</v>
          </cell>
          <cell r="B1367" t="str">
            <v>North</v>
          </cell>
          <cell r="C1367" t="str">
            <v>Mo</v>
          </cell>
          <cell r="E1367" t="str">
            <v>DAB Item</v>
          </cell>
          <cell r="F1367">
            <v>3123</v>
          </cell>
          <cell r="G1367">
            <v>3548</v>
          </cell>
        </row>
        <row r="1368">
          <cell r="A1368">
            <v>41359</v>
          </cell>
          <cell r="B1368" t="str">
            <v>South</v>
          </cell>
          <cell r="C1368" t="str">
            <v>Gigi</v>
          </cell>
          <cell r="E1368" t="str">
            <v>AIM Item</v>
          </cell>
          <cell r="F1368">
            <v>1406</v>
          </cell>
          <cell r="G1368">
            <v>2423</v>
          </cell>
        </row>
        <row r="1369">
          <cell r="A1369">
            <v>41482</v>
          </cell>
          <cell r="B1369" t="str">
            <v>West</v>
          </cell>
          <cell r="C1369" t="str">
            <v>Mo</v>
          </cell>
          <cell r="E1369" t="str">
            <v>DAB Item</v>
          </cell>
          <cell r="F1369">
            <v>5570</v>
          </cell>
          <cell r="G1369">
            <v>9439</v>
          </cell>
        </row>
        <row r="1370">
          <cell r="A1370">
            <v>41536</v>
          </cell>
          <cell r="B1370" t="str">
            <v>MidWest</v>
          </cell>
          <cell r="C1370" t="str">
            <v>Shelia</v>
          </cell>
          <cell r="E1370" t="str">
            <v>XOL Item</v>
          </cell>
          <cell r="F1370">
            <v>5343</v>
          </cell>
          <cell r="G1370">
            <v>5714</v>
          </cell>
        </row>
        <row r="1371">
          <cell r="A1371">
            <v>40978</v>
          </cell>
          <cell r="B1371" t="str">
            <v>North</v>
          </cell>
          <cell r="C1371" t="str">
            <v>Gigi</v>
          </cell>
          <cell r="E1371" t="str">
            <v>XOL Item</v>
          </cell>
          <cell r="F1371">
            <v>4264</v>
          </cell>
          <cell r="G1371">
            <v>9918</v>
          </cell>
        </row>
        <row r="1372">
          <cell r="A1372">
            <v>40912</v>
          </cell>
          <cell r="B1372" t="str">
            <v>North</v>
          </cell>
          <cell r="C1372" t="str">
            <v>Gigi</v>
          </cell>
          <cell r="E1372" t="str">
            <v>DAB Item</v>
          </cell>
          <cell r="F1372">
            <v>3865</v>
          </cell>
          <cell r="G1372">
            <v>6663</v>
          </cell>
        </row>
        <row r="1373">
          <cell r="A1373">
            <v>41057</v>
          </cell>
          <cell r="B1373" t="str">
            <v>North</v>
          </cell>
          <cell r="C1373" t="str">
            <v>Pham</v>
          </cell>
          <cell r="E1373" t="str">
            <v>DAB Item</v>
          </cell>
          <cell r="F1373">
            <v>1077</v>
          </cell>
          <cell r="G1373">
            <v>2503</v>
          </cell>
        </row>
        <row r="1374">
          <cell r="A1374">
            <v>41637</v>
          </cell>
          <cell r="B1374" t="str">
            <v>MidWest</v>
          </cell>
          <cell r="C1374" t="str">
            <v>Shelia</v>
          </cell>
          <cell r="E1374" t="str">
            <v>DAB Item</v>
          </cell>
          <cell r="F1374">
            <v>3327</v>
          </cell>
          <cell r="G1374">
            <v>7391</v>
          </cell>
        </row>
        <row r="1375">
          <cell r="A1375">
            <v>40978</v>
          </cell>
          <cell r="B1375" t="str">
            <v>North</v>
          </cell>
          <cell r="C1375" t="str">
            <v>Shelia</v>
          </cell>
          <cell r="E1375" t="str">
            <v>AIM Item</v>
          </cell>
          <cell r="F1375">
            <v>113</v>
          </cell>
          <cell r="G1375">
            <v>151</v>
          </cell>
        </row>
        <row r="1376">
          <cell r="A1376">
            <v>41264</v>
          </cell>
          <cell r="B1376" t="str">
            <v>South</v>
          </cell>
          <cell r="C1376" t="str">
            <v>Shelia</v>
          </cell>
          <cell r="E1376" t="str">
            <v>XOL Item</v>
          </cell>
          <cell r="F1376">
            <v>1247</v>
          </cell>
          <cell r="G1376">
            <v>2267</v>
          </cell>
        </row>
        <row r="1377">
          <cell r="A1377">
            <v>41540</v>
          </cell>
          <cell r="B1377" t="str">
            <v>North</v>
          </cell>
          <cell r="C1377" t="str">
            <v>Pham</v>
          </cell>
          <cell r="E1377" t="str">
            <v>XOL Item</v>
          </cell>
          <cell r="F1377">
            <v>4598</v>
          </cell>
          <cell r="G1377">
            <v>6131</v>
          </cell>
        </row>
        <row r="1378">
          <cell r="A1378">
            <v>41507</v>
          </cell>
          <cell r="B1378" t="str">
            <v>MidWest</v>
          </cell>
          <cell r="C1378" t="str">
            <v>Mo</v>
          </cell>
          <cell r="E1378" t="str">
            <v>AIM Item</v>
          </cell>
          <cell r="F1378">
            <v>2607</v>
          </cell>
          <cell r="G1378">
            <v>2962</v>
          </cell>
        </row>
        <row r="1379">
          <cell r="A1379">
            <v>40994</v>
          </cell>
          <cell r="B1379" t="str">
            <v>South</v>
          </cell>
          <cell r="C1379" t="str">
            <v>Shelia</v>
          </cell>
          <cell r="E1379" t="str">
            <v>DAB Item</v>
          </cell>
          <cell r="F1379">
            <v>1620</v>
          </cell>
          <cell r="G1379">
            <v>3600</v>
          </cell>
        </row>
        <row r="1380">
          <cell r="A1380">
            <v>41575</v>
          </cell>
          <cell r="B1380" t="str">
            <v>MidWest</v>
          </cell>
          <cell r="C1380" t="str">
            <v>Mo</v>
          </cell>
          <cell r="E1380" t="str">
            <v>DAB Item</v>
          </cell>
          <cell r="F1380">
            <v>2044</v>
          </cell>
          <cell r="G1380">
            <v>2187</v>
          </cell>
        </row>
        <row r="1381">
          <cell r="A1381">
            <v>40992</v>
          </cell>
          <cell r="B1381" t="str">
            <v>South</v>
          </cell>
          <cell r="C1381" t="str">
            <v>Shelia</v>
          </cell>
          <cell r="E1381" t="str">
            <v>DAB Item</v>
          </cell>
          <cell r="F1381">
            <v>5630</v>
          </cell>
          <cell r="G1381">
            <v>8278</v>
          </cell>
        </row>
        <row r="1382">
          <cell r="A1382">
            <v>41078</v>
          </cell>
          <cell r="B1382" t="str">
            <v>South</v>
          </cell>
          <cell r="C1382" t="str">
            <v>Gigi</v>
          </cell>
          <cell r="E1382" t="str">
            <v>RAD Item</v>
          </cell>
          <cell r="F1382">
            <v>1913</v>
          </cell>
          <cell r="G1382">
            <v>2811</v>
          </cell>
        </row>
        <row r="1383">
          <cell r="A1383">
            <v>41478</v>
          </cell>
          <cell r="B1383" t="str">
            <v>North</v>
          </cell>
          <cell r="C1383" t="str">
            <v>Shelia</v>
          </cell>
          <cell r="E1383" t="str">
            <v>RAD Item</v>
          </cell>
          <cell r="F1383">
            <v>5300</v>
          </cell>
          <cell r="G1383">
            <v>7793</v>
          </cell>
        </row>
        <row r="1384">
          <cell r="A1384">
            <v>41312</v>
          </cell>
          <cell r="B1384" t="str">
            <v>North</v>
          </cell>
          <cell r="C1384" t="str">
            <v>Mo</v>
          </cell>
          <cell r="E1384" t="str">
            <v>AIM Item</v>
          </cell>
          <cell r="F1384">
            <v>1001</v>
          </cell>
          <cell r="G1384">
            <v>2706</v>
          </cell>
        </row>
        <row r="1385">
          <cell r="A1385">
            <v>41373</v>
          </cell>
          <cell r="B1385" t="str">
            <v>South</v>
          </cell>
          <cell r="C1385" t="str">
            <v>Shelia</v>
          </cell>
          <cell r="E1385" t="str">
            <v>RAD Item</v>
          </cell>
          <cell r="F1385">
            <v>3119</v>
          </cell>
          <cell r="G1385">
            <v>5673</v>
          </cell>
        </row>
        <row r="1386">
          <cell r="A1386">
            <v>41008</v>
          </cell>
          <cell r="B1386" t="str">
            <v>West</v>
          </cell>
          <cell r="C1386" t="str">
            <v>Pham</v>
          </cell>
          <cell r="E1386" t="str">
            <v>DAB Item</v>
          </cell>
          <cell r="F1386">
            <v>1127</v>
          </cell>
          <cell r="G1386">
            <v>2049</v>
          </cell>
        </row>
        <row r="1387">
          <cell r="A1387">
            <v>41158</v>
          </cell>
          <cell r="B1387" t="str">
            <v>North</v>
          </cell>
          <cell r="C1387" t="str">
            <v>Mo</v>
          </cell>
          <cell r="E1387" t="str">
            <v>AIM Item</v>
          </cell>
          <cell r="F1387">
            <v>5482</v>
          </cell>
          <cell r="G1387">
            <v>6229</v>
          </cell>
        </row>
        <row r="1388">
          <cell r="A1388">
            <v>41096</v>
          </cell>
          <cell r="B1388" t="str">
            <v>West</v>
          </cell>
          <cell r="C1388" t="str">
            <v>Shelia</v>
          </cell>
          <cell r="E1388" t="str">
            <v>DAB Item</v>
          </cell>
          <cell r="F1388">
            <v>8825</v>
          </cell>
          <cell r="G1388">
            <v>9438</v>
          </cell>
        </row>
        <row r="1389">
          <cell r="A1389">
            <v>41497</v>
          </cell>
          <cell r="B1389" t="str">
            <v>South</v>
          </cell>
          <cell r="C1389" t="str">
            <v>Mo</v>
          </cell>
          <cell r="E1389" t="str">
            <v>DAB Item</v>
          </cell>
          <cell r="F1389">
            <v>328</v>
          </cell>
          <cell r="G1389">
            <v>884</v>
          </cell>
        </row>
        <row r="1390">
          <cell r="A1390">
            <v>41348</v>
          </cell>
          <cell r="B1390" t="str">
            <v>South</v>
          </cell>
          <cell r="C1390" t="str">
            <v>Gigi</v>
          </cell>
          <cell r="E1390" t="str">
            <v>RAD Item</v>
          </cell>
          <cell r="F1390">
            <v>5949</v>
          </cell>
          <cell r="G1390">
            <v>6760</v>
          </cell>
        </row>
        <row r="1391">
          <cell r="A1391">
            <v>41477</v>
          </cell>
          <cell r="B1391" t="str">
            <v>South</v>
          </cell>
          <cell r="C1391" t="str">
            <v>Shelia</v>
          </cell>
          <cell r="E1391" t="str">
            <v>XOL Item</v>
          </cell>
          <cell r="F1391">
            <v>704</v>
          </cell>
          <cell r="G1391">
            <v>1214</v>
          </cell>
        </row>
        <row r="1392">
          <cell r="A1392">
            <v>41257</v>
          </cell>
          <cell r="B1392" t="str">
            <v>West</v>
          </cell>
          <cell r="C1392" t="str">
            <v>Pham</v>
          </cell>
          <cell r="E1392" t="str">
            <v>DAB Item</v>
          </cell>
          <cell r="F1392">
            <v>2965</v>
          </cell>
          <cell r="G1392">
            <v>6588</v>
          </cell>
        </row>
        <row r="1393">
          <cell r="A1393">
            <v>41617</v>
          </cell>
          <cell r="B1393" t="str">
            <v>West</v>
          </cell>
          <cell r="C1393" t="str">
            <v>Mo</v>
          </cell>
          <cell r="E1393" t="str">
            <v>DAB Item</v>
          </cell>
          <cell r="F1393">
            <v>1918</v>
          </cell>
          <cell r="G1393">
            <v>3252</v>
          </cell>
        </row>
        <row r="1394">
          <cell r="A1394">
            <v>41370</v>
          </cell>
          <cell r="B1394" t="str">
            <v>MidWest</v>
          </cell>
          <cell r="C1394" t="str">
            <v>Gigi</v>
          </cell>
          <cell r="E1394" t="str">
            <v>XOL Item</v>
          </cell>
          <cell r="F1394">
            <v>4688</v>
          </cell>
          <cell r="G1394">
            <v>8522</v>
          </cell>
        </row>
        <row r="1395">
          <cell r="A1395">
            <v>41268</v>
          </cell>
          <cell r="B1395" t="str">
            <v>MidWest</v>
          </cell>
          <cell r="C1395" t="str">
            <v>Shelia</v>
          </cell>
          <cell r="E1395" t="str">
            <v>XOL Item</v>
          </cell>
          <cell r="F1395">
            <v>2185</v>
          </cell>
          <cell r="G1395">
            <v>5905</v>
          </cell>
        </row>
        <row r="1396">
          <cell r="A1396">
            <v>41545</v>
          </cell>
          <cell r="B1396" t="str">
            <v>West</v>
          </cell>
          <cell r="C1396" t="str">
            <v>Gigi</v>
          </cell>
          <cell r="E1396" t="str">
            <v>DAB Item</v>
          </cell>
          <cell r="F1396">
            <v>1013</v>
          </cell>
          <cell r="G1396">
            <v>1152</v>
          </cell>
        </row>
        <row r="1397">
          <cell r="A1397">
            <v>41151</v>
          </cell>
          <cell r="B1397" t="str">
            <v>South</v>
          </cell>
          <cell r="C1397" t="str">
            <v>Mo</v>
          </cell>
          <cell r="E1397" t="str">
            <v>XOL Item</v>
          </cell>
          <cell r="F1397">
            <v>3367</v>
          </cell>
          <cell r="G1397">
            <v>6122</v>
          </cell>
        </row>
        <row r="1398">
          <cell r="A1398">
            <v>41141</v>
          </cell>
          <cell r="B1398" t="str">
            <v>South</v>
          </cell>
          <cell r="C1398" t="str">
            <v>Pham</v>
          </cell>
          <cell r="E1398" t="str">
            <v>XOL Item</v>
          </cell>
          <cell r="F1398">
            <v>407</v>
          </cell>
          <cell r="G1398">
            <v>1100</v>
          </cell>
        </row>
        <row r="1399">
          <cell r="A1399">
            <v>41623</v>
          </cell>
          <cell r="B1399" t="str">
            <v>North</v>
          </cell>
          <cell r="C1399" t="str">
            <v>Shelia</v>
          </cell>
          <cell r="E1399" t="str">
            <v>DAB Item</v>
          </cell>
          <cell r="F1399">
            <v>5964</v>
          </cell>
          <cell r="G1399">
            <v>7952</v>
          </cell>
        </row>
        <row r="1400">
          <cell r="A1400">
            <v>41408</v>
          </cell>
          <cell r="B1400" t="str">
            <v>South</v>
          </cell>
          <cell r="C1400" t="str">
            <v>Mo</v>
          </cell>
          <cell r="E1400" t="str">
            <v>RAD Item</v>
          </cell>
          <cell r="F1400">
            <v>4030</v>
          </cell>
          <cell r="G1400">
            <v>6829</v>
          </cell>
        </row>
        <row r="1401">
          <cell r="A1401">
            <v>41279</v>
          </cell>
          <cell r="B1401" t="str">
            <v>West</v>
          </cell>
          <cell r="C1401" t="str">
            <v>Pham</v>
          </cell>
          <cell r="E1401" t="str">
            <v>AIM Item</v>
          </cell>
          <cell r="F1401">
            <v>123</v>
          </cell>
          <cell r="G1401">
            <v>132</v>
          </cell>
        </row>
        <row r="1402">
          <cell r="A1402">
            <v>41392</v>
          </cell>
          <cell r="B1402" t="str">
            <v>South</v>
          </cell>
          <cell r="C1402" t="str">
            <v>Shelia</v>
          </cell>
          <cell r="E1402" t="str">
            <v>AIM Item</v>
          </cell>
          <cell r="F1402">
            <v>3690</v>
          </cell>
          <cell r="G1402">
            <v>6254</v>
          </cell>
        </row>
        <row r="1403">
          <cell r="A1403">
            <v>41105</v>
          </cell>
          <cell r="B1403" t="str">
            <v>MidWest</v>
          </cell>
          <cell r="C1403" t="str">
            <v>Pham</v>
          </cell>
          <cell r="E1403" t="str">
            <v>DAB Item</v>
          </cell>
          <cell r="F1403">
            <v>2846</v>
          </cell>
          <cell r="G1403">
            <v>3234</v>
          </cell>
        </row>
        <row r="1404">
          <cell r="A1404">
            <v>41193</v>
          </cell>
          <cell r="B1404" t="str">
            <v>MidWest</v>
          </cell>
          <cell r="C1404" t="str">
            <v>Gigi</v>
          </cell>
          <cell r="E1404" t="str">
            <v>AIM Item</v>
          </cell>
          <cell r="F1404">
            <v>1497</v>
          </cell>
          <cell r="G1404">
            <v>3327</v>
          </cell>
        </row>
        <row r="1405">
          <cell r="A1405">
            <v>41092</v>
          </cell>
          <cell r="B1405" t="str">
            <v>West</v>
          </cell>
          <cell r="C1405" t="str">
            <v>Gigi</v>
          </cell>
          <cell r="E1405" t="str">
            <v>XOL Item</v>
          </cell>
          <cell r="F1405">
            <v>900</v>
          </cell>
          <cell r="G1405">
            <v>1552</v>
          </cell>
        </row>
        <row r="1406">
          <cell r="A1406">
            <v>41165</v>
          </cell>
          <cell r="B1406" t="str">
            <v>South</v>
          </cell>
          <cell r="C1406" t="str">
            <v>Mo</v>
          </cell>
          <cell r="E1406" t="str">
            <v>RAD Item</v>
          </cell>
          <cell r="F1406">
            <v>4883</v>
          </cell>
          <cell r="G1406">
            <v>8419</v>
          </cell>
        </row>
        <row r="1407">
          <cell r="A1407">
            <v>41164</v>
          </cell>
          <cell r="B1407" t="str">
            <v>South</v>
          </cell>
          <cell r="C1407" t="str">
            <v>Mo</v>
          </cell>
          <cell r="E1407" t="str">
            <v>AIM Item</v>
          </cell>
          <cell r="F1407">
            <v>3673</v>
          </cell>
          <cell r="G1407">
            <v>4174</v>
          </cell>
        </row>
        <row r="1408">
          <cell r="A1408">
            <v>41273</v>
          </cell>
          <cell r="B1408" t="str">
            <v>MidWest</v>
          </cell>
          <cell r="C1408" t="str">
            <v>Gigi</v>
          </cell>
          <cell r="E1408" t="str">
            <v>DAB Item</v>
          </cell>
          <cell r="F1408">
            <v>4140</v>
          </cell>
          <cell r="G1408">
            <v>7527</v>
          </cell>
        </row>
        <row r="1409">
          <cell r="A1409">
            <v>41196</v>
          </cell>
          <cell r="B1409" t="str">
            <v>North</v>
          </cell>
          <cell r="C1409" t="str">
            <v>Shelia</v>
          </cell>
          <cell r="E1409" t="str">
            <v>RAD Item</v>
          </cell>
          <cell r="F1409">
            <v>186</v>
          </cell>
          <cell r="G1409">
            <v>274</v>
          </cell>
        </row>
        <row r="1410">
          <cell r="A1410">
            <v>41235</v>
          </cell>
          <cell r="B1410" t="str">
            <v>South</v>
          </cell>
          <cell r="C1410" t="str">
            <v>Gigi</v>
          </cell>
          <cell r="E1410" t="str">
            <v>RAD Item</v>
          </cell>
          <cell r="F1410">
            <v>4711</v>
          </cell>
          <cell r="G1410">
            <v>5355</v>
          </cell>
        </row>
        <row r="1411">
          <cell r="A1411">
            <v>41100</v>
          </cell>
          <cell r="B1411" t="str">
            <v>West</v>
          </cell>
          <cell r="C1411" t="str">
            <v>Pham</v>
          </cell>
          <cell r="E1411" t="str">
            <v>RAD Item</v>
          </cell>
          <cell r="F1411">
            <v>5687</v>
          </cell>
          <cell r="G1411">
            <v>8363</v>
          </cell>
        </row>
        <row r="1412">
          <cell r="A1412">
            <v>41439</v>
          </cell>
          <cell r="B1412" t="str">
            <v>North</v>
          </cell>
          <cell r="C1412" t="str">
            <v>Shelia</v>
          </cell>
          <cell r="E1412" t="str">
            <v>RAD Item</v>
          </cell>
          <cell r="F1412">
            <v>2553</v>
          </cell>
          <cell r="G1412">
            <v>3755</v>
          </cell>
        </row>
        <row r="1413">
          <cell r="A1413">
            <v>41050</v>
          </cell>
          <cell r="B1413" t="str">
            <v>West</v>
          </cell>
          <cell r="C1413" t="str">
            <v>Pham</v>
          </cell>
          <cell r="E1413" t="str">
            <v>RAD Item</v>
          </cell>
          <cell r="F1413">
            <v>1658</v>
          </cell>
          <cell r="G1413">
            <v>3685</v>
          </cell>
        </row>
        <row r="1414">
          <cell r="A1414">
            <v>41154</v>
          </cell>
          <cell r="B1414" t="str">
            <v>MidWest</v>
          </cell>
          <cell r="C1414" t="str">
            <v>Pham</v>
          </cell>
          <cell r="E1414" t="str">
            <v>AIM Item</v>
          </cell>
          <cell r="F1414">
            <v>1514</v>
          </cell>
          <cell r="G1414">
            <v>4093</v>
          </cell>
        </row>
        <row r="1415">
          <cell r="A1415">
            <v>41395</v>
          </cell>
          <cell r="B1415" t="str">
            <v>West</v>
          </cell>
          <cell r="C1415" t="str">
            <v>Shelia</v>
          </cell>
          <cell r="E1415" t="str">
            <v>RAD Item</v>
          </cell>
          <cell r="F1415">
            <v>3652</v>
          </cell>
          <cell r="G1415">
            <v>5369</v>
          </cell>
        </row>
        <row r="1416">
          <cell r="A1416">
            <v>41309</v>
          </cell>
          <cell r="B1416" t="str">
            <v>MidWest</v>
          </cell>
          <cell r="C1416" t="str">
            <v>Mo</v>
          </cell>
          <cell r="E1416" t="str">
            <v>AIM Item</v>
          </cell>
          <cell r="F1416">
            <v>218</v>
          </cell>
          <cell r="G1416">
            <v>234</v>
          </cell>
        </row>
        <row r="1417">
          <cell r="A1417">
            <v>41160</v>
          </cell>
          <cell r="B1417" t="str">
            <v>South</v>
          </cell>
          <cell r="C1417" t="str">
            <v>Gigi</v>
          </cell>
          <cell r="E1417" t="str">
            <v>DAB Item</v>
          </cell>
          <cell r="F1417">
            <v>1054</v>
          </cell>
          <cell r="G1417">
            <v>1818</v>
          </cell>
        </row>
        <row r="1418">
          <cell r="A1418">
            <v>41144</v>
          </cell>
          <cell r="B1418" t="str">
            <v>West</v>
          </cell>
          <cell r="C1418" t="str">
            <v>Shelia</v>
          </cell>
          <cell r="E1418" t="str">
            <v>AIM Item</v>
          </cell>
          <cell r="F1418">
            <v>5303</v>
          </cell>
          <cell r="G1418">
            <v>8987</v>
          </cell>
        </row>
        <row r="1419">
          <cell r="A1419">
            <v>41371</v>
          </cell>
          <cell r="B1419" t="str">
            <v>MidWest</v>
          </cell>
          <cell r="C1419" t="str">
            <v>Gigi</v>
          </cell>
          <cell r="E1419" t="str">
            <v>DAB Item</v>
          </cell>
          <cell r="F1419">
            <v>913</v>
          </cell>
          <cell r="G1419">
            <v>1575</v>
          </cell>
        </row>
        <row r="1420">
          <cell r="A1420">
            <v>40931</v>
          </cell>
          <cell r="B1420" t="str">
            <v>North</v>
          </cell>
          <cell r="C1420" t="str">
            <v>Pham</v>
          </cell>
          <cell r="E1420" t="str">
            <v>RAD Item</v>
          </cell>
          <cell r="F1420">
            <v>3497</v>
          </cell>
          <cell r="G1420">
            <v>9454</v>
          </cell>
        </row>
        <row r="1421">
          <cell r="A1421">
            <v>41405</v>
          </cell>
          <cell r="B1421" t="str">
            <v>North</v>
          </cell>
          <cell r="C1421" t="str">
            <v>Mo</v>
          </cell>
          <cell r="E1421" t="str">
            <v>AIM Item</v>
          </cell>
          <cell r="F1421">
            <v>6236</v>
          </cell>
          <cell r="G1421">
            <v>7087</v>
          </cell>
        </row>
        <row r="1422">
          <cell r="A1422">
            <v>41621</v>
          </cell>
          <cell r="B1422" t="str">
            <v>MidWest</v>
          </cell>
          <cell r="C1422" t="str">
            <v>Shelia</v>
          </cell>
          <cell r="E1422" t="str">
            <v>RAD Item</v>
          </cell>
          <cell r="F1422">
            <v>3801</v>
          </cell>
          <cell r="G1422">
            <v>8838</v>
          </cell>
        </row>
        <row r="1423">
          <cell r="A1423">
            <v>40962</v>
          </cell>
          <cell r="B1423" t="str">
            <v>North</v>
          </cell>
          <cell r="C1423" t="str">
            <v>Mo</v>
          </cell>
          <cell r="E1423" t="str">
            <v>AIM Item</v>
          </cell>
          <cell r="F1423">
            <v>924</v>
          </cell>
          <cell r="G1423">
            <v>2499</v>
          </cell>
        </row>
        <row r="1424">
          <cell r="A1424">
            <v>41502</v>
          </cell>
          <cell r="B1424" t="str">
            <v>North</v>
          </cell>
          <cell r="C1424" t="str">
            <v>Gigi</v>
          </cell>
          <cell r="E1424" t="str">
            <v>RAD Item</v>
          </cell>
          <cell r="F1424">
            <v>2192</v>
          </cell>
          <cell r="G1424">
            <v>5094</v>
          </cell>
        </row>
        <row r="1425">
          <cell r="A1425">
            <v>41636</v>
          </cell>
          <cell r="B1425" t="str">
            <v>North</v>
          </cell>
          <cell r="C1425" t="str">
            <v>Mo</v>
          </cell>
          <cell r="E1425" t="str">
            <v>XOL Item</v>
          </cell>
          <cell r="F1425">
            <v>3730</v>
          </cell>
          <cell r="G1425">
            <v>6320</v>
          </cell>
        </row>
        <row r="1426">
          <cell r="A1426">
            <v>41429</v>
          </cell>
          <cell r="B1426" t="str">
            <v>West</v>
          </cell>
          <cell r="C1426" t="str">
            <v>Gigi</v>
          </cell>
          <cell r="E1426" t="str">
            <v>RAD Item</v>
          </cell>
          <cell r="F1426">
            <v>1897</v>
          </cell>
          <cell r="G1426">
            <v>3448</v>
          </cell>
        </row>
        <row r="1427">
          <cell r="A1427">
            <v>41084</v>
          </cell>
          <cell r="B1427" t="str">
            <v>South</v>
          </cell>
          <cell r="C1427" t="str">
            <v>Shelia</v>
          </cell>
          <cell r="E1427" t="str">
            <v>AIM Item</v>
          </cell>
          <cell r="F1427">
            <v>1403</v>
          </cell>
          <cell r="G1427">
            <v>1595</v>
          </cell>
        </row>
        <row r="1428">
          <cell r="A1428">
            <v>41000</v>
          </cell>
          <cell r="B1428" t="str">
            <v>MidWest</v>
          </cell>
          <cell r="C1428" t="str">
            <v>Pham</v>
          </cell>
          <cell r="E1428" t="str">
            <v>XOL Item</v>
          </cell>
          <cell r="F1428">
            <v>1507</v>
          </cell>
          <cell r="G1428">
            <v>2740</v>
          </cell>
        </row>
        <row r="1429">
          <cell r="A1429">
            <v>41323</v>
          </cell>
          <cell r="B1429" t="str">
            <v>West</v>
          </cell>
          <cell r="C1429" t="str">
            <v>Shelia</v>
          </cell>
          <cell r="E1429" t="str">
            <v>DAB Item</v>
          </cell>
          <cell r="F1429">
            <v>3720</v>
          </cell>
          <cell r="G1429">
            <v>4959</v>
          </cell>
        </row>
        <row r="1430">
          <cell r="A1430">
            <v>41442</v>
          </cell>
          <cell r="B1430" t="str">
            <v>West</v>
          </cell>
          <cell r="C1430" t="str">
            <v>Mo</v>
          </cell>
          <cell r="E1430" t="str">
            <v>XOL Item</v>
          </cell>
          <cell r="F1430">
            <v>5839</v>
          </cell>
          <cell r="G1430">
            <v>7784</v>
          </cell>
        </row>
        <row r="1431">
          <cell r="A1431">
            <v>40994</v>
          </cell>
          <cell r="B1431" t="str">
            <v>North</v>
          </cell>
          <cell r="C1431" t="str">
            <v>Gigi</v>
          </cell>
          <cell r="E1431" t="str">
            <v>DAB Item</v>
          </cell>
          <cell r="F1431">
            <v>580</v>
          </cell>
          <cell r="G1431">
            <v>982</v>
          </cell>
        </row>
        <row r="1432">
          <cell r="A1432">
            <v>41398</v>
          </cell>
          <cell r="B1432" t="str">
            <v>South</v>
          </cell>
          <cell r="C1432" t="str">
            <v>Gigi</v>
          </cell>
          <cell r="E1432" t="str">
            <v>XOL Item</v>
          </cell>
          <cell r="F1432">
            <v>426</v>
          </cell>
          <cell r="G1432">
            <v>773</v>
          </cell>
        </row>
        <row r="1433">
          <cell r="A1433">
            <v>41370</v>
          </cell>
          <cell r="B1433" t="str">
            <v>North</v>
          </cell>
          <cell r="C1433" t="str">
            <v>Mo</v>
          </cell>
          <cell r="E1433" t="str">
            <v>RAD Item</v>
          </cell>
          <cell r="F1433">
            <v>2219</v>
          </cell>
          <cell r="G1433">
            <v>2959</v>
          </cell>
        </row>
        <row r="1434">
          <cell r="A1434">
            <v>40948</v>
          </cell>
          <cell r="B1434" t="str">
            <v>South</v>
          </cell>
          <cell r="C1434" t="str">
            <v>Shelia</v>
          </cell>
          <cell r="E1434" t="str">
            <v>DAB Item</v>
          </cell>
          <cell r="F1434">
            <v>1141</v>
          </cell>
          <cell r="G1434">
            <v>2534</v>
          </cell>
        </row>
        <row r="1435">
          <cell r="A1435">
            <v>41285</v>
          </cell>
          <cell r="B1435" t="str">
            <v>North</v>
          </cell>
          <cell r="C1435" t="str">
            <v>Pham</v>
          </cell>
          <cell r="E1435" t="str">
            <v>DAB Item</v>
          </cell>
          <cell r="F1435">
            <v>6172</v>
          </cell>
          <cell r="G1435">
            <v>8230</v>
          </cell>
        </row>
        <row r="1436">
          <cell r="A1436">
            <v>41139</v>
          </cell>
          <cell r="B1436" t="str">
            <v>MidWest</v>
          </cell>
          <cell r="C1436" t="str">
            <v>Gigi</v>
          </cell>
          <cell r="E1436" t="str">
            <v>RAD Item</v>
          </cell>
          <cell r="F1436">
            <v>4845</v>
          </cell>
          <cell r="G1436">
            <v>7124</v>
          </cell>
        </row>
        <row r="1437">
          <cell r="A1437">
            <v>41484</v>
          </cell>
          <cell r="B1437" t="str">
            <v>South</v>
          </cell>
          <cell r="C1437" t="str">
            <v>Pham</v>
          </cell>
          <cell r="E1437" t="str">
            <v>AIM Item</v>
          </cell>
          <cell r="F1437">
            <v>2259</v>
          </cell>
          <cell r="G1437">
            <v>3897</v>
          </cell>
        </row>
        <row r="1438">
          <cell r="A1438">
            <v>41067</v>
          </cell>
          <cell r="B1438" t="str">
            <v>MidWest</v>
          </cell>
          <cell r="C1438" t="str">
            <v>Mo</v>
          </cell>
          <cell r="E1438" t="str">
            <v>DAB Item</v>
          </cell>
          <cell r="F1438">
            <v>4825</v>
          </cell>
          <cell r="G1438">
            <v>5483</v>
          </cell>
        </row>
        <row r="1439">
          <cell r="A1439">
            <v>41108</v>
          </cell>
          <cell r="B1439" t="str">
            <v>North</v>
          </cell>
          <cell r="C1439" t="str">
            <v>Mo</v>
          </cell>
          <cell r="E1439" t="str">
            <v>DAB Item</v>
          </cell>
          <cell r="F1439">
            <v>3885</v>
          </cell>
          <cell r="G1439">
            <v>7066</v>
          </cell>
        </row>
        <row r="1440">
          <cell r="A1440">
            <v>41028</v>
          </cell>
          <cell r="B1440" t="str">
            <v>North</v>
          </cell>
          <cell r="C1440" t="str">
            <v>Mo</v>
          </cell>
          <cell r="E1440" t="str">
            <v>DAB Item</v>
          </cell>
          <cell r="F1440">
            <v>196</v>
          </cell>
          <cell r="G1440">
            <v>435</v>
          </cell>
        </row>
        <row r="1441">
          <cell r="A1441">
            <v>41250</v>
          </cell>
          <cell r="B1441" t="str">
            <v>North</v>
          </cell>
          <cell r="C1441" t="str">
            <v>Gigi</v>
          </cell>
          <cell r="E1441" t="str">
            <v>RAD Item</v>
          </cell>
          <cell r="F1441">
            <v>4051</v>
          </cell>
          <cell r="G1441">
            <v>9422</v>
          </cell>
        </row>
        <row r="1442">
          <cell r="A1442">
            <v>41075</v>
          </cell>
          <cell r="B1442" t="str">
            <v>South</v>
          </cell>
          <cell r="C1442" t="str">
            <v>Pham</v>
          </cell>
          <cell r="E1442" t="str">
            <v>RAD Item</v>
          </cell>
          <cell r="F1442">
            <v>736</v>
          </cell>
          <cell r="G1442">
            <v>838</v>
          </cell>
        </row>
        <row r="1443">
          <cell r="A1443">
            <v>41022</v>
          </cell>
          <cell r="B1443" t="str">
            <v>South</v>
          </cell>
          <cell r="C1443" t="str">
            <v>Pham</v>
          </cell>
          <cell r="E1443" t="str">
            <v>AIM Item</v>
          </cell>
          <cell r="F1443">
            <v>208</v>
          </cell>
          <cell r="G1443">
            <v>305</v>
          </cell>
        </row>
        <row r="1444">
          <cell r="A1444">
            <v>41556</v>
          </cell>
          <cell r="B1444" t="str">
            <v>North</v>
          </cell>
          <cell r="C1444" t="str">
            <v>Pham</v>
          </cell>
          <cell r="E1444" t="str">
            <v>XOL Item</v>
          </cell>
          <cell r="F1444">
            <v>1744</v>
          </cell>
          <cell r="G1444">
            <v>2325</v>
          </cell>
        </row>
        <row r="1445">
          <cell r="A1445">
            <v>41166</v>
          </cell>
          <cell r="B1445" t="str">
            <v>West</v>
          </cell>
          <cell r="C1445" t="str">
            <v>Mo</v>
          </cell>
          <cell r="E1445" t="str">
            <v>RAD Item</v>
          </cell>
          <cell r="F1445">
            <v>3230</v>
          </cell>
          <cell r="G1445">
            <v>3455</v>
          </cell>
        </row>
        <row r="1446">
          <cell r="A1446">
            <v>40986</v>
          </cell>
          <cell r="B1446" t="str">
            <v>West</v>
          </cell>
          <cell r="C1446" t="str">
            <v>Gigi</v>
          </cell>
          <cell r="E1446" t="str">
            <v>AIM Item</v>
          </cell>
          <cell r="F1446">
            <v>1761</v>
          </cell>
          <cell r="G1446">
            <v>4094</v>
          </cell>
        </row>
        <row r="1447">
          <cell r="A1447">
            <v>41067</v>
          </cell>
          <cell r="B1447" t="str">
            <v>North</v>
          </cell>
          <cell r="C1447" t="str">
            <v>Mo</v>
          </cell>
          <cell r="E1447" t="str">
            <v>XOL Item</v>
          </cell>
          <cell r="F1447">
            <v>392</v>
          </cell>
          <cell r="G1447">
            <v>871</v>
          </cell>
        </row>
        <row r="1448">
          <cell r="A1448">
            <v>41338</v>
          </cell>
          <cell r="B1448" t="str">
            <v>West</v>
          </cell>
          <cell r="C1448" t="str">
            <v>Pham</v>
          </cell>
          <cell r="E1448" t="str">
            <v>RAD Item</v>
          </cell>
          <cell r="F1448">
            <v>756</v>
          </cell>
          <cell r="G1448">
            <v>1373</v>
          </cell>
        </row>
        <row r="1449">
          <cell r="A1449">
            <v>41467</v>
          </cell>
          <cell r="B1449" t="str">
            <v>South</v>
          </cell>
          <cell r="C1449" t="str">
            <v>Shelia</v>
          </cell>
          <cell r="E1449" t="str">
            <v>XOL Item</v>
          </cell>
          <cell r="F1449">
            <v>289</v>
          </cell>
          <cell r="G1449">
            <v>327</v>
          </cell>
        </row>
        <row r="1450">
          <cell r="A1450">
            <v>41299</v>
          </cell>
          <cell r="B1450" t="str">
            <v>North</v>
          </cell>
          <cell r="C1450" t="str">
            <v>Gigi</v>
          </cell>
          <cell r="E1450" t="str">
            <v>XOL Item</v>
          </cell>
          <cell r="F1450">
            <v>1459</v>
          </cell>
          <cell r="G1450">
            <v>2144</v>
          </cell>
        </row>
        <row r="1451">
          <cell r="A1451">
            <v>40950</v>
          </cell>
          <cell r="B1451" t="str">
            <v>North</v>
          </cell>
          <cell r="C1451" t="str">
            <v>Shelia</v>
          </cell>
          <cell r="E1451" t="str">
            <v>RAD Item</v>
          </cell>
          <cell r="F1451">
            <v>4674</v>
          </cell>
          <cell r="G1451">
            <v>7922</v>
          </cell>
        </row>
        <row r="1452">
          <cell r="A1452">
            <v>41589</v>
          </cell>
          <cell r="B1452" t="str">
            <v>West</v>
          </cell>
          <cell r="C1452" t="str">
            <v>Gigi</v>
          </cell>
          <cell r="E1452" t="str">
            <v>DAB Item</v>
          </cell>
          <cell r="F1452">
            <v>3891</v>
          </cell>
          <cell r="G1452">
            <v>6710</v>
          </cell>
        </row>
        <row r="1453">
          <cell r="A1453">
            <v>40953</v>
          </cell>
          <cell r="B1453" t="str">
            <v>South</v>
          </cell>
          <cell r="C1453" t="str">
            <v>Mo</v>
          </cell>
          <cell r="E1453" t="str">
            <v>AIM Item</v>
          </cell>
          <cell r="F1453">
            <v>1402</v>
          </cell>
          <cell r="G1453">
            <v>2375</v>
          </cell>
        </row>
        <row r="1454">
          <cell r="A1454">
            <v>41044</v>
          </cell>
          <cell r="B1454" t="str">
            <v>South</v>
          </cell>
          <cell r="C1454" t="str">
            <v>Shelia</v>
          </cell>
          <cell r="E1454" t="str">
            <v>DAB Item</v>
          </cell>
          <cell r="F1454">
            <v>1018</v>
          </cell>
          <cell r="G1454">
            <v>2753</v>
          </cell>
        </row>
        <row r="1455">
          <cell r="A1455">
            <v>41345</v>
          </cell>
          <cell r="B1455" t="str">
            <v>South</v>
          </cell>
          <cell r="C1455" t="str">
            <v>Mo</v>
          </cell>
          <cell r="E1455" t="str">
            <v>XOL Item</v>
          </cell>
          <cell r="F1455">
            <v>4266</v>
          </cell>
          <cell r="G1455">
            <v>4847</v>
          </cell>
        </row>
        <row r="1456">
          <cell r="A1456">
            <v>40976</v>
          </cell>
          <cell r="B1456" t="str">
            <v>South</v>
          </cell>
          <cell r="C1456" t="str">
            <v>Mo</v>
          </cell>
          <cell r="E1456" t="str">
            <v>AIM Item</v>
          </cell>
          <cell r="F1456">
            <v>219</v>
          </cell>
          <cell r="G1456">
            <v>291</v>
          </cell>
        </row>
        <row r="1457">
          <cell r="A1457">
            <v>41175</v>
          </cell>
          <cell r="B1457" t="str">
            <v>West</v>
          </cell>
          <cell r="C1457" t="str">
            <v>Gigi</v>
          </cell>
          <cell r="E1457" t="str">
            <v>DAB Item</v>
          </cell>
          <cell r="F1457">
            <v>2422</v>
          </cell>
          <cell r="G1457">
            <v>3562</v>
          </cell>
        </row>
        <row r="1458">
          <cell r="A1458">
            <v>41444</v>
          </cell>
          <cell r="B1458" t="str">
            <v>North</v>
          </cell>
          <cell r="C1458" t="str">
            <v>Gigi</v>
          </cell>
          <cell r="E1458" t="str">
            <v>XOL Item</v>
          </cell>
          <cell r="F1458">
            <v>582</v>
          </cell>
          <cell r="G1458">
            <v>854</v>
          </cell>
        </row>
        <row r="1459">
          <cell r="A1459">
            <v>41109</v>
          </cell>
          <cell r="B1459" t="str">
            <v>MidWest</v>
          </cell>
          <cell r="C1459" t="str">
            <v>Pham</v>
          </cell>
          <cell r="E1459" t="str">
            <v>AIM Item</v>
          </cell>
          <cell r="F1459">
            <v>827</v>
          </cell>
          <cell r="G1459">
            <v>1503</v>
          </cell>
        </row>
        <row r="1460">
          <cell r="A1460">
            <v>41297</v>
          </cell>
          <cell r="B1460" t="str">
            <v>West</v>
          </cell>
          <cell r="C1460" t="str">
            <v>Mo</v>
          </cell>
          <cell r="E1460" t="str">
            <v>RAD Item</v>
          </cell>
          <cell r="F1460">
            <v>4448</v>
          </cell>
          <cell r="G1460">
            <v>6543</v>
          </cell>
        </row>
        <row r="1461">
          <cell r="A1461">
            <v>41547</v>
          </cell>
          <cell r="B1461" t="str">
            <v>North</v>
          </cell>
          <cell r="C1461" t="str">
            <v>Shelia</v>
          </cell>
          <cell r="E1461" t="str">
            <v>XOL Item</v>
          </cell>
          <cell r="F1461">
            <v>6349</v>
          </cell>
          <cell r="G1461">
            <v>6789</v>
          </cell>
        </row>
        <row r="1462">
          <cell r="A1462">
            <v>41258</v>
          </cell>
          <cell r="B1462" t="str">
            <v>MidWest</v>
          </cell>
          <cell r="C1462" t="str">
            <v>Gigi</v>
          </cell>
          <cell r="E1462" t="str">
            <v>DAB Item</v>
          </cell>
          <cell r="F1462">
            <v>6419</v>
          </cell>
          <cell r="G1462">
            <v>6866</v>
          </cell>
        </row>
        <row r="1463">
          <cell r="A1463">
            <v>41306</v>
          </cell>
          <cell r="B1463" t="str">
            <v>South</v>
          </cell>
          <cell r="C1463" t="str">
            <v>Shelia</v>
          </cell>
          <cell r="E1463" t="str">
            <v>XOL Item</v>
          </cell>
          <cell r="F1463">
            <v>143</v>
          </cell>
          <cell r="G1463">
            <v>208</v>
          </cell>
        </row>
        <row r="1464">
          <cell r="A1464">
            <v>41286</v>
          </cell>
          <cell r="B1464" t="str">
            <v>MidWest</v>
          </cell>
          <cell r="C1464" t="str">
            <v>Shelia</v>
          </cell>
          <cell r="E1464" t="str">
            <v>RAD Item</v>
          </cell>
          <cell r="F1464">
            <v>3306</v>
          </cell>
          <cell r="G1464">
            <v>7346</v>
          </cell>
        </row>
        <row r="1465">
          <cell r="A1465">
            <v>41614</v>
          </cell>
          <cell r="B1465" t="str">
            <v>MidWest</v>
          </cell>
          <cell r="C1465" t="str">
            <v>Mo</v>
          </cell>
          <cell r="E1465" t="str">
            <v>RAD Item</v>
          </cell>
          <cell r="F1465">
            <v>32</v>
          </cell>
          <cell r="G1465">
            <v>47</v>
          </cell>
        </row>
        <row r="1466">
          <cell r="A1466">
            <v>41449</v>
          </cell>
          <cell r="B1466" t="str">
            <v>MidWest</v>
          </cell>
          <cell r="C1466" t="str">
            <v>Gigi</v>
          </cell>
          <cell r="E1466" t="str">
            <v>DAB Item</v>
          </cell>
          <cell r="F1466">
            <v>3190</v>
          </cell>
          <cell r="G1466">
            <v>3411</v>
          </cell>
        </row>
        <row r="1467">
          <cell r="A1467">
            <v>41058</v>
          </cell>
          <cell r="B1467" t="str">
            <v>South</v>
          </cell>
          <cell r="C1467" t="str">
            <v>Pham</v>
          </cell>
          <cell r="E1467" t="str">
            <v>DAB Item</v>
          </cell>
          <cell r="F1467">
            <v>2671</v>
          </cell>
          <cell r="G1467">
            <v>4855</v>
          </cell>
        </row>
        <row r="1468">
          <cell r="A1468">
            <v>40936</v>
          </cell>
          <cell r="B1468" t="str">
            <v>South</v>
          </cell>
          <cell r="C1468" t="str">
            <v>Gigi</v>
          </cell>
          <cell r="E1468" t="str">
            <v>RAD Item</v>
          </cell>
          <cell r="F1468">
            <v>3278</v>
          </cell>
          <cell r="G1468">
            <v>3506</v>
          </cell>
        </row>
        <row r="1469">
          <cell r="A1469">
            <v>41615</v>
          </cell>
          <cell r="B1469" t="str">
            <v>South</v>
          </cell>
          <cell r="C1469" t="str">
            <v>Pham</v>
          </cell>
          <cell r="E1469" t="str">
            <v>RAD Item</v>
          </cell>
          <cell r="F1469">
            <v>3649</v>
          </cell>
          <cell r="G1469">
            <v>8109</v>
          </cell>
        </row>
        <row r="1470">
          <cell r="A1470">
            <v>41055</v>
          </cell>
          <cell r="B1470" t="str">
            <v>MidWest</v>
          </cell>
          <cell r="C1470" t="str">
            <v>Pham</v>
          </cell>
          <cell r="E1470" t="str">
            <v>XOL Item</v>
          </cell>
          <cell r="F1470">
            <v>5847</v>
          </cell>
          <cell r="G1470">
            <v>7796</v>
          </cell>
        </row>
        <row r="1471">
          <cell r="A1471">
            <v>41056</v>
          </cell>
          <cell r="B1471" t="str">
            <v>MidWest</v>
          </cell>
          <cell r="C1471" t="str">
            <v>Shelia</v>
          </cell>
          <cell r="E1471" t="str">
            <v>RAD Item</v>
          </cell>
          <cell r="F1471">
            <v>3352</v>
          </cell>
          <cell r="G1471">
            <v>9062</v>
          </cell>
        </row>
        <row r="1472">
          <cell r="A1472">
            <v>41220</v>
          </cell>
          <cell r="B1472" t="str">
            <v>MidWest</v>
          </cell>
          <cell r="C1472" t="str">
            <v>Shelia</v>
          </cell>
          <cell r="E1472" t="str">
            <v>XOL Item</v>
          </cell>
          <cell r="F1472">
            <v>5666</v>
          </cell>
          <cell r="G1472">
            <v>6059</v>
          </cell>
        </row>
        <row r="1473">
          <cell r="A1473">
            <v>40910</v>
          </cell>
          <cell r="B1473" t="str">
            <v>South</v>
          </cell>
          <cell r="C1473" t="str">
            <v>Shelia</v>
          </cell>
          <cell r="E1473" t="str">
            <v>RAD Item</v>
          </cell>
          <cell r="F1473">
            <v>3592</v>
          </cell>
          <cell r="G1473">
            <v>6088</v>
          </cell>
        </row>
        <row r="1474">
          <cell r="A1474">
            <v>40914</v>
          </cell>
          <cell r="B1474" t="str">
            <v>South</v>
          </cell>
          <cell r="C1474" t="str">
            <v>Pham</v>
          </cell>
          <cell r="E1474" t="str">
            <v>DAB Item</v>
          </cell>
          <cell r="F1474">
            <v>2795</v>
          </cell>
          <cell r="G1474">
            <v>4738</v>
          </cell>
        </row>
        <row r="1475">
          <cell r="A1475">
            <v>41145</v>
          </cell>
          <cell r="B1475" t="str">
            <v>South</v>
          </cell>
          <cell r="C1475" t="str">
            <v>Mo</v>
          </cell>
          <cell r="E1475" t="str">
            <v>XOL Item</v>
          </cell>
          <cell r="F1475">
            <v>4633</v>
          </cell>
          <cell r="G1475">
            <v>7988</v>
          </cell>
        </row>
        <row r="1476">
          <cell r="A1476">
            <v>40980</v>
          </cell>
          <cell r="B1476" t="str">
            <v>North</v>
          </cell>
          <cell r="C1476" t="str">
            <v>Gigi</v>
          </cell>
          <cell r="E1476" t="str">
            <v>AIM Item</v>
          </cell>
          <cell r="F1476">
            <v>3445</v>
          </cell>
          <cell r="G1476">
            <v>9311</v>
          </cell>
        </row>
        <row r="1477">
          <cell r="A1477">
            <v>41496</v>
          </cell>
          <cell r="B1477" t="str">
            <v>West</v>
          </cell>
          <cell r="C1477" t="str">
            <v>Mo</v>
          </cell>
          <cell r="E1477" t="str">
            <v>DAB Item</v>
          </cell>
          <cell r="F1477">
            <v>5687</v>
          </cell>
          <cell r="G1477">
            <v>9804</v>
          </cell>
        </row>
        <row r="1478">
          <cell r="A1478">
            <v>41449</v>
          </cell>
          <cell r="B1478" t="str">
            <v>South</v>
          </cell>
          <cell r="C1478" t="str">
            <v>Mo</v>
          </cell>
          <cell r="E1478" t="str">
            <v>XOL Item</v>
          </cell>
          <cell r="F1478">
            <v>2020</v>
          </cell>
          <cell r="G1478">
            <v>3423</v>
          </cell>
        </row>
        <row r="1479">
          <cell r="A1479">
            <v>41149</v>
          </cell>
          <cell r="B1479" t="str">
            <v>North</v>
          </cell>
          <cell r="C1479" t="str">
            <v>Pham</v>
          </cell>
          <cell r="E1479" t="str">
            <v>RAD Item</v>
          </cell>
          <cell r="F1479">
            <v>5505</v>
          </cell>
          <cell r="G1479">
            <v>8094</v>
          </cell>
        </row>
        <row r="1480">
          <cell r="A1480">
            <v>41196</v>
          </cell>
          <cell r="B1480" t="str">
            <v>North</v>
          </cell>
          <cell r="C1480" t="str">
            <v>Pham</v>
          </cell>
          <cell r="E1480" t="str">
            <v>AIM Item</v>
          </cell>
          <cell r="F1480">
            <v>4443</v>
          </cell>
          <cell r="G1480">
            <v>5049</v>
          </cell>
        </row>
        <row r="1481">
          <cell r="A1481">
            <v>41309</v>
          </cell>
          <cell r="B1481" t="str">
            <v>North</v>
          </cell>
          <cell r="C1481" t="str">
            <v>Pham</v>
          </cell>
          <cell r="E1481" t="str">
            <v>DAB Item</v>
          </cell>
          <cell r="F1481">
            <v>1466</v>
          </cell>
          <cell r="G1481">
            <v>2527</v>
          </cell>
        </row>
        <row r="1482">
          <cell r="A1482">
            <v>41554</v>
          </cell>
          <cell r="B1482" t="str">
            <v>MidWest</v>
          </cell>
          <cell r="C1482" t="str">
            <v>Pham</v>
          </cell>
          <cell r="E1482" t="str">
            <v>RAD Item</v>
          </cell>
          <cell r="F1482">
            <v>5118</v>
          </cell>
          <cell r="G1482">
            <v>8823</v>
          </cell>
        </row>
        <row r="1483">
          <cell r="A1483">
            <v>41345</v>
          </cell>
          <cell r="B1483" t="str">
            <v>North</v>
          </cell>
          <cell r="C1483" t="str">
            <v>Mo</v>
          </cell>
          <cell r="E1483" t="str">
            <v>XOL Item</v>
          </cell>
          <cell r="F1483">
            <v>3500</v>
          </cell>
          <cell r="G1483">
            <v>6034</v>
          </cell>
        </row>
        <row r="1484">
          <cell r="A1484">
            <v>41502</v>
          </cell>
          <cell r="B1484" t="str">
            <v>North</v>
          </cell>
          <cell r="C1484" t="str">
            <v>Gigi</v>
          </cell>
          <cell r="E1484" t="str">
            <v>DAB Item</v>
          </cell>
          <cell r="F1484">
            <v>1984</v>
          </cell>
          <cell r="G1484">
            <v>3422</v>
          </cell>
        </row>
        <row r="1485">
          <cell r="A1485">
            <v>41042</v>
          </cell>
          <cell r="B1485" t="str">
            <v>North</v>
          </cell>
          <cell r="C1485" t="str">
            <v>Shelia</v>
          </cell>
          <cell r="E1485" t="str">
            <v>XOL Item</v>
          </cell>
          <cell r="F1485">
            <v>5090</v>
          </cell>
          <cell r="G1485">
            <v>8627</v>
          </cell>
        </row>
        <row r="1486">
          <cell r="A1486">
            <v>41315</v>
          </cell>
          <cell r="B1486" t="str">
            <v>South</v>
          </cell>
          <cell r="C1486" t="str">
            <v>Pham</v>
          </cell>
          <cell r="E1486" t="str">
            <v>AIM Item</v>
          </cell>
          <cell r="F1486">
            <v>2591</v>
          </cell>
          <cell r="G1486">
            <v>2945</v>
          </cell>
        </row>
        <row r="1487">
          <cell r="A1487">
            <v>41183</v>
          </cell>
          <cell r="B1487" t="str">
            <v>MidWest</v>
          </cell>
          <cell r="C1487" t="str">
            <v>Shelia</v>
          </cell>
          <cell r="E1487" t="str">
            <v>RAD Item</v>
          </cell>
          <cell r="F1487">
            <v>6615</v>
          </cell>
          <cell r="G1487">
            <v>8821</v>
          </cell>
        </row>
        <row r="1488">
          <cell r="A1488">
            <v>41127</v>
          </cell>
          <cell r="B1488" t="str">
            <v>South</v>
          </cell>
          <cell r="C1488" t="str">
            <v>Pham</v>
          </cell>
          <cell r="E1488" t="str">
            <v>RAD Item</v>
          </cell>
          <cell r="F1488">
            <v>771</v>
          </cell>
          <cell r="G1488">
            <v>2081</v>
          </cell>
        </row>
        <row r="1489">
          <cell r="A1489">
            <v>41116</v>
          </cell>
          <cell r="B1489" t="str">
            <v>West</v>
          </cell>
          <cell r="C1489" t="str">
            <v>Gigi</v>
          </cell>
          <cell r="E1489" t="str">
            <v>AIM Item</v>
          </cell>
          <cell r="F1489">
            <v>751</v>
          </cell>
          <cell r="G1489">
            <v>1293</v>
          </cell>
        </row>
        <row r="1490">
          <cell r="A1490">
            <v>41565</v>
          </cell>
          <cell r="B1490" t="str">
            <v>North</v>
          </cell>
          <cell r="C1490" t="str">
            <v>Pham</v>
          </cell>
          <cell r="E1490" t="str">
            <v>DAB Item</v>
          </cell>
          <cell r="F1490">
            <v>3777</v>
          </cell>
          <cell r="G1490">
            <v>6511</v>
          </cell>
        </row>
        <row r="1491">
          <cell r="A1491">
            <v>41016</v>
          </cell>
          <cell r="B1491" t="str">
            <v>South</v>
          </cell>
          <cell r="C1491" t="str">
            <v>Shelia</v>
          </cell>
          <cell r="E1491" t="str">
            <v>DAB Item</v>
          </cell>
          <cell r="F1491">
            <v>1487</v>
          </cell>
          <cell r="G1491">
            <v>1590</v>
          </cell>
        </row>
        <row r="1492">
          <cell r="A1492">
            <v>41296</v>
          </cell>
          <cell r="B1492" t="str">
            <v>West</v>
          </cell>
          <cell r="C1492" t="str">
            <v>Mo</v>
          </cell>
          <cell r="E1492" t="str">
            <v>DAB Item</v>
          </cell>
          <cell r="F1492">
            <v>521</v>
          </cell>
          <cell r="G1492">
            <v>1409</v>
          </cell>
        </row>
        <row r="1493">
          <cell r="A1493">
            <v>41442</v>
          </cell>
          <cell r="B1493" t="str">
            <v>North</v>
          </cell>
          <cell r="C1493" t="str">
            <v>Pham</v>
          </cell>
          <cell r="E1493" t="str">
            <v>RAD Item</v>
          </cell>
          <cell r="F1493">
            <v>999</v>
          </cell>
          <cell r="G1493">
            <v>1692</v>
          </cell>
        </row>
        <row r="1494">
          <cell r="A1494">
            <v>41367</v>
          </cell>
          <cell r="B1494" t="str">
            <v>West</v>
          </cell>
          <cell r="C1494" t="str">
            <v>Shelia</v>
          </cell>
          <cell r="E1494" t="str">
            <v>AIM Item</v>
          </cell>
          <cell r="F1494">
            <v>6398</v>
          </cell>
          <cell r="G1494">
            <v>6843</v>
          </cell>
        </row>
        <row r="1495">
          <cell r="A1495">
            <v>41392</v>
          </cell>
          <cell r="B1495" t="str">
            <v>North</v>
          </cell>
          <cell r="C1495" t="str">
            <v>Mo</v>
          </cell>
          <cell r="E1495" t="str">
            <v>RAD Item</v>
          </cell>
          <cell r="F1495">
            <v>3494</v>
          </cell>
          <cell r="G1495">
            <v>8123</v>
          </cell>
        </row>
        <row r="1496">
          <cell r="A1496">
            <v>40932</v>
          </cell>
          <cell r="B1496" t="str">
            <v>North</v>
          </cell>
          <cell r="C1496" t="str">
            <v>Pham</v>
          </cell>
          <cell r="E1496" t="str">
            <v>XOL Item</v>
          </cell>
          <cell r="F1496">
            <v>1149</v>
          </cell>
          <cell r="G1496">
            <v>2672</v>
          </cell>
        </row>
        <row r="1497">
          <cell r="A1497">
            <v>41511</v>
          </cell>
          <cell r="B1497" t="str">
            <v>North</v>
          </cell>
          <cell r="C1497" t="str">
            <v>Pham</v>
          </cell>
          <cell r="E1497" t="str">
            <v>DAB Item</v>
          </cell>
          <cell r="F1497">
            <v>8240</v>
          </cell>
          <cell r="G1497">
            <v>9364</v>
          </cell>
        </row>
        <row r="1498">
          <cell r="A1498">
            <v>40941</v>
          </cell>
          <cell r="B1498" t="str">
            <v>North</v>
          </cell>
          <cell r="C1498" t="str">
            <v>Mo</v>
          </cell>
          <cell r="E1498" t="str">
            <v>AIM Item</v>
          </cell>
          <cell r="F1498">
            <v>3026</v>
          </cell>
          <cell r="G1498">
            <v>3237</v>
          </cell>
        </row>
        <row r="1499">
          <cell r="A1499">
            <v>41086</v>
          </cell>
          <cell r="B1499" t="str">
            <v>MidWest</v>
          </cell>
          <cell r="C1499" t="str">
            <v>Mo</v>
          </cell>
          <cell r="E1499" t="str">
            <v>RAD Item</v>
          </cell>
          <cell r="F1499">
            <v>6850</v>
          </cell>
          <cell r="G1499">
            <v>7784</v>
          </cell>
        </row>
        <row r="1500">
          <cell r="A1500">
            <v>41048</v>
          </cell>
          <cell r="B1500" t="str">
            <v>South</v>
          </cell>
          <cell r="C1500" t="str">
            <v>Gigi</v>
          </cell>
          <cell r="E1500" t="str">
            <v>AIM Item</v>
          </cell>
          <cell r="F1500">
            <v>1458</v>
          </cell>
          <cell r="G1500">
            <v>2651</v>
          </cell>
        </row>
        <row r="1501">
          <cell r="A1501">
            <v>41237</v>
          </cell>
          <cell r="B1501" t="str">
            <v>West</v>
          </cell>
          <cell r="C1501" t="str">
            <v>Gigi</v>
          </cell>
          <cell r="E1501" t="str">
            <v>RAD Item</v>
          </cell>
          <cell r="F1501">
            <v>3271</v>
          </cell>
          <cell r="G1501">
            <v>7605</v>
          </cell>
        </row>
        <row r="1502">
          <cell r="A1502">
            <v>41337</v>
          </cell>
          <cell r="B1502" t="str">
            <v>South</v>
          </cell>
          <cell r="C1502" t="str">
            <v>Pham</v>
          </cell>
          <cell r="E1502" t="str">
            <v>DAB Item</v>
          </cell>
          <cell r="F1502">
            <v>362</v>
          </cell>
          <cell r="G1502">
            <v>978</v>
          </cell>
        </row>
        <row r="1503">
          <cell r="A1503">
            <v>41520</v>
          </cell>
          <cell r="B1503" t="str">
            <v>MidWest</v>
          </cell>
          <cell r="C1503" t="str">
            <v>Mo</v>
          </cell>
          <cell r="E1503" t="str">
            <v>RAD Item</v>
          </cell>
          <cell r="F1503">
            <v>987</v>
          </cell>
          <cell r="G1503">
            <v>2194</v>
          </cell>
        </row>
        <row r="1504">
          <cell r="A1504">
            <v>41577</v>
          </cell>
          <cell r="B1504" t="str">
            <v>MidWest</v>
          </cell>
          <cell r="C1504" t="str">
            <v>Mo</v>
          </cell>
          <cell r="E1504" t="str">
            <v>DAB Item</v>
          </cell>
          <cell r="F1504">
            <v>4481</v>
          </cell>
          <cell r="G1504">
            <v>9959</v>
          </cell>
        </row>
        <row r="1505">
          <cell r="A1505">
            <v>41432</v>
          </cell>
          <cell r="B1505" t="str">
            <v>South</v>
          </cell>
          <cell r="C1505" t="str">
            <v>Mo</v>
          </cell>
          <cell r="E1505" t="str">
            <v>AIM Item</v>
          </cell>
          <cell r="F1505">
            <v>306</v>
          </cell>
          <cell r="G1505">
            <v>326</v>
          </cell>
        </row>
        <row r="1506">
          <cell r="A1506">
            <v>41202</v>
          </cell>
          <cell r="B1506" t="str">
            <v>MidWest</v>
          </cell>
          <cell r="C1506" t="str">
            <v>Gigi</v>
          </cell>
          <cell r="E1506" t="str">
            <v>DAB Item</v>
          </cell>
          <cell r="F1506">
            <v>3185</v>
          </cell>
          <cell r="G1506">
            <v>7406</v>
          </cell>
        </row>
        <row r="1507">
          <cell r="A1507">
            <v>41332</v>
          </cell>
          <cell r="B1507" t="str">
            <v>North</v>
          </cell>
          <cell r="C1507" t="str">
            <v>Mo</v>
          </cell>
          <cell r="E1507" t="str">
            <v>RAD Item</v>
          </cell>
          <cell r="F1507">
            <v>583</v>
          </cell>
          <cell r="G1507">
            <v>1356</v>
          </cell>
        </row>
        <row r="1508">
          <cell r="A1508">
            <v>41093</v>
          </cell>
          <cell r="B1508" t="str">
            <v>South</v>
          </cell>
          <cell r="C1508" t="str">
            <v>Mo</v>
          </cell>
          <cell r="E1508" t="str">
            <v>XOL Item</v>
          </cell>
          <cell r="F1508">
            <v>1598</v>
          </cell>
          <cell r="G1508">
            <v>4319</v>
          </cell>
        </row>
        <row r="1509">
          <cell r="A1509">
            <v>41153</v>
          </cell>
          <cell r="B1509" t="str">
            <v>South</v>
          </cell>
          <cell r="C1509" t="str">
            <v>Gigi</v>
          </cell>
          <cell r="E1509" t="str">
            <v>XOL Item</v>
          </cell>
          <cell r="F1509">
            <v>747</v>
          </cell>
          <cell r="G1509">
            <v>1268</v>
          </cell>
        </row>
        <row r="1510">
          <cell r="A1510">
            <v>41211</v>
          </cell>
          <cell r="B1510" t="str">
            <v>West</v>
          </cell>
          <cell r="C1510" t="str">
            <v>Pham</v>
          </cell>
          <cell r="E1510" t="str">
            <v>XOL Item</v>
          </cell>
          <cell r="F1510">
            <v>1714</v>
          </cell>
          <cell r="G1510">
            <v>3984</v>
          </cell>
        </row>
        <row r="1511">
          <cell r="A1511">
            <v>40913</v>
          </cell>
          <cell r="B1511" t="str">
            <v>South</v>
          </cell>
          <cell r="C1511" t="str">
            <v>Shelia</v>
          </cell>
          <cell r="E1511" t="str">
            <v>DAB Item</v>
          </cell>
          <cell r="F1511">
            <v>136</v>
          </cell>
          <cell r="G1511">
            <v>302</v>
          </cell>
        </row>
        <row r="1512">
          <cell r="A1512">
            <v>41524</v>
          </cell>
          <cell r="B1512" t="str">
            <v>North</v>
          </cell>
          <cell r="C1512" t="str">
            <v>Mo</v>
          </cell>
          <cell r="E1512" t="str">
            <v>DAB Item</v>
          </cell>
          <cell r="F1512">
            <v>1466</v>
          </cell>
          <cell r="G1512">
            <v>3259</v>
          </cell>
        </row>
        <row r="1513">
          <cell r="A1513">
            <v>40915</v>
          </cell>
          <cell r="B1513" t="str">
            <v>West</v>
          </cell>
          <cell r="C1513" t="str">
            <v>Pham</v>
          </cell>
          <cell r="E1513" t="str">
            <v>RAD Item</v>
          </cell>
          <cell r="F1513">
            <v>2852</v>
          </cell>
          <cell r="G1513">
            <v>6336</v>
          </cell>
        </row>
        <row r="1514">
          <cell r="A1514">
            <v>41030</v>
          </cell>
          <cell r="B1514" t="str">
            <v>South</v>
          </cell>
          <cell r="C1514" t="str">
            <v>Mo</v>
          </cell>
          <cell r="E1514" t="str">
            <v>DAB Item</v>
          </cell>
          <cell r="F1514">
            <v>5991</v>
          </cell>
          <cell r="G1514">
            <v>7988</v>
          </cell>
        </row>
        <row r="1515">
          <cell r="A1515">
            <v>41494</v>
          </cell>
          <cell r="B1515" t="str">
            <v>West</v>
          </cell>
          <cell r="C1515" t="str">
            <v>Mo</v>
          </cell>
          <cell r="E1515" t="str">
            <v>AIM Item</v>
          </cell>
          <cell r="F1515">
            <v>5624</v>
          </cell>
          <cell r="G1515">
            <v>9533</v>
          </cell>
        </row>
        <row r="1516">
          <cell r="A1516">
            <v>41637</v>
          </cell>
          <cell r="B1516" t="str">
            <v>MidWest</v>
          </cell>
          <cell r="C1516" t="str">
            <v>Pham</v>
          </cell>
          <cell r="E1516" t="str">
            <v>RAD Item</v>
          </cell>
          <cell r="F1516">
            <v>3966</v>
          </cell>
          <cell r="G1516">
            <v>6836</v>
          </cell>
        </row>
        <row r="1517">
          <cell r="A1517">
            <v>41340</v>
          </cell>
          <cell r="B1517" t="str">
            <v>MidWest</v>
          </cell>
          <cell r="C1517" t="str">
            <v>Mo</v>
          </cell>
          <cell r="E1517" t="str">
            <v>DAB Item</v>
          </cell>
          <cell r="F1517">
            <v>2921</v>
          </cell>
          <cell r="G1517">
            <v>3895</v>
          </cell>
        </row>
        <row r="1518">
          <cell r="A1518">
            <v>41201</v>
          </cell>
          <cell r="B1518" t="str">
            <v>West</v>
          </cell>
          <cell r="C1518" t="str">
            <v>Mo</v>
          </cell>
          <cell r="E1518" t="str">
            <v>RAD Item</v>
          </cell>
          <cell r="F1518">
            <v>1099</v>
          </cell>
          <cell r="G1518">
            <v>2553</v>
          </cell>
        </row>
        <row r="1519">
          <cell r="A1519">
            <v>41279</v>
          </cell>
          <cell r="B1519" t="str">
            <v>North</v>
          </cell>
          <cell r="C1519" t="str">
            <v>Shelia</v>
          </cell>
          <cell r="E1519" t="str">
            <v>DAB Item</v>
          </cell>
          <cell r="F1519">
            <v>220</v>
          </cell>
          <cell r="G1519">
            <v>234</v>
          </cell>
        </row>
        <row r="1520">
          <cell r="A1520">
            <v>41122</v>
          </cell>
          <cell r="B1520" t="str">
            <v>West</v>
          </cell>
          <cell r="C1520" t="str">
            <v>Gigi</v>
          </cell>
          <cell r="E1520" t="str">
            <v>AIM Item</v>
          </cell>
          <cell r="F1520">
            <v>536</v>
          </cell>
          <cell r="G1520">
            <v>907</v>
          </cell>
        </row>
        <row r="1521">
          <cell r="A1521">
            <v>41215</v>
          </cell>
          <cell r="B1521" t="str">
            <v>North</v>
          </cell>
          <cell r="C1521" t="str">
            <v>Pham</v>
          </cell>
          <cell r="E1521" t="str">
            <v>XOL Item</v>
          </cell>
          <cell r="F1521">
            <v>8312</v>
          </cell>
          <cell r="G1521">
            <v>9445</v>
          </cell>
        </row>
        <row r="1522">
          <cell r="A1522">
            <v>41487</v>
          </cell>
          <cell r="B1522" t="str">
            <v>South</v>
          </cell>
          <cell r="C1522" t="str">
            <v>Pham</v>
          </cell>
          <cell r="E1522" t="str">
            <v>DAB Item</v>
          </cell>
          <cell r="F1522">
            <v>296</v>
          </cell>
          <cell r="G1522">
            <v>538</v>
          </cell>
        </row>
        <row r="1523">
          <cell r="A1523">
            <v>40978</v>
          </cell>
          <cell r="B1523" t="str">
            <v>MidWest</v>
          </cell>
          <cell r="C1523" t="str">
            <v>Shelia</v>
          </cell>
          <cell r="E1523" t="str">
            <v>AIM Item</v>
          </cell>
          <cell r="F1523">
            <v>4378</v>
          </cell>
          <cell r="G1523">
            <v>4684</v>
          </cell>
        </row>
        <row r="1524">
          <cell r="A1524">
            <v>41359</v>
          </cell>
          <cell r="B1524" t="str">
            <v>South</v>
          </cell>
          <cell r="C1524" t="str">
            <v>Gigi</v>
          </cell>
          <cell r="E1524" t="str">
            <v>DAB Item</v>
          </cell>
          <cell r="F1524">
            <v>6045</v>
          </cell>
          <cell r="G1524">
            <v>8059</v>
          </cell>
        </row>
        <row r="1525">
          <cell r="A1525">
            <v>40938</v>
          </cell>
          <cell r="B1525" t="str">
            <v>South</v>
          </cell>
          <cell r="C1525" t="str">
            <v>Shelia</v>
          </cell>
          <cell r="E1525" t="str">
            <v>DAB Item</v>
          </cell>
          <cell r="F1525">
            <v>1615</v>
          </cell>
          <cell r="G1525">
            <v>2376</v>
          </cell>
        </row>
        <row r="1526">
          <cell r="A1526">
            <v>41068</v>
          </cell>
          <cell r="B1526" t="str">
            <v>West</v>
          </cell>
          <cell r="C1526" t="str">
            <v>Gigi</v>
          </cell>
          <cell r="E1526" t="str">
            <v>DAB Item</v>
          </cell>
          <cell r="F1526">
            <v>2427</v>
          </cell>
          <cell r="G1526">
            <v>5393</v>
          </cell>
        </row>
        <row r="1527">
          <cell r="A1527">
            <v>41285</v>
          </cell>
          <cell r="B1527" t="str">
            <v>South</v>
          </cell>
          <cell r="C1527" t="str">
            <v>Pham</v>
          </cell>
          <cell r="E1527" t="str">
            <v>XOL Item</v>
          </cell>
          <cell r="F1527">
            <v>351</v>
          </cell>
          <cell r="G1527">
            <v>639</v>
          </cell>
        </row>
        <row r="1528">
          <cell r="A1528">
            <v>41121</v>
          </cell>
          <cell r="B1528" t="str">
            <v>West</v>
          </cell>
          <cell r="C1528" t="str">
            <v>Pham</v>
          </cell>
          <cell r="E1528" t="str">
            <v>AIM Item</v>
          </cell>
          <cell r="F1528">
            <v>5938</v>
          </cell>
          <cell r="G1528">
            <v>8732</v>
          </cell>
        </row>
        <row r="1529">
          <cell r="A1529">
            <v>41058</v>
          </cell>
          <cell r="B1529" t="str">
            <v>West</v>
          </cell>
          <cell r="C1529" t="str">
            <v>Gigi</v>
          </cell>
          <cell r="E1529" t="str">
            <v>AIM Item</v>
          </cell>
          <cell r="F1529">
            <v>3939</v>
          </cell>
          <cell r="G1529">
            <v>4212</v>
          </cell>
        </row>
        <row r="1530">
          <cell r="A1530">
            <v>41079</v>
          </cell>
          <cell r="B1530" t="str">
            <v>South</v>
          </cell>
          <cell r="C1530" t="str">
            <v>Gigi</v>
          </cell>
          <cell r="E1530" t="str">
            <v>AIM Item</v>
          </cell>
          <cell r="F1530">
            <v>4613</v>
          </cell>
          <cell r="G1530">
            <v>8386</v>
          </cell>
        </row>
        <row r="1531">
          <cell r="A1531">
            <v>41268</v>
          </cell>
          <cell r="B1531" t="str">
            <v>MidWest</v>
          </cell>
          <cell r="C1531" t="str">
            <v>Gigi</v>
          </cell>
          <cell r="E1531" t="str">
            <v>RAD Item</v>
          </cell>
          <cell r="F1531">
            <v>2637</v>
          </cell>
          <cell r="G1531">
            <v>5860</v>
          </cell>
        </row>
        <row r="1532">
          <cell r="A1532">
            <v>41434</v>
          </cell>
          <cell r="B1532" t="str">
            <v>South</v>
          </cell>
          <cell r="C1532" t="str">
            <v>Pham</v>
          </cell>
          <cell r="E1532" t="str">
            <v>XOL Item</v>
          </cell>
          <cell r="F1532">
            <v>4427</v>
          </cell>
          <cell r="G1532">
            <v>7504</v>
          </cell>
        </row>
        <row r="1533">
          <cell r="A1533">
            <v>41436</v>
          </cell>
          <cell r="B1533" t="str">
            <v>South</v>
          </cell>
          <cell r="C1533" t="str">
            <v>Gigi</v>
          </cell>
          <cell r="E1533" t="str">
            <v>DAB Item</v>
          </cell>
          <cell r="F1533">
            <v>3079</v>
          </cell>
          <cell r="G1533">
            <v>6842</v>
          </cell>
        </row>
        <row r="1534">
          <cell r="A1534">
            <v>41412</v>
          </cell>
          <cell r="B1534" t="str">
            <v>MidWest</v>
          </cell>
          <cell r="C1534" t="str">
            <v>Shelia</v>
          </cell>
          <cell r="E1534" t="str">
            <v>DAB Item</v>
          </cell>
          <cell r="F1534">
            <v>3491</v>
          </cell>
          <cell r="G1534">
            <v>4653</v>
          </cell>
        </row>
        <row r="1535">
          <cell r="A1535">
            <v>41394</v>
          </cell>
          <cell r="B1535" t="str">
            <v>MidWest</v>
          </cell>
          <cell r="C1535" t="str">
            <v>Pham</v>
          </cell>
          <cell r="E1535" t="str">
            <v>XOL Item</v>
          </cell>
          <cell r="F1535">
            <v>731</v>
          </cell>
          <cell r="G1535">
            <v>974</v>
          </cell>
        </row>
        <row r="1536">
          <cell r="A1536">
            <v>41364</v>
          </cell>
          <cell r="B1536" t="str">
            <v>North</v>
          </cell>
          <cell r="C1536" t="str">
            <v>Gigi</v>
          </cell>
          <cell r="E1536" t="str">
            <v>XOL Item</v>
          </cell>
          <cell r="F1536">
            <v>4454</v>
          </cell>
          <cell r="G1536">
            <v>5940</v>
          </cell>
        </row>
        <row r="1537">
          <cell r="A1537">
            <v>41240</v>
          </cell>
          <cell r="B1537" t="str">
            <v>North</v>
          </cell>
          <cell r="C1537" t="str">
            <v>Gigi</v>
          </cell>
          <cell r="E1537" t="str">
            <v>RAD Item</v>
          </cell>
          <cell r="F1537">
            <v>2596</v>
          </cell>
          <cell r="G1537">
            <v>2776</v>
          </cell>
        </row>
        <row r="1538">
          <cell r="A1538">
            <v>41442</v>
          </cell>
          <cell r="B1538" t="str">
            <v>North</v>
          </cell>
          <cell r="C1538" t="str">
            <v>Gigi</v>
          </cell>
          <cell r="E1538" t="str">
            <v>DAB Item</v>
          </cell>
          <cell r="F1538">
            <v>6312</v>
          </cell>
          <cell r="G1538">
            <v>9282</v>
          </cell>
        </row>
        <row r="1539">
          <cell r="A1539">
            <v>41612</v>
          </cell>
          <cell r="B1539" t="str">
            <v>West</v>
          </cell>
          <cell r="C1539" t="str">
            <v>Pham</v>
          </cell>
          <cell r="E1539" t="str">
            <v>XOL Item</v>
          </cell>
          <cell r="F1539">
            <v>2971</v>
          </cell>
          <cell r="G1539">
            <v>4369</v>
          </cell>
        </row>
        <row r="1540">
          <cell r="A1540">
            <v>41312</v>
          </cell>
          <cell r="B1540" t="str">
            <v>MidWest</v>
          </cell>
          <cell r="C1540" t="str">
            <v>Shelia</v>
          </cell>
          <cell r="E1540" t="str">
            <v>RAD Item</v>
          </cell>
          <cell r="F1540">
            <v>4089</v>
          </cell>
          <cell r="G1540">
            <v>7049</v>
          </cell>
        </row>
        <row r="1541">
          <cell r="A1541">
            <v>41629</v>
          </cell>
          <cell r="B1541" t="str">
            <v>South</v>
          </cell>
          <cell r="C1541" t="str">
            <v>Mo</v>
          </cell>
          <cell r="E1541" t="str">
            <v>AIM Item</v>
          </cell>
          <cell r="F1541">
            <v>189</v>
          </cell>
          <cell r="G1541">
            <v>512</v>
          </cell>
        </row>
        <row r="1542">
          <cell r="A1542">
            <v>41504</v>
          </cell>
          <cell r="B1542" t="str">
            <v>North</v>
          </cell>
          <cell r="C1542" t="str">
            <v>Gigi</v>
          </cell>
          <cell r="E1542" t="str">
            <v>AIM Item</v>
          </cell>
          <cell r="F1542">
            <v>3171</v>
          </cell>
          <cell r="G1542">
            <v>4227</v>
          </cell>
        </row>
        <row r="1543">
          <cell r="A1543">
            <v>41037</v>
          </cell>
          <cell r="B1543" t="str">
            <v>West</v>
          </cell>
          <cell r="C1543" t="str">
            <v>Pham</v>
          </cell>
          <cell r="E1543" t="str">
            <v>DAB Item</v>
          </cell>
          <cell r="F1543">
            <v>4110</v>
          </cell>
          <cell r="G1543">
            <v>9556</v>
          </cell>
        </row>
        <row r="1544">
          <cell r="A1544">
            <v>41446</v>
          </cell>
          <cell r="B1544" t="str">
            <v>South</v>
          </cell>
          <cell r="C1544" t="str">
            <v>Gigi</v>
          </cell>
          <cell r="E1544" t="str">
            <v>XOL Item</v>
          </cell>
          <cell r="F1544">
            <v>8556</v>
          </cell>
          <cell r="G1544">
            <v>9152</v>
          </cell>
        </row>
        <row r="1545">
          <cell r="A1545">
            <v>41033</v>
          </cell>
          <cell r="B1545" t="str">
            <v>MidWest</v>
          </cell>
          <cell r="C1545" t="str">
            <v>Mo</v>
          </cell>
          <cell r="E1545" t="str">
            <v>DAB Item</v>
          </cell>
          <cell r="F1545">
            <v>1018</v>
          </cell>
          <cell r="G1545">
            <v>1853</v>
          </cell>
        </row>
        <row r="1546">
          <cell r="A1546">
            <v>41559</v>
          </cell>
          <cell r="B1546" t="str">
            <v>MidWest</v>
          </cell>
          <cell r="C1546" t="str">
            <v>Mo</v>
          </cell>
          <cell r="E1546" t="str">
            <v>RAD Item</v>
          </cell>
          <cell r="F1546">
            <v>7135</v>
          </cell>
          <cell r="G1546">
            <v>9513</v>
          </cell>
        </row>
        <row r="1547">
          <cell r="A1547">
            <v>41329</v>
          </cell>
          <cell r="B1547" t="str">
            <v>West</v>
          </cell>
          <cell r="C1547" t="str">
            <v>Shelia</v>
          </cell>
          <cell r="E1547" t="str">
            <v>XOL Item</v>
          </cell>
          <cell r="F1547">
            <v>1637</v>
          </cell>
          <cell r="G1547">
            <v>4425</v>
          </cell>
        </row>
        <row r="1548">
          <cell r="A1548">
            <v>41338</v>
          </cell>
          <cell r="B1548" t="str">
            <v>North</v>
          </cell>
          <cell r="C1548" t="str">
            <v>Pham</v>
          </cell>
          <cell r="E1548" t="str">
            <v>AIM Item</v>
          </cell>
          <cell r="F1548">
            <v>4804</v>
          </cell>
          <cell r="G1548">
            <v>8281</v>
          </cell>
        </row>
        <row r="1549">
          <cell r="A1549">
            <v>40945</v>
          </cell>
          <cell r="B1549" t="str">
            <v>MidWest</v>
          </cell>
          <cell r="C1549" t="str">
            <v>Shelia</v>
          </cell>
          <cell r="E1549" t="str">
            <v>RAD Item</v>
          </cell>
          <cell r="F1549">
            <v>5322</v>
          </cell>
          <cell r="G1549">
            <v>7828</v>
          </cell>
        </row>
        <row r="1550">
          <cell r="A1550">
            <v>41127</v>
          </cell>
          <cell r="B1550" t="str">
            <v>South</v>
          </cell>
          <cell r="C1550" t="str">
            <v>Mo</v>
          </cell>
          <cell r="E1550" t="str">
            <v>XOL Item</v>
          </cell>
          <cell r="F1550">
            <v>1600</v>
          </cell>
          <cell r="G1550">
            <v>1819</v>
          </cell>
        </row>
        <row r="1551">
          <cell r="A1551">
            <v>41338</v>
          </cell>
          <cell r="B1551" t="str">
            <v>West</v>
          </cell>
          <cell r="C1551" t="str">
            <v>Mo</v>
          </cell>
          <cell r="E1551" t="str">
            <v>RAD Item</v>
          </cell>
          <cell r="F1551">
            <v>1033</v>
          </cell>
          <cell r="G1551">
            <v>2790</v>
          </cell>
        </row>
        <row r="1552">
          <cell r="A1552">
            <v>41004</v>
          </cell>
          <cell r="B1552" t="str">
            <v>MidWest</v>
          </cell>
          <cell r="C1552" t="str">
            <v>Pham</v>
          </cell>
          <cell r="E1552" t="str">
            <v>XOL Item</v>
          </cell>
          <cell r="F1552">
            <v>1451</v>
          </cell>
          <cell r="G1552">
            <v>3923</v>
          </cell>
        </row>
        <row r="1553">
          <cell r="A1553">
            <v>41504</v>
          </cell>
          <cell r="B1553" t="str">
            <v>MidWest</v>
          </cell>
          <cell r="C1553" t="str">
            <v>Shelia</v>
          </cell>
          <cell r="E1553" t="str">
            <v>RAD Item</v>
          </cell>
          <cell r="F1553">
            <v>2576</v>
          </cell>
          <cell r="G1553">
            <v>4682</v>
          </cell>
        </row>
        <row r="1554">
          <cell r="A1554">
            <v>40927</v>
          </cell>
          <cell r="B1554" t="str">
            <v>West</v>
          </cell>
          <cell r="C1554" t="str">
            <v>Shelia</v>
          </cell>
          <cell r="E1554" t="str">
            <v>AIM Item</v>
          </cell>
          <cell r="F1554">
            <v>5360</v>
          </cell>
          <cell r="G1554">
            <v>7882</v>
          </cell>
        </row>
        <row r="1555">
          <cell r="A1555">
            <v>41637</v>
          </cell>
          <cell r="B1555" t="str">
            <v>MidWest</v>
          </cell>
          <cell r="C1555" t="str">
            <v>Mo</v>
          </cell>
          <cell r="E1555" t="str">
            <v>AIM Item</v>
          </cell>
          <cell r="F1555">
            <v>1777</v>
          </cell>
          <cell r="G1555">
            <v>4802</v>
          </cell>
        </row>
        <row r="1556">
          <cell r="A1556">
            <v>41247</v>
          </cell>
          <cell r="B1556" t="str">
            <v>South</v>
          </cell>
          <cell r="C1556" t="str">
            <v>Pham</v>
          </cell>
          <cell r="E1556" t="str">
            <v>XOL Item</v>
          </cell>
          <cell r="F1556">
            <v>5054</v>
          </cell>
          <cell r="G1556">
            <v>5405</v>
          </cell>
        </row>
        <row r="1557">
          <cell r="A1557">
            <v>41318</v>
          </cell>
          <cell r="B1557" t="str">
            <v>North</v>
          </cell>
          <cell r="C1557" t="str">
            <v>Shelia</v>
          </cell>
          <cell r="E1557" t="str">
            <v>RAD Item</v>
          </cell>
          <cell r="F1557">
            <v>5857</v>
          </cell>
          <cell r="G1557">
            <v>8614</v>
          </cell>
        </row>
        <row r="1558">
          <cell r="A1558">
            <v>41315</v>
          </cell>
          <cell r="B1558" t="str">
            <v>West</v>
          </cell>
          <cell r="C1558" t="str">
            <v>Gigi</v>
          </cell>
          <cell r="E1558" t="str">
            <v>DAB Item</v>
          </cell>
          <cell r="F1558">
            <v>1023</v>
          </cell>
          <cell r="G1558">
            <v>2274</v>
          </cell>
        </row>
        <row r="1559">
          <cell r="A1559">
            <v>40959</v>
          </cell>
          <cell r="B1559" t="str">
            <v>South</v>
          </cell>
          <cell r="C1559" t="str">
            <v>Gigi</v>
          </cell>
          <cell r="E1559" t="str">
            <v>RAD Item</v>
          </cell>
          <cell r="F1559">
            <v>4808</v>
          </cell>
          <cell r="G1559">
            <v>8291</v>
          </cell>
        </row>
        <row r="1560">
          <cell r="A1560">
            <v>41255</v>
          </cell>
          <cell r="B1560" t="str">
            <v>West</v>
          </cell>
          <cell r="C1560" t="str">
            <v>Pham</v>
          </cell>
          <cell r="E1560" t="str">
            <v>AIM Item</v>
          </cell>
          <cell r="F1560">
            <v>2005</v>
          </cell>
          <cell r="G1560">
            <v>5420</v>
          </cell>
        </row>
        <row r="1561">
          <cell r="A1561">
            <v>41555</v>
          </cell>
          <cell r="B1561" t="str">
            <v>North</v>
          </cell>
          <cell r="C1561" t="str">
            <v>Pham</v>
          </cell>
          <cell r="E1561" t="str">
            <v>AIM Item</v>
          </cell>
          <cell r="F1561">
            <v>2842</v>
          </cell>
          <cell r="G1561">
            <v>4816</v>
          </cell>
        </row>
        <row r="1562">
          <cell r="A1562">
            <v>41214</v>
          </cell>
          <cell r="B1562" t="str">
            <v>MidWest</v>
          </cell>
          <cell r="C1562" t="str">
            <v>Gigi</v>
          </cell>
          <cell r="E1562" t="str">
            <v>RAD Item</v>
          </cell>
          <cell r="F1562">
            <v>1285</v>
          </cell>
          <cell r="G1562">
            <v>1373</v>
          </cell>
        </row>
        <row r="1563">
          <cell r="A1563">
            <v>41281</v>
          </cell>
          <cell r="B1563" t="str">
            <v>West</v>
          </cell>
          <cell r="C1563" t="str">
            <v>Mo</v>
          </cell>
          <cell r="E1563" t="str">
            <v>DAB Item</v>
          </cell>
          <cell r="F1563">
            <v>2487</v>
          </cell>
          <cell r="G1563">
            <v>6721</v>
          </cell>
        </row>
        <row r="1564">
          <cell r="A1564">
            <v>41035</v>
          </cell>
          <cell r="B1564" t="str">
            <v>West</v>
          </cell>
          <cell r="C1564" t="str">
            <v>Shelia</v>
          </cell>
          <cell r="E1564" t="str">
            <v>DAB Item</v>
          </cell>
          <cell r="F1564">
            <v>3438</v>
          </cell>
          <cell r="G1564">
            <v>3678</v>
          </cell>
        </row>
        <row r="1565">
          <cell r="A1565">
            <v>41094</v>
          </cell>
          <cell r="B1565" t="str">
            <v>North</v>
          </cell>
          <cell r="C1565" t="str">
            <v>Pham</v>
          </cell>
          <cell r="E1565" t="str">
            <v>RAD Item</v>
          </cell>
          <cell r="F1565">
            <v>6604</v>
          </cell>
          <cell r="G1565">
            <v>8805</v>
          </cell>
        </row>
        <row r="1566">
          <cell r="A1566">
            <v>41107</v>
          </cell>
          <cell r="B1566" t="str">
            <v>South</v>
          </cell>
          <cell r="C1566" t="str">
            <v>Pham</v>
          </cell>
          <cell r="E1566" t="str">
            <v>RAD Item</v>
          </cell>
          <cell r="F1566">
            <v>247</v>
          </cell>
          <cell r="G1566">
            <v>328</v>
          </cell>
        </row>
        <row r="1567">
          <cell r="A1567">
            <v>41309</v>
          </cell>
          <cell r="B1567" t="str">
            <v>South</v>
          </cell>
          <cell r="C1567" t="str">
            <v>Gigi</v>
          </cell>
          <cell r="E1567" t="str">
            <v>RAD Item</v>
          </cell>
          <cell r="F1567">
            <v>3381</v>
          </cell>
          <cell r="G1567">
            <v>9139</v>
          </cell>
        </row>
        <row r="1568">
          <cell r="A1568">
            <v>41456</v>
          </cell>
          <cell r="B1568" t="str">
            <v>South</v>
          </cell>
          <cell r="C1568" t="str">
            <v>Gigi</v>
          </cell>
          <cell r="E1568" t="str">
            <v>RAD Item</v>
          </cell>
          <cell r="F1568">
            <v>7430</v>
          </cell>
          <cell r="G1568">
            <v>8443</v>
          </cell>
        </row>
        <row r="1569">
          <cell r="A1569">
            <v>41412</v>
          </cell>
          <cell r="B1569" t="str">
            <v>MidWest</v>
          </cell>
          <cell r="C1569" t="str">
            <v>Pham</v>
          </cell>
          <cell r="E1569" t="str">
            <v>XOL Item</v>
          </cell>
          <cell r="F1569">
            <v>3732</v>
          </cell>
          <cell r="G1569">
            <v>8292</v>
          </cell>
        </row>
        <row r="1570">
          <cell r="A1570">
            <v>41052</v>
          </cell>
          <cell r="B1570" t="str">
            <v>South</v>
          </cell>
          <cell r="C1570" t="str">
            <v>Pham</v>
          </cell>
          <cell r="E1570" t="str">
            <v>DAB Item</v>
          </cell>
          <cell r="F1570">
            <v>6768</v>
          </cell>
          <cell r="G1570">
            <v>7690</v>
          </cell>
        </row>
        <row r="1571">
          <cell r="A1571">
            <v>41260</v>
          </cell>
          <cell r="B1571" t="str">
            <v>West</v>
          </cell>
          <cell r="C1571" t="str">
            <v>Pham</v>
          </cell>
          <cell r="E1571" t="str">
            <v>RAD Item</v>
          </cell>
          <cell r="F1571">
            <v>1497</v>
          </cell>
          <cell r="G1571">
            <v>1701</v>
          </cell>
        </row>
        <row r="1572">
          <cell r="A1572">
            <v>41262</v>
          </cell>
          <cell r="B1572" t="str">
            <v>West</v>
          </cell>
          <cell r="C1572" t="str">
            <v>Shelia</v>
          </cell>
          <cell r="E1572" t="str">
            <v>XOL Item</v>
          </cell>
          <cell r="F1572">
            <v>2987</v>
          </cell>
          <cell r="G1572">
            <v>4393</v>
          </cell>
        </row>
        <row r="1573">
          <cell r="A1573">
            <v>41339</v>
          </cell>
          <cell r="B1573" t="str">
            <v>MidWest</v>
          </cell>
          <cell r="C1573" t="str">
            <v>Pham</v>
          </cell>
          <cell r="E1573" t="str">
            <v>XOL Item</v>
          </cell>
          <cell r="F1573">
            <v>4512</v>
          </cell>
          <cell r="G1573">
            <v>5128</v>
          </cell>
        </row>
        <row r="1574">
          <cell r="A1574">
            <v>41014</v>
          </cell>
          <cell r="B1574" t="str">
            <v>South</v>
          </cell>
          <cell r="C1574" t="str">
            <v>Pham</v>
          </cell>
          <cell r="E1574" t="str">
            <v>XOL Item</v>
          </cell>
          <cell r="F1574">
            <v>1337</v>
          </cell>
          <cell r="G1574">
            <v>2969</v>
          </cell>
        </row>
        <row r="1575">
          <cell r="A1575">
            <v>41336</v>
          </cell>
          <cell r="B1575" t="str">
            <v>West</v>
          </cell>
          <cell r="C1575" t="str">
            <v>Shelia</v>
          </cell>
          <cell r="E1575" t="str">
            <v>RAD Item</v>
          </cell>
          <cell r="F1575">
            <v>5972</v>
          </cell>
          <cell r="G1575">
            <v>7963</v>
          </cell>
        </row>
        <row r="1576">
          <cell r="A1576">
            <v>41092</v>
          </cell>
          <cell r="B1576" t="str">
            <v>West</v>
          </cell>
          <cell r="C1576" t="str">
            <v>Shelia</v>
          </cell>
          <cell r="E1576" t="str">
            <v>DAB Item</v>
          </cell>
          <cell r="F1576">
            <v>4467</v>
          </cell>
          <cell r="G1576">
            <v>8124</v>
          </cell>
        </row>
        <row r="1577">
          <cell r="A1577">
            <v>41316</v>
          </cell>
          <cell r="B1577" t="str">
            <v>West</v>
          </cell>
          <cell r="C1577" t="str">
            <v>Pham</v>
          </cell>
          <cell r="E1577" t="str">
            <v>AIM Item</v>
          </cell>
          <cell r="F1577">
            <v>2572</v>
          </cell>
          <cell r="G1577">
            <v>3780</v>
          </cell>
        </row>
        <row r="1578">
          <cell r="A1578">
            <v>41280</v>
          </cell>
          <cell r="B1578" t="str">
            <v>North</v>
          </cell>
          <cell r="C1578" t="str">
            <v>Pham</v>
          </cell>
          <cell r="E1578" t="str">
            <v>XOL Item</v>
          </cell>
          <cell r="F1578">
            <v>125</v>
          </cell>
          <cell r="G1578">
            <v>227</v>
          </cell>
        </row>
        <row r="1579">
          <cell r="A1579">
            <v>41358</v>
          </cell>
          <cell r="B1579" t="str">
            <v>North</v>
          </cell>
          <cell r="C1579" t="str">
            <v>Pham</v>
          </cell>
          <cell r="E1579" t="str">
            <v>XOL Item</v>
          </cell>
          <cell r="F1579">
            <v>1045</v>
          </cell>
          <cell r="G1579">
            <v>1900</v>
          </cell>
        </row>
        <row r="1580">
          <cell r="A1580">
            <v>40912</v>
          </cell>
          <cell r="B1580" t="str">
            <v>South</v>
          </cell>
          <cell r="C1580" t="str">
            <v>Shelia</v>
          </cell>
          <cell r="E1580" t="str">
            <v>DAB Item</v>
          </cell>
          <cell r="F1580">
            <v>2683</v>
          </cell>
          <cell r="G1580">
            <v>4624</v>
          </cell>
        </row>
        <row r="1581">
          <cell r="A1581">
            <v>41079</v>
          </cell>
          <cell r="B1581" t="str">
            <v>West</v>
          </cell>
          <cell r="C1581" t="str">
            <v>Gigi</v>
          </cell>
          <cell r="E1581" t="str">
            <v>DAB Item</v>
          </cell>
          <cell r="F1581">
            <v>123</v>
          </cell>
          <cell r="G1581">
            <v>272</v>
          </cell>
        </row>
        <row r="1582">
          <cell r="A1582">
            <v>40969</v>
          </cell>
          <cell r="B1582" t="str">
            <v>West</v>
          </cell>
          <cell r="C1582" t="str">
            <v>Pham</v>
          </cell>
          <cell r="E1582" t="str">
            <v>DAB Item</v>
          </cell>
          <cell r="F1582">
            <v>4976</v>
          </cell>
          <cell r="G1582">
            <v>7318</v>
          </cell>
        </row>
        <row r="1583">
          <cell r="A1583">
            <v>40916</v>
          </cell>
          <cell r="B1583" t="str">
            <v>MidWest</v>
          </cell>
          <cell r="C1583" t="str">
            <v>Mo</v>
          </cell>
          <cell r="E1583" t="str">
            <v>AIM Item</v>
          </cell>
          <cell r="F1583">
            <v>1202</v>
          </cell>
          <cell r="G1583">
            <v>2796</v>
          </cell>
        </row>
        <row r="1584">
          <cell r="A1584">
            <v>41194</v>
          </cell>
          <cell r="B1584" t="str">
            <v>South</v>
          </cell>
          <cell r="C1584" t="str">
            <v>Shelia</v>
          </cell>
          <cell r="E1584" t="str">
            <v>XOL Item</v>
          </cell>
          <cell r="F1584">
            <v>2274</v>
          </cell>
          <cell r="G1584">
            <v>3921</v>
          </cell>
        </row>
        <row r="1585">
          <cell r="A1585">
            <v>41439</v>
          </cell>
          <cell r="B1585" t="str">
            <v>North</v>
          </cell>
          <cell r="C1585" t="str">
            <v>Pham</v>
          </cell>
          <cell r="E1585" t="str">
            <v>XOL Item</v>
          </cell>
          <cell r="F1585">
            <v>2315</v>
          </cell>
          <cell r="G1585">
            <v>3406</v>
          </cell>
        </row>
        <row r="1586">
          <cell r="A1586">
            <v>41280</v>
          </cell>
          <cell r="B1586" t="str">
            <v>North</v>
          </cell>
          <cell r="C1586" t="str">
            <v>Shelia</v>
          </cell>
          <cell r="E1586" t="str">
            <v>XOL Item</v>
          </cell>
          <cell r="F1586">
            <v>3371</v>
          </cell>
          <cell r="G1586">
            <v>6129</v>
          </cell>
        </row>
        <row r="1587">
          <cell r="A1587">
            <v>40967</v>
          </cell>
          <cell r="B1587" t="str">
            <v>MidWest</v>
          </cell>
          <cell r="C1587" t="str">
            <v>Mo</v>
          </cell>
          <cell r="E1587" t="str">
            <v>RAD Item</v>
          </cell>
          <cell r="F1587">
            <v>126</v>
          </cell>
          <cell r="G1587">
            <v>340</v>
          </cell>
        </row>
        <row r="1588">
          <cell r="A1588">
            <v>41451</v>
          </cell>
          <cell r="B1588" t="str">
            <v>South</v>
          </cell>
          <cell r="C1588" t="str">
            <v>Shelia</v>
          </cell>
          <cell r="E1588" t="str">
            <v>XOL Item</v>
          </cell>
          <cell r="F1588">
            <v>3712</v>
          </cell>
          <cell r="G1588">
            <v>6292</v>
          </cell>
        </row>
        <row r="1589">
          <cell r="A1589">
            <v>41495</v>
          </cell>
          <cell r="B1589" t="str">
            <v>North</v>
          </cell>
          <cell r="C1589" t="str">
            <v>Mo</v>
          </cell>
          <cell r="E1589" t="str">
            <v>XOL Item</v>
          </cell>
          <cell r="F1589">
            <v>1327</v>
          </cell>
          <cell r="G1589">
            <v>3587</v>
          </cell>
        </row>
        <row r="1590">
          <cell r="A1590">
            <v>41442</v>
          </cell>
          <cell r="B1590" t="str">
            <v>West</v>
          </cell>
          <cell r="C1590" t="str">
            <v>Pham</v>
          </cell>
          <cell r="E1590" t="str">
            <v>AIM Item</v>
          </cell>
          <cell r="F1590">
            <v>2182</v>
          </cell>
          <cell r="G1590">
            <v>4847</v>
          </cell>
        </row>
        <row r="1591">
          <cell r="A1591">
            <v>41397</v>
          </cell>
          <cell r="B1591" t="str">
            <v>North</v>
          </cell>
          <cell r="C1591" t="str">
            <v>Shelia</v>
          </cell>
          <cell r="E1591" t="str">
            <v>AIM Item</v>
          </cell>
          <cell r="F1591">
            <v>4848</v>
          </cell>
          <cell r="G1591">
            <v>5184</v>
          </cell>
        </row>
        <row r="1592">
          <cell r="A1592">
            <v>40998</v>
          </cell>
          <cell r="B1592" t="str">
            <v>West</v>
          </cell>
          <cell r="C1592" t="str">
            <v>Pham</v>
          </cell>
          <cell r="E1592" t="str">
            <v>RAD Item</v>
          </cell>
          <cell r="F1592">
            <v>3134</v>
          </cell>
          <cell r="G1592">
            <v>6963</v>
          </cell>
        </row>
        <row r="1593">
          <cell r="A1593">
            <v>40913</v>
          </cell>
          <cell r="B1593" t="str">
            <v>West</v>
          </cell>
          <cell r="C1593" t="str">
            <v>Shelia</v>
          </cell>
          <cell r="E1593" t="str">
            <v>XOL Item</v>
          </cell>
          <cell r="F1593">
            <v>9285</v>
          </cell>
          <cell r="G1593">
            <v>9931</v>
          </cell>
        </row>
        <row r="1594">
          <cell r="A1594">
            <v>41591</v>
          </cell>
          <cell r="B1594" t="str">
            <v>MidWest</v>
          </cell>
          <cell r="C1594" t="str">
            <v>Shelia</v>
          </cell>
          <cell r="E1594" t="str">
            <v>XOL Item</v>
          </cell>
          <cell r="F1594">
            <v>3755</v>
          </cell>
          <cell r="G1594">
            <v>4268</v>
          </cell>
        </row>
        <row r="1595">
          <cell r="A1595">
            <v>41549</v>
          </cell>
          <cell r="B1595" t="str">
            <v>MidWest</v>
          </cell>
          <cell r="C1595" t="str">
            <v>Pham</v>
          </cell>
          <cell r="E1595" t="str">
            <v>DAB Item</v>
          </cell>
          <cell r="F1595">
            <v>2580</v>
          </cell>
          <cell r="G1595">
            <v>2931</v>
          </cell>
        </row>
        <row r="1596">
          <cell r="A1596">
            <v>41419</v>
          </cell>
          <cell r="B1596" t="str">
            <v>South</v>
          </cell>
          <cell r="C1596" t="str">
            <v>Shelia</v>
          </cell>
          <cell r="E1596" t="str">
            <v>DAB Item</v>
          </cell>
          <cell r="F1596">
            <v>2581</v>
          </cell>
          <cell r="G1596">
            <v>6975</v>
          </cell>
        </row>
        <row r="1597">
          <cell r="A1597">
            <v>41057</v>
          </cell>
          <cell r="B1597" t="str">
            <v>North</v>
          </cell>
          <cell r="C1597" t="str">
            <v>Gigi</v>
          </cell>
          <cell r="E1597" t="str">
            <v>AIM Item</v>
          </cell>
          <cell r="F1597">
            <v>3592</v>
          </cell>
          <cell r="G1597">
            <v>6531</v>
          </cell>
        </row>
        <row r="1598">
          <cell r="A1598">
            <v>41516</v>
          </cell>
          <cell r="B1598" t="str">
            <v>MidWest</v>
          </cell>
          <cell r="C1598" t="str">
            <v>Mo</v>
          </cell>
          <cell r="E1598" t="str">
            <v>RAD Item</v>
          </cell>
          <cell r="F1598">
            <v>8816</v>
          </cell>
          <cell r="G1598">
            <v>9430</v>
          </cell>
        </row>
        <row r="1599">
          <cell r="A1599">
            <v>41333</v>
          </cell>
          <cell r="B1599" t="str">
            <v>North</v>
          </cell>
          <cell r="C1599" t="str">
            <v>Shelia</v>
          </cell>
          <cell r="E1599" t="str">
            <v>DAB Item</v>
          </cell>
          <cell r="F1599">
            <v>207</v>
          </cell>
          <cell r="G1599">
            <v>276</v>
          </cell>
        </row>
        <row r="1600">
          <cell r="A1600">
            <v>40980</v>
          </cell>
          <cell r="B1600" t="str">
            <v>South</v>
          </cell>
          <cell r="C1600" t="str">
            <v>Pham</v>
          </cell>
          <cell r="E1600" t="str">
            <v>XOL Item</v>
          </cell>
          <cell r="F1600">
            <v>2183</v>
          </cell>
          <cell r="G1600">
            <v>5896</v>
          </cell>
        </row>
        <row r="1601">
          <cell r="A1601">
            <v>41138</v>
          </cell>
          <cell r="B1601" t="str">
            <v>North</v>
          </cell>
          <cell r="C1601" t="str">
            <v>Gigi</v>
          </cell>
          <cell r="E1601" t="str">
            <v>DAB Item</v>
          </cell>
          <cell r="F1601">
            <v>3740</v>
          </cell>
          <cell r="G1601">
            <v>4988</v>
          </cell>
        </row>
        <row r="1602">
          <cell r="A1602">
            <v>41413</v>
          </cell>
          <cell r="B1602" t="str">
            <v>South</v>
          </cell>
          <cell r="C1602" t="str">
            <v>Shelia</v>
          </cell>
          <cell r="E1602" t="str">
            <v>XOL Item</v>
          </cell>
          <cell r="F1602">
            <v>4967</v>
          </cell>
          <cell r="G1602">
            <v>7303</v>
          </cell>
        </row>
        <row r="1603">
          <cell r="A1603">
            <v>41028</v>
          </cell>
          <cell r="B1603" t="str">
            <v>West</v>
          </cell>
          <cell r="C1603" t="str">
            <v>Gigi</v>
          </cell>
          <cell r="E1603" t="str">
            <v>DAB Item</v>
          </cell>
          <cell r="F1603">
            <v>2647</v>
          </cell>
          <cell r="G1603">
            <v>6155</v>
          </cell>
        </row>
        <row r="1604">
          <cell r="A1604">
            <v>41568</v>
          </cell>
          <cell r="B1604" t="str">
            <v>West</v>
          </cell>
          <cell r="C1604" t="str">
            <v>Gigi</v>
          </cell>
          <cell r="E1604" t="str">
            <v>XOL Item</v>
          </cell>
          <cell r="F1604">
            <v>8115</v>
          </cell>
          <cell r="G1604">
            <v>8679</v>
          </cell>
        </row>
        <row r="1605">
          <cell r="A1605">
            <v>40962</v>
          </cell>
          <cell r="B1605" t="str">
            <v>South</v>
          </cell>
          <cell r="C1605" t="str">
            <v>Shelia</v>
          </cell>
          <cell r="E1605" t="str">
            <v>DAB Item</v>
          </cell>
          <cell r="F1605">
            <v>1777</v>
          </cell>
          <cell r="G1605">
            <v>2370</v>
          </cell>
        </row>
        <row r="1606">
          <cell r="A1606">
            <v>40924</v>
          </cell>
          <cell r="B1606" t="str">
            <v>MidWest</v>
          </cell>
          <cell r="C1606" t="str">
            <v>Pham</v>
          </cell>
          <cell r="E1606" t="str">
            <v>DAB Item</v>
          </cell>
          <cell r="F1606">
            <v>3207</v>
          </cell>
          <cell r="G1606">
            <v>5528</v>
          </cell>
        </row>
        <row r="1607">
          <cell r="A1607">
            <v>41188</v>
          </cell>
          <cell r="B1607" t="str">
            <v>South</v>
          </cell>
          <cell r="C1607" t="str">
            <v>Mo</v>
          </cell>
          <cell r="E1607" t="str">
            <v>XOL Item</v>
          </cell>
          <cell r="F1607">
            <v>1547</v>
          </cell>
          <cell r="G1607">
            <v>3439</v>
          </cell>
        </row>
        <row r="1608">
          <cell r="A1608">
            <v>41150</v>
          </cell>
          <cell r="B1608" t="str">
            <v>West</v>
          </cell>
          <cell r="C1608" t="str">
            <v>Shelia</v>
          </cell>
          <cell r="E1608" t="str">
            <v>AIM Item</v>
          </cell>
          <cell r="F1608">
            <v>1421</v>
          </cell>
          <cell r="G1608">
            <v>2090</v>
          </cell>
        </row>
        <row r="1609">
          <cell r="A1609">
            <v>41527</v>
          </cell>
          <cell r="B1609" t="str">
            <v>South</v>
          </cell>
          <cell r="C1609" t="str">
            <v>Gigi</v>
          </cell>
          <cell r="E1609" t="str">
            <v>DAB Item</v>
          </cell>
          <cell r="F1609">
            <v>1625</v>
          </cell>
          <cell r="G1609">
            <v>4393</v>
          </cell>
        </row>
        <row r="1610">
          <cell r="A1610">
            <v>40996</v>
          </cell>
          <cell r="B1610" t="str">
            <v>North</v>
          </cell>
          <cell r="C1610" t="str">
            <v>Gigi</v>
          </cell>
          <cell r="E1610" t="str">
            <v>DAB Item</v>
          </cell>
          <cell r="F1610">
            <v>288</v>
          </cell>
          <cell r="G1610">
            <v>524</v>
          </cell>
        </row>
        <row r="1611">
          <cell r="A1611">
            <v>41070</v>
          </cell>
          <cell r="B1611" t="str">
            <v>West</v>
          </cell>
          <cell r="C1611" t="str">
            <v>Shelia</v>
          </cell>
          <cell r="E1611" t="str">
            <v>XOL Item</v>
          </cell>
          <cell r="F1611">
            <v>3659</v>
          </cell>
          <cell r="G1611">
            <v>8507</v>
          </cell>
        </row>
        <row r="1612">
          <cell r="A1612">
            <v>41133</v>
          </cell>
          <cell r="B1612" t="str">
            <v>MidWest</v>
          </cell>
          <cell r="C1612" t="str">
            <v>Pham</v>
          </cell>
          <cell r="E1612" t="str">
            <v>AIM Item</v>
          </cell>
          <cell r="F1612">
            <v>6143</v>
          </cell>
          <cell r="G1612">
            <v>6980</v>
          </cell>
        </row>
        <row r="1613">
          <cell r="A1613">
            <v>40962</v>
          </cell>
          <cell r="B1613" t="str">
            <v>MidWest</v>
          </cell>
          <cell r="C1613" t="str">
            <v>Shelia</v>
          </cell>
          <cell r="E1613" t="str">
            <v>AIM Item</v>
          </cell>
          <cell r="F1613">
            <v>3424</v>
          </cell>
          <cell r="G1613">
            <v>3891</v>
          </cell>
        </row>
        <row r="1614">
          <cell r="A1614">
            <v>41357</v>
          </cell>
          <cell r="B1614" t="str">
            <v>North</v>
          </cell>
          <cell r="C1614" t="str">
            <v>Mo</v>
          </cell>
          <cell r="E1614" t="str">
            <v>AIM Item</v>
          </cell>
          <cell r="F1614">
            <v>1831</v>
          </cell>
          <cell r="G1614">
            <v>4949</v>
          </cell>
        </row>
        <row r="1615">
          <cell r="A1615">
            <v>40963</v>
          </cell>
          <cell r="B1615" t="str">
            <v>North</v>
          </cell>
          <cell r="C1615" t="str">
            <v>Gigi</v>
          </cell>
          <cell r="E1615" t="str">
            <v>RAD Item</v>
          </cell>
          <cell r="F1615">
            <v>1959</v>
          </cell>
          <cell r="G1615">
            <v>3379</v>
          </cell>
        </row>
        <row r="1616">
          <cell r="A1616">
            <v>41195</v>
          </cell>
          <cell r="B1616" t="str">
            <v>West</v>
          </cell>
          <cell r="C1616" t="str">
            <v>Mo</v>
          </cell>
          <cell r="E1616" t="str">
            <v>AIM Item</v>
          </cell>
          <cell r="F1616">
            <v>1110</v>
          </cell>
          <cell r="G1616">
            <v>1186</v>
          </cell>
        </row>
        <row r="1617">
          <cell r="A1617">
            <v>41482</v>
          </cell>
          <cell r="B1617" t="str">
            <v>North</v>
          </cell>
          <cell r="C1617" t="str">
            <v>Mo</v>
          </cell>
          <cell r="E1617" t="str">
            <v>DAB Item</v>
          </cell>
          <cell r="F1617">
            <v>2692</v>
          </cell>
          <cell r="G1617">
            <v>7273</v>
          </cell>
        </row>
        <row r="1618">
          <cell r="A1618">
            <v>40994</v>
          </cell>
          <cell r="B1618" t="str">
            <v>North</v>
          </cell>
          <cell r="C1618" t="str">
            <v>Gigi</v>
          </cell>
          <cell r="E1618" t="str">
            <v>XOL Item</v>
          </cell>
          <cell r="F1618">
            <v>3489</v>
          </cell>
          <cell r="G1618">
            <v>3965</v>
          </cell>
        </row>
        <row r="1619">
          <cell r="A1619">
            <v>41072</v>
          </cell>
          <cell r="B1619" t="str">
            <v>North</v>
          </cell>
          <cell r="C1619" t="str">
            <v>Gigi</v>
          </cell>
          <cell r="E1619" t="str">
            <v>DAB Item</v>
          </cell>
          <cell r="F1619">
            <v>2293</v>
          </cell>
          <cell r="G1619">
            <v>5331</v>
          </cell>
        </row>
        <row r="1620">
          <cell r="A1620">
            <v>40973</v>
          </cell>
          <cell r="B1620" t="str">
            <v>North</v>
          </cell>
          <cell r="C1620" t="str">
            <v>Gigi</v>
          </cell>
          <cell r="E1620" t="str">
            <v>RAD Item</v>
          </cell>
          <cell r="F1620">
            <v>3413</v>
          </cell>
          <cell r="G1620">
            <v>5883</v>
          </cell>
        </row>
        <row r="1621">
          <cell r="A1621">
            <v>41519</v>
          </cell>
          <cell r="B1621" t="str">
            <v>North</v>
          </cell>
          <cell r="C1621" t="str">
            <v>Gigi</v>
          </cell>
          <cell r="E1621" t="str">
            <v>DAB Item</v>
          </cell>
          <cell r="F1621">
            <v>3760</v>
          </cell>
          <cell r="G1621">
            <v>8744</v>
          </cell>
        </row>
        <row r="1622">
          <cell r="A1622">
            <v>41460</v>
          </cell>
          <cell r="B1622" t="str">
            <v>North</v>
          </cell>
          <cell r="C1622" t="str">
            <v>Pham</v>
          </cell>
          <cell r="E1622" t="str">
            <v>DAB Item</v>
          </cell>
          <cell r="F1622">
            <v>701</v>
          </cell>
          <cell r="G1622">
            <v>751</v>
          </cell>
        </row>
        <row r="1623">
          <cell r="A1623">
            <v>41254</v>
          </cell>
          <cell r="B1623" t="str">
            <v>South</v>
          </cell>
          <cell r="C1623" t="str">
            <v>Mo</v>
          </cell>
          <cell r="E1623" t="str">
            <v>XOL Item</v>
          </cell>
          <cell r="F1623">
            <v>4426</v>
          </cell>
          <cell r="G1623">
            <v>4733</v>
          </cell>
        </row>
        <row r="1624">
          <cell r="A1624">
            <v>41147</v>
          </cell>
          <cell r="B1624" t="str">
            <v>South</v>
          </cell>
          <cell r="C1624" t="str">
            <v>Shelia</v>
          </cell>
          <cell r="E1624" t="str">
            <v>AIM Item</v>
          </cell>
          <cell r="F1624">
            <v>3880</v>
          </cell>
          <cell r="G1624">
            <v>4149</v>
          </cell>
        </row>
        <row r="1625">
          <cell r="A1625">
            <v>41588</v>
          </cell>
          <cell r="B1625" t="str">
            <v>MidWest</v>
          </cell>
          <cell r="C1625" t="str">
            <v>Shelia</v>
          </cell>
          <cell r="E1625" t="str">
            <v>RAD Item</v>
          </cell>
          <cell r="F1625">
            <v>245</v>
          </cell>
          <cell r="G1625">
            <v>443</v>
          </cell>
        </row>
        <row r="1626">
          <cell r="A1626">
            <v>41305</v>
          </cell>
          <cell r="B1626" t="str">
            <v>South</v>
          </cell>
          <cell r="C1626" t="str">
            <v>Pham</v>
          </cell>
          <cell r="E1626" t="str">
            <v>DAB Item</v>
          </cell>
          <cell r="F1626">
            <v>347</v>
          </cell>
          <cell r="G1626">
            <v>395</v>
          </cell>
        </row>
        <row r="1627">
          <cell r="A1627">
            <v>41077</v>
          </cell>
          <cell r="B1627" t="str">
            <v>MidWest</v>
          </cell>
          <cell r="C1627" t="str">
            <v>Mo</v>
          </cell>
          <cell r="E1627" t="str">
            <v>XOL Item</v>
          </cell>
          <cell r="F1627">
            <v>677</v>
          </cell>
          <cell r="G1627">
            <v>1147</v>
          </cell>
        </row>
        <row r="1628">
          <cell r="A1628">
            <v>41445</v>
          </cell>
          <cell r="B1628" t="str">
            <v>South</v>
          </cell>
          <cell r="C1628" t="str">
            <v>Shelia</v>
          </cell>
          <cell r="E1628" t="str">
            <v>DAB Item</v>
          </cell>
          <cell r="F1628">
            <v>4482</v>
          </cell>
          <cell r="G1628">
            <v>7596</v>
          </cell>
        </row>
        <row r="1629">
          <cell r="A1629">
            <v>41241</v>
          </cell>
          <cell r="B1629" t="str">
            <v>North</v>
          </cell>
          <cell r="C1629" t="str">
            <v>Mo</v>
          </cell>
          <cell r="E1629" t="str">
            <v>XOL Item</v>
          </cell>
          <cell r="F1629">
            <v>2144</v>
          </cell>
          <cell r="G1629">
            <v>4764</v>
          </cell>
        </row>
        <row r="1630">
          <cell r="A1630">
            <v>41015</v>
          </cell>
          <cell r="B1630" t="str">
            <v>South</v>
          </cell>
          <cell r="C1630" t="str">
            <v>Shelia</v>
          </cell>
          <cell r="E1630" t="str">
            <v>DAB Item</v>
          </cell>
          <cell r="F1630">
            <v>5201</v>
          </cell>
          <cell r="G1630">
            <v>6934</v>
          </cell>
        </row>
        <row r="1631">
          <cell r="A1631">
            <v>41512</v>
          </cell>
          <cell r="B1631" t="str">
            <v>West</v>
          </cell>
          <cell r="C1631" t="str">
            <v>Mo</v>
          </cell>
          <cell r="E1631" t="str">
            <v>AIM Item</v>
          </cell>
          <cell r="F1631">
            <v>250</v>
          </cell>
          <cell r="G1631">
            <v>452</v>
          </cell>
        </row>
        <row r="1632">
          <cell r="A1632">
            <v>41148</v>
          </cell>
          <cell r="B1632" t="str">
            <v>North</v>
          </cell>
          <cell r="C1632" t="str">
            <v>Mo</v>
          </cell>
          <cell r="E1632" t="str">
            <v>DAB Item</v>
          </cell>
          <cell r="F1632">
            <v>3426</v>
          </cell>
          <cell r="G1632">
            <v>6227</v>
          </cell>
        </row>
        <row r="1633">
          <cell r="A1633">
            <v>41562</v>
          </cell>
          <cell r="B1633" t="str">
            <v>West</v>
          </cell>
          <cell r="C1633" t="str">
            <v>Shelia</v>
          </cell>
          <cell r="E1633" t="str">
            <v>AIM Item</v>
          </cell>
          <cell r="F1633">
            <v>2990</v>
          </cell>
          <cell r="G1633">
            <v>6644</v>
          </cell>
        </row>
        <row r="1634">
          <cell r="A1634">
            <v>41547</v>
          </cell>
          <cell r="B1634" t="str">
            <v>North</v>
          </cell>
          <cell r="C1634" t="str">
            <v>Mo</v>
          </cell>
          <cell r="E1634" t="str">
            <v>AIM Item</v>
          </cell>
          <cell r="F1634">
            <v>3237</v>
          </cell>
          <cell r="G1634">
            <v>8748</v>
          </cell>
        </row>
        <row r="1635">
          <cell r="A1635">
            <v>41016</v>
          </cell>
          <cell r="B1635" t="str">
            <v>MidWest</v>
          </cell>
          <cell r="C1635" t="str">
            <v>Gigi</v>
          </cell>
          <cell r="E1635" t="str">
            <v>DAB Item</v>
          </cell>
          <cell r="F1635">
            <v>3781</v>
          </cell>
          <cell r="G1635">
            <v>8404</v>
          </cell>
        </row>
        <row r="1636">
          <cell r="A1636">
            <v>41124</v>
          </cell>
          <cell r="B1636" t="str">
            <v>South</v>
          </cell>
          <cell r="C1636" t="str">
            <v>Pham</v>
          </cell>
          <cell r="E1636" t="str">
            <v>AIM Item</v>
          </cell>
          <cell r="F1636">
            <v>3760</v>
          </cell>
          <cell r="G1636">
            <v>8743</v>
          </cell>
        </row>
        <row r="1637">
          <cell r="A1637">
            <v>41485</v>
          </cell>
          <cell r="B1637" t="str">
            <v>MidWest</v>
          </cell>
          <cell r="C1637" t="str">
            <v>Shelia</v>
          </cell>
          <cell r="E1637" t="str">
            <v>AIM Item</v>
          </cell>
          <cell r="F1637">
            <v>816</v>
          </cell>
          <cell r="G1637">
            <v>874</v>
          </cell>
        </row>
        <row r="1638">
          <cell r="A1638">
            <v>41132</v>
          </cell>
          <cell r="B1638" t="str">
            <v>West</v>
          </cell>
          <cell r="C1638" t="str">
            <v>Shelia</v>
          </cell>
          <cell r="E1638" t="str">
            <v>RAD Item</v>
          </cell>
          <cell r="F1638">
            <v>4045</v>
          </cell>
          <cell r="G1638">
            <v>7354</v>
          </cell>
        </row>
        <row r="1639">
          <cell r="A1639">
            <v>41416</v>
          </cell>
          <cell r="B1639" t="str">
            <v>South</v>
          </cell>
          <cell r="C1639" t="str">
            <v>Shelia</v>
          </cell>
          <cell r="E1639" t="str">
            <v>AIM Item</v>
          </cell>
          <cell r="F1639">
            <v>2828</v>
          </cell>
          <cell r="G1639">
            <v>4793</v>
          </cell>
        </row>
        <row r="1640">
          <cell r="A1640">
            <v>41597</v>
          </cell>
          <cell r="B1640" t="str">
            <v>West</v>
          </cell>
          <cell r="C1640" t="str">
            <v>Shelia</v>
          </cell>
          <cell r="E1640" t="str">
            <v>RAD Item</v>
          </cell>
          <cell r="F1640">
            <v>401</v>
          </cell>
          <cell r="G1640">
            <v>534</v>
          </cell>
        </row>
        <row r="1641">
          <cell r="A1641">
            <v>41422</v>
          </cell>
          <cell r="B1641" t="str">
            <v>MidWest</v>
          </cell>
          <cell r="C1641" t="str">
            <v>Mo</v>
          </cell>
          <cell r="E1641" t="str">
            <v>XOL Item</v>
          </cell>
          <cell r="F1641">
            <v>6921</v>
          </cell>
          <cell r="G1641">
            <v>7864</v>
          </cell>
        </row>
        <row r="1642">
          <cell r="A1642">
            <v>41011</v>
          </cell>
          <cell r="B1642" t="str">
            <v>North</v>
          </cell>
          <cell r="C1642" t="str">
            <v>Pham</v>
          </cell>
          <cell r="E1642" t="str">
            <v>AIM Item</v>
          </cell>
          <cell r="F1642">
            <v>4394</v>
          </cell>
          <cell r="G1642">
            <v>7987</v>
          </cell>
        </row>
        <row r="1643">
          <cell r="A1643">
            <v>40990</v>
          </cell>
          <cell r="B1643" t="str">
            <v>West</v>
          </cell>
          <cell r="C1643" t="str">
            <v>Gigi</v>
          </cell>
          <cell r="E1643" t="str">
            <v>DAB Item</v>
          </cell>
          <cell r="F1643">
            <v>900</v>
          </cell>
          <cell r="G1643">
            <v>1525</v>
          </cell>
        </row>
        <row r="1644">
          <cell r="A1644">
            <v>41081</v>
          </cell>
          <cell r="B1644" t="str">
            <v>West</v>
          </cell>
          <cell r="C1644" t="str">
            <v>Mo</v>
          </cell>
          <cell r="E1644" t="str">
            <v>RAD Item</v>
          </cell>
          <cell r="F1644">
            <v>1874</v>
          </cell>
          <cell r="G1644">
            <v>2756</v>
          </cell>
        </row>
        <row r="1645">
          <cell r="A1645">
            <v>41178</v>
          </cell>
          <cell r="B1645" t="str">
            <v>MidWest</v>
          </cell>
          <cell r="C1645" t="str">
            <v>Shelia</v>
          </cell>
          <cell r="E1645" t="str">
            <v>DAB Item</v>
          </cell>
          <cell r="F1645">
            <v>1594</v>
          </cell>
          <cell r="G1645">
            <v>3708</v>
          </cell>
        </row>
        <row r="1646">
          <cell r="A1646">
            <v>41133</v>
          </cell>
          <cell r="B1646" t="str">
            <v>West</v>
          </cell>
          <cell r="C1646" t="str">
            <v>Pham</v>
          </cell>
          <cell r="E1646" t="str">
            <v>AIM Item</v>
          </cell>
          <cell r="F1646">
            <v>6187</v>
          </cell>
          <cell r="G1646">
            <v>9100</v>
          </cell>
        </row>
        <row r="1647">
          <cell r="A1647">
            <v>41004</v>
          </cell>
          <cell r="B1647" t="str">
            <v>West</v>
          </cell>
          <cell r="C1647" t="str">
            <v>Gigi</v>
          </cell>
          <cell r="E1647" t="str">
            <v>RAD Item</v>
          </cell>
          <cell r="F1647">
            <v>5045</v>
          </cell>
          <cell r="G1647">
            <v>9171</v>
          </cell>
        </row>
        <row r="1648">
          <cell r="A1648">
            <v>41597</v>
          </cell>
          <cell r="B1648" t="str">
            <v>West</v>
          </cell>
          <cell r="C1648" t="str">
            <v>Mo</v>
          </cell>
          <cell r="E1648" t="str">
            <v>AIM Item</v>
          </cell>
          <cell r="F1648">
            <v>4507</v>
          </cell>
          <cell r="G1648">
            <v>4820</v>
          </cell>
        </row>
        <row r="1649">
          <cell r="A1649">
            <v>40989</v>
          </cell>
          <cell r="B1649" t="str">
            <v>MidWest</v>
          </cell>
          <cell r="C1649" t="str">
            <v>Mo</v>
          </cell>
          <cell r="E1649" t="str">
            <v>XOL Item</v>
          </cell>
          <cell r="F1649">
            <v>5081</v>
          </cell>
          <cell r="G1649">
            <v>9237</v>
          </cell>
        </row>
        <row r="1650">
          <cell r="A1650">
            <v>41447</v>
          </cell>
          <cell r="B1650" t="str">
            <v>West</v>
          </cell>
          <cell r="C1650" t="str">
            <v>Pham</v>
          </cell>
          <cell r="E1650" t="str">
            <v>AIM Item</v>
          </cell>
          <cell r="F1650">
            <v>657</v>
          </cell>
          <cell r="G1650">
            <v>1527</v>
          </cell>
        </row>
        <row r="1651">
          <cell r="A1651">
            <v>41476</v>
          </cell>
          <cell r="B1651" t="str">
            <v>South</v>
          </cell>
          <cell r="C1651" t="str">
            <v>Mo</v>
          </cell>
          <cell r="E1651" t="str">
            <v>AIM Item</v>
          </cell>
          <cell r="F1651">
            <v>1626</v>
          </cell>
          <cell r="G1651">
            <v>2168</v>
          </cell>
        </row>
        <row r="1652">
          <cell r="A1652">
            <v>41128</v>
          </cell>
          <cell r="B1652" t="str">
            <v>West</v>
          </cell>
          <cell r="C1652" t="str">
            <v>Shelia</v>
          </cell>
          <cell r="E1652" t="str">
            <v>AIM Item</v>
          </cell>
          <cell r="F1652">
            <v>800</v>
          </cell>
          <cell r="G1652">
            <v>1378</v>
          </cell>
        </row>
        <row r="1653">
          <cell r="A1653">
            <v>40980</v>
          </cell>
          <cell r="B1653" t="str">
            <v>South</v>
          </cell>
          <cell r="C1653" t="str">
            <v>Gigi</v>
          </cell>
          <cell r="E1653" t="str">
            <v>XOL Item</v>
          </cell>
          <cell r="F1653">
            <v>4563</v>
          </cell>
          <cell r="G1653">
            <v>8296</v>
          </cell>
        </row>
        <row r="1654">
          <cell r="A1654">
            <v>41622</v>
          </cell>
          <cell r="B1654" t="str">
            <v>North</v>
          </cell>
          <cell r="C1654" t="str">
            <v>Shelia</v>
          </cell>
          <cell r="E1654" t="str">
            <v>DAB Item</v>
          </cell>
          <cell r="F1654">
            <v>1067</v>
          </cell>
          <cell r="G1654">
            <v>1940</v>
          </cell>
        </row>
        <row r="1655">
          <cell r="A1655">
            <v>40959</v>
          </cell>
          <cell r="B1655" t="str">
            <v>South</v>
          </cell>
          <cell r="C1655" t="str">
            <v>Shelia</v>
          </cell>
          <cell r="E1655" t="str">
            <v>AIM Item</v>
          </cell>
          <cell r="F1655">
            <v>2350</v>
          </cell>
          <cell r="G1655">
            <v>5223</v>
          </cell>
        </row>
        <row r="1656">
          <cell r="A1656">
            <v>41348</v>
          </cell>
          <cell r="B1656" t="str">
            <v>South</v>
          </cell>
          <cell r="C1656" t="str">
            <v>Mo</v>
          </cell>
          <cell r="E1656" t="str">
            <v>AIM Item</v>
          </cell>
          <cell r="F1656">
            <v>5710</v>
          </cell>
          <cell r="G1656">
            <v>8395</v>
          </cell>
        </row>
        <row r="1657">
          <cell r="A1657">
            <v>41504</v>
          </cell>
          <cell r="B1657" t="str">
            <v>MidWest</v>
          </cell>
          <cell r="C1657" t="str">
            <v>Mo</v>
          </cell>
          <cell r="E1657" t="str">
            <v>RAD Item</v>
          </cell>
          <cell r="F1657">
            <v>5147</v>
          </cell>
          <cell r="G1657">
            <v>8876</v>
          </cell>
        </row>
        <row r="1658">
          <cell r="A1658">
            <v>41304</v>
          </cell>
          <cell r="B1658" t="str">
            <v>North</v>
          </cell>
          <cell r="C1658" t="str">
            <v>Shelia</v>
          </cell>
          <cell r="E1658" t="str">
            <v>AIM Item</v>
          </cell>
          <cell r="F1658">
            <v>1420</v>
          </cell>
          <cell r="G1658">
            <v>2447</v>
          </cell>
        </row>
        <row r="1659">
          <cell r="A1659">
            <v>41608</v>
          </cell>
          <cell r="B1659" t="str">
            <v>South</v>
          </cell>
          <cell r="C1659" t="str">
            <v>Shelia</v>
          </cell>
          <cell r="E1659" t="str">
            <v>AIM Item</v>
          </cell>
          <cell r="F1659">
            <v>219</v>
          </cell>
          <cell r="G1659">
            <v>509</v>
          </cell>
        </row>
        <row r="1660">
          <cell r="A1660">
            <v>41219</v>
          </cell>
          <cell r="B1660" t="str">
            <v>South</v>
          </cell>
          <cell r="C1660" t="str">
            <v>Mo</v>
          </cell>
          <cell r="E1660" t="str">
            <v>XOL Item</v>
          </cell>
          <cell r="F1660">
            <v>3079</v>
          </cell>
          <cell r="G1660">
            <v>4527</v>
          </cell>
        </row>
        <row r="1661">
          <cell r="A1661">
            <v>41006</v>
          </cell>
          <cell r="B1661" t="str">
            <v>MidWest</v>
          </cell>
          <cell r="C1661" t="str">
            <v>Shelia</v>
          </cell>
          <cell r="E1661" t="str">
            <v>XOL Item</v>
          </cell>
          <cell r="F1661">
            <v>2179</v>
          </cell>
          <cell r="G1661">
            <v>3692</v>
          </cell>
        </row>
        <row r="1662">
          <cell r="A1662">
            <v>41559</v>
          </cell>
          <cell r="B1662" t="str">
            <v>South</v>
          </cell>
          <cell r="C1662" t="str">
            <v>Gigi</v>
          </cell>
          <cell r="E1662" t="str">
            <v>DAB Item</v>
          </cell>
          <cell r="F1662">
            <v>1078</v>
          </cell>
          <cell r="G1662">
            <v>2395</v>
          </cell>
        </row>
        <row r="1663">
          <cell r="A1663">
            <v>41538</v>
          </cell>
          <cell r="B1663" t="str">
            <v>West</v>
          </cell>
          <cell r="C1663" t="str">
            <v>Gigi</v>
          </cell>
          <cell r="E1663" t="str">
            <v>RAD Item</v>
          </cell>
          <cell r="F1663">
            <v>2178</v>
          </cell>
          <cell r="G1663">
            <v>5884</v>
          </cell>
        </row>
        <row r="1664">
          <cell r="A1664">
            <v>41461</v>
          </cell>
          <cell r="B1664" t="str">
            <v>MidWest</v>
          </cell>
          <cell r="C1664" t="str">
            <v>Shelia</v>
          </cell>
          <cell r="E1664" t="str">
            <v>DAB Item</v>
          </cell>
          <cell r="F1664">
            <v>9</v>
          </cell>
          <cell r="G1664">
            <v>15</v>
          </cell>
        </row>
        <row r="1665">
          <cell r="A1665">
            <v>41031</v>
          </cell>
          <cell r="B1665" t="str">
            <v>MidWest</v>
          </cell>
          <cell r="C1665" t="str">
            <v>Gigi</v>
          </cell>
          <cell r="E1665" t="str">
            <v>DAB Item</v>
          </cell>
          <cell r="F1665">
            <v>4067</v>
          </cell>
          <cell r="G1665">
            <v>7013</v>
          </cell>
        </row>
        <row r="1666">
          <cell r="A1666">
            <v>40949</v>
          </cell>
          <cell r="B1666" t="str">
            <v>North</v>
          </cell>
          <cell r="C1666" t="str">
            <v>Mo</v>
          </cell>
          <cell r="E1666" t="str">
            <v>XOL Item</v>
          </cell>
          <cell r="F1666">
            <v>180</v>
          </cell>
          <cell r="G1666">
            <v>238</v>
          </cell>
        </row>
        <row r="1667">
          <cell r="A1667">
            <v>41036</v>
          </cell>
          <cell r="B1667" t="str">
            <v>MidWest</v>
          </cell>
          <cell r="C1667" t="str">
            <v>Shelia</v>
          </cell>
          <cell r="E1667" t="str">
            <v>AIM Item</v>
          </cell>
          <cell r="F1667">
            <v>4678</v>
          </cell>
          <cell r="G1667">
            <v>5002</v>
          </cell>
        </row>
        <row r="1668">
          <cell r="A1668">
            <v>41600</v>
          </cell>
          <cell r="B1668" t="str">
            <v>North</v>
          </cell>
          <cell r="C1668" t="str">
            <v>Gigi</v>
          </cell>
          <cell r="E1668" t="str">
            <v>AIM Item</v>
          </cell>
          <cell r="F1668">
            <v>1015</v>
          </cell>
          <cell r="G1668">
            <v>1749</v>
          </cell>
        </row>
        <row r="1669">
          <cell r="A1669">
            <v>41304</v>
          </cell>
          <cell r="B1669" t="str">
            <v>West</v>
          </cell>
          <cell r="C1669" t="str">
            <v>Mo</v>
          </cell>
          <cell r="E1669" t="str">
            <v>RAD Item</v>
          </cell>
          <cell r="F1669">
            <v>5989</v>
          </cell>
          <cell r="G1669">
            <v>6807</v>
          </cell>
        </row>
        <row r="1670">
          <cell r="A1670">
            <v>41252</v>
          </cell>
          <cell r="B1670" t="str">
            <v>West</v>
          </cell>
          <cell r="C1670" t="str">
            <v>Pham</v>
          </cell>
          <cell r="E1670" t="str">
            <v>RAD Item</v>
          </cell>
          <cell r="F1670">
            <v>6031</v>
          </cell>
          <cell r="G1670">
            <v>8041</v>
          </cell>
        </row>
        <row r="1671">
          <cell r="A1671">
            <v>41189</v>
          </cell>
          <cell r="B1671" t="str">
            <v>North</v>
          </cell>
          <cell r="C1671" t="str">
            <v>Shelia</v>
          </cell>
          <cell r="E1671" t="str">
            <v>RAD Item</v>
          </cell>
          <cell r="F1671">
            <v>4575</v>
          </cell>
          <cell r="G1671">
            <v>6728</v>
          </cell>
        </row>
        <row r="1672">
          <cell r="A1672">
            <v>41522</v>
          </cell>
          <cell r="B1672" t="str">
            <v>North</v>
          </cell>
          <cell r="C1672" t="str">
            <v>Gigi</v>
          </cell>
          <cell r="E1672" t="str">
            <v>XOL Item</v>
          </cell>
          <cell r="F1672">
            <v>965</v>
          </cell>
          <cell r="G1672">
            <v>2246</v>
          </cell>
        </row>
        <row r="1673">
          <cell r="A1673">
            <v>41339</v>
          </cell>
          <cell r="B1673" t="str">
            <v>North</v>
          </cell>
          <cell r="C1673" t="str">
            <v>Shelia</v>
          </cell>
          <cell r="E1673" t="str">
            <v>AIM Item</v>
          </cell>
          <cell r="F1673">
            <v>927</v>
          </cell>
          <cell r="G1673">
            <v>2058</v>
          </cell>
        </row>
        <row r="1674">
          <cell r="A1674">
            <v>41144</v>
          </cell>
          <cell r="B1674" t="str">
            <v>South</v>
          </cell>
          <cell r="C1674" t="str">
            <v>Pham</v>
          </cell>
          <cell r="E1674" t="str">
            <v>AIM Item</v>
          </cell>
          <cell r="F1674">
            <v>3777</v>
          </cell>
          <cell r="G1674">
            <v>4038</v>
          </cell>
        </row>
        <row r="1675">
          <cell r="A1675">
            <v>41297</v>
          </cell>
          <cell r="B1675" t="str">
            <v>South</v>
          </cell>
          <cell r="C1675" t="str">
            <v>Shelia</v>
          </cell>
          <cell r="E1675" t="str">
            <v>RAD Item</v>
          </cell>
          <cell r="F1675">
            <v>6395</v>
          </cell>
          <cell r="G1675">
            <v>9404</v>
          </cell>
        </row>
        <row r="1676">
          <cell r="A1676">
            <v>41013</v>
          </cell>
          <cell r="B1676" t="str">
            <v>MidWest</v>
          </cell>
          <cell r="C1676" t="str">
            <v>Mo</v>
          </cell>
          <cell r="E1676" t="str">
            <v>RAD Item</v>
          </cell>
          <cell r="F1676">
            <v>190</v>
          </cell>
          <cell r="G1676">
            <v>203</v>
          </cell>
        </row>
        <row r="1677">
          <cell r="A1677">
            <v>40997</v>
          </cell>
          <cell r="B1677" t="str">
            <v>West</v>
          </cell>
          <cell r="C1677" t="str">
            <v>Gigi</v>
          </cell>
          <cell r="E1677" t="str">
            <v>AIM Item</v>
          </cell>
          <cell r="F1677">
            <v>4243</v>
          </cell>
          <cell r="G1677">
            <v>6238</v>
          </cell>
        </row>
        <row r="1678">
          <cell r="A1678">
            <v>41286</v>
          </cell>
          <cell r="B1678" t="str">
            <v>North</v>
          </cell>
          <cell r="C1678" t="str">
            <v>Mo</v>
          </cell>
          <cell r="E1678" t="str">
            <v>XOL Item</v>
          </cell>
          <cell r="F1678">
            <v>976</v>
          </cell>
          <cell r="G1678">
            <v>2636</v>
          </cell>
        </row>
        <row r="1679">
          <cell r="A1679">
            <v>41514</v>
          </cell>
          <cell r="B1679" t="str">
            <v>North</v>
          </cell>
          <cell r="C1679" t="str">
            <v>Mo</v>
          </cell>
          <cell r="E1679" t="str">
            <v>XOL Item</v>
          </cell>
          <cell r="F1679">
            <v>2023</v>
          </cell>
          <cell r="G1679">
            <v>2696</v>
          </cell>
        </row>
        <row r="1680">
          <cell r="A1680">
            <v>41355</v>
          </cell>
          <cell r="B1680" t="str">
            <v>North</v>
          </cell>
          <cell r="C1680" t="str">
            <v>Shelia</v>
          </cell>
          <cell r="E1680" t="str">
            <v>DAB Item</v>
          </cell>
          <cell r="F1680">
            <v>1372</v>
          </cell>
          <cell r="G1680">
            <v>2326</v>
          </cell>
        </row>
        <row r="1681">
          <cell r="A1681">
            <v>41532</v>
          </cell>
          <cell r="B1681" t="str">
            <v>West</v>
          </cell>
          <cell r="C1681" t="str">
            <v>Pham</v>
          </cell>
          <cell r="E1681" t="str">
            <v>RAD Item</v>
          </cell>
          <cell r="F1681">
            <v>5017</v>
          </cell>
          <cell r="G1681">
            <v>5701</v>
          </cell>
        </row>
        <row r="1682">
          <cell r="A1682">
            <v>41567</v>
          </cell>
          <cell r="B1682" t="str">
            <v>North</v>
          </cell>
          <cell r="C1682" t="str">
            <v>Shelia</v>
          </cell>
          <cell r="E1682" t="str">
            <v>RAD Item</v>
          </cell>
          <cell r="F1682">
            <v>6883</v>
          </cell>
          <cell r="G1682">
            <v>7821</v>
          </cell>
        </row>
        <row r="1683">
          <cell r="A1683">
            <v>41197</v>
          </cell>
          <cell r="B1683" t="str">
            <v>North</v>
          </cell>
          <cell r="C1683" t="str">
            <v>Shelia</v>
          </cell>
          <cell r="E1683" t="str">
            <v>DAB Item</v>
          </cell>
          <cell r="F1683">
            <v>1510</v>
          </cell>
          <cell r="G1683">
            <v>2746</v>
          </cell>
        </row>
        <row r="1684">
          <cell r="A1684">
            <v>41072</v>
          </cell>
          <cell r="B1684" t="str">
            <v>North</v>
          </cell>
          <cell r="C1684" t="str">
            <v>Pham</v>
          </cell>
          <cell r="E1684" t="str">
            <v>AIM Item</v>
          </cell>
          <cell r="F1684">
            <v>3786</v>
          </cell>
          <cell r="G1684">
            <v>8806</v>
          </cell>
        </row>
        <row r="1685">
          <cell r="A1685">
            <v>41121</v>
          </cell>
          <cell r="B1685" t="str">
            <v>North</v>
          </cell>
          <cell r="C1685" t="str">
            <v>Gigi</v>
          </cell>
          <cell r="E1685" t="str">
            <v>AIM Item</v>
          </cell>
          <cell r="F1685">
            <v>799</v>
          </cell>
          <cell r="G1685">
            <v>1856</v>
          </cell>
        </row>
        <row r="1686">
          <cell r="A1686">
            <v>41177</v>
          </cell>
          <cell r="B1686" t="str">
            <v>West</v>
          </cell>
          <cell r="C1686" t="str">
            <v>Pham</v>
          </cell>
          <cell r="E1686" t="str">
            <v>RAD Item</v>
          </cell>
          <cell r="F1686">
            <v>5782</v>
          </cell>
          <cell r="G1686">
            <v>7710</v>
          </cell>
        </row>
        <row r="1687">
          <cell r="A1687">
            <v>41254</v>
          </cell>
          <cell r="B1687" t="str">
            <v>South</v>
          </cell>
          <cell r="C1687" t="str">
            <v>Mo</v>
          </cell>
          <cell r="E1687" t="str">
            <v>XOL Item</v>
          </cell>
          <cell r="F1687">
            <v>6586</v>
          </cell>
          <cell r="G1687">
            <v>8781</v>
          </cell>
        </row>
        <row r="1688">
          <cell r="A1688">
            <v>41516</v>
          </cell>
          <cell r="B1688" t="str">
            <v>MidWest</v>
          </cell>
          <cell r="C1688" t="str">
            <v>Pham</v>
          </cell>
          <cell r="E1688" t="str">
            <v>XOL Item</v>
          </cell>
          <cell r="F1688">
            <v>746</v>
          </cell>
          <cell r="G1688">
            <v>2013</v>
          </cell>
        </row>
        <row r="1689">
          <cell r="A1689">
            <v>41100</v>
          </cell>
          <cell r="B1689" t="str">
            <v>North</v>
          </cell>
          <cell r="C1689" t="str">
            <v>Gigi</v>
          </cell>
          <cell r="E1689" t="str">
            <v>DAB Item</v>
          </cell>
          <cell r="F1689">
            <v>4943</v>
          </cell>
          <cell r="G1689">
            <v>8986</v>
          </cell>
        </row>
        <row r="1690">
          <cell r="A1690">
            <v>41160</v>
          </cell>
          <cell r="B1690" t="str">
            <v>South</v>
          </cell>
          <cell r="C1690" t="str">
            <v>Shelia</v>
          </cell>
          <cell r="E1690" t="str">
            <v>RAD Item</v>
          </cell>
          <cell r="F1690">
            <v>4463</v>
          </cell>
          <cell r="G1690">
            <v>7566</v>
          </cell>
        </row>
        <row r="1691">
          <cell r="A1691">
            <v>40924</v>
          </cell>
          <cell r="B1691" t="str">
            <v>North</v>
          </cell>
          <cell r="C1691" t="str">
            <v>Shelia</v>
          </cell>
          <cell r="E1691" t="str">
            <v>XOL Item</v>
          </cell>
          <cell r="F1691">
            <v>2476</v>
          </cell>
          <cell r="G1691">
            <v>5760</v>
          </cell>
        </row>
        <row r="1692">
          <cell r="A1692">
            <v>41284</v>
          </cell>
          <cell r="B1692" t="str">
            <v>North</v>
          </cell>
          <cell r="C1692" t="str">
            <v>Shelia</v>
          </cell>
          <cell r="E1692" t="str">
            <v>DAB Item</v>
          </cell>
          <cell r="F1692">
            <v>4786</v>
          </cell>
          <cell r="G1692">
            <v>8701</v>
          </cell>
        </row>
        <row r="1693">
          <cell r="A1693">
            <v>41169</v>
          </cell>
          <cell r="B1693" t="str">
            <v>North</v>
          </cell>
          <cell r="C1693" t="str">
            <v>Pham</v>
          </cell>
          <cell r="E1693" t="str">
            <v>XOL Item</v>
          </cell>
          <cell r="F1693">
            <v>2852</v>
          </cell>
          <cell r="G1693">
            <v>5187</v>
          </cell>
        </row>
        <row r="1694">
          <cell r="A1694">
            <v>41112</v>
          </cell>
          <cell r="B1694" t="str">
            <v>MidWest</v>
          </cell>
          <cell r="C1694" t="str">
            <v>Gigi</v>
          </cell>
          <cell r="E1694" t="str">
            <v>AIM Item</v>
          </cell>
          <cell r="F1694">
            <v>1928</v>
          </cell>
          <cell r="G1694">
            <v>3266</v>
          </cell>
        </row>
        <row r="1695">
          <cell r="A1695">
            <v>41564</v>
          </cell>
          <cell r="B1695" t="str">
            <v>West</v>
          </cell>
          <cell r="C1695" t="str">
            <v>Gigi</v>
          </cell>
          <cell r="E1695" t="str">
            <v>RAD Item</v>
          </cell>
          <cell r="F1695">
            <v>5730</v>
          </cell>
          <cell r="G1695">
            <v>7641</v>
          </cell>
        </row>
        <row r="1696">
          <cell r="A1696">
            <v>41587</v>
          </cell>
          <cell r="B1696" t="str">
            <v>South</v>
          </cell>
          <cell r="C1696" t="str">
            <v>Gigi</v>
          </cell>
          <cell r="E1696" t="str">
            <v>AIM Item</v>
          </cell>
          <cell r="F1696">
            <v>3705</v>
          </cell>
          <cell r="G1696">
            <v>4941</v>
          </cell>
        </row>
        <row r="1697">
          <cell r="A1697">
            <v>41380</v>
          </cell>
          <cell r="B1697" t="str">
            <v>North</v>
          </cell>
          <cell r="C1697" t="str">
            <v>Gigi</v>
          </cell>
          <cell r="E1697" t="str">
            <v>DAB Item</v>
          </cell>
          <cell r="F1697">
            <v>6990</v>
          </cell>
          <cell r="G1697">
            <v>7943</v>
          </cell>
        </row>
        <row r="1698">
          <cell r="A1698">
            <v>41466</v>
          </cell>
          <cell r="B1698" t="str">
            <v>West</v>
          </cell>
          <cell r="C1698" t="str">
            <v>Pham</v>
          </cell>
          <cell r="E1698" t="str">
            <v>DAB Item</v>
          </cell>
          <cell r="F1698">
            <v>5097</v>
          </cell>
          <cell r="G1698">
            <v>8639</v>
          </cell>
        </row>
        <row r="1699">
          <cell r="A1699">
            <v>40989</v>
          </cell>
          <cell r="B1699" t="str">
            <v>MidWest</v>
          </cell>
          <cell r="C1699" t="str">
            <v>Pham</v>
          </cell>
          <cell r="E1699" t="str">
            <v>DAB Item</v>
          </cell>
          <cell r="F1699">
            <v>3281</v>
          </cell>
          <cell r="G1699">
            <v>5561</v>
          </cell>
        </row>
        <row r="1700">
          <cell r="A1700">
            <v>41185</v>
          </cell>
          <cell r="B1700" t="str">
            <v>North</v>
          </cell>
          <cell r="C1700" t="str">
            <v>Mo</v>
          </cell>
          <cell r="E1700" t="str">
            <v>DAB Item</v>
          </cell>
          <cell r="F1700">
            <v>975</v>
          </cell>
          <cell r="G1700">
            <v>2268</v>
          </cell>
        </row>
        <row r="1701">
          <cell r="A1701">
            <v>41488</v>
          </cell>
          <cell r="B1701" t="str">
            <v>West</v>
          </cell>
          <cell r="C1701" t="str">
            <v>Shelia</v>
          </cell>
          <cell r="E1701" t="str">
            <v>XOL Item</v>
          </cell>
          <cell r="F1701">
            <v>4365</v>
          </cell>
          <cell r="G1701">
            <v>4668</v>
          </cell>
        </row>
        <row r="1702">
          <cell r="A1702">
            <v>41302</v>
          </cell>
          <cell r="B1702" t="str">
            <v>MidWest</v>
          </cell>
          <cell r="C1702" t="str">
            <v>Mo</v>
          </cell>
          <cell r="E1702" t="str">
            <v>XOL Item</v>
          </cell>
          <cell r="F1702">
            <v>6514</v>
          </cell>
          <cell r="G1702">
            <v>8685</v>
          </cell>
        </row>
        <row r="1703">
          <cell r="A1703">
            <v>41627</v>
          </cell>
          <cell r="B1703" t="str">
            <v>North</v>
          </cell>
          <cell r="C1703" t="str">
            <v>Shelia</v>
          </cell>
          <cell r="E1703" t="str">
            <v>DAB Item</v>
          </cell>
          <cell r="F1703">
            <v>3907</v>
          </cell>
          <cell r="G1703">
            <v>8681</v>
          </cell>
        </row>
        <row r="1704">
          <cell r="A1704">
            <v>40951</v>
          </cell>
          <cell r="B1704" t="str">
            <v>North</v>
          </cell>
          <cell r="C1704" t="str">
            <v>Gigi</v>
          </cell>
          <cell r="E1704" t="str">
            <v>RAD Item</v>
          </cell>
          <cell r="F1704">
            <v>5927</v>
          </cell>
          <cell r="G1704">
            <v>7902</v>
          </cell>
        </row>
        <row r="1705">
          <cell r="A1705">
            <v>40959</v>
          </cell>
          <cell r="B1705" t="str">
            <v>MidWest</v>
          </cell>
          <cell r="C1705" t="str">
            <v>Shelia</v>
          </cell>
          <cell r="E1705" t="str">
            <v>DAB Item</v>
          </cell>
          <cell r="F1705">
            <v>1280</v>
          </cell>
          <cell r="G1705">
            <v>2325</v>
          </cell>
        </row>
        <row r="1706">
          <cell r="A1706">
            <v>41176</v>
          </cell>
          <cell r="B1706" t="str">
            <v>North</v>
          </cell>
          <cell r="C1706" t="str">
            <v>Gigi</v>
          </cell>
          <cell r="E1706" t="str">
            <v>XOL Item</v>
          </cell>
          <cell r="F1706">
            <v>3337</v>
          </cell>
          <cell r="G1706">
            <v>4450</v>
          </cell>
        </row>
        <row r="1707">
          <cell r="A1707">
            <v>41028</v>
          </cell>
          <cell r="B1707" t="str">
            <v>West</v>
          </cell>
          <cell r="C1707" t="str">
            <v>Shelia</v>
          </cell>
          <cell r="E1707" t="str">
            <v>AIM Item</v>
          </cell>
          <cell r="F1707">
            <v>3197</v>
          </cell>
          <cell r="G1707">
            <v>5512</v>
          </cell>
        </row>
        <row r="1708">
          <cell r="A1708">
            <v>41042</v>
          </cell>
          <cell r="B1708" t="str">
            <v>West</v>
          </cell>
          <cell r="C1708" t="str">
            <v>Mo</v>
          </cell>
          <cell r="E1708" t="str">
            <v>AIM Item</v>
          </cell>
          <cell r="F1708">
            <v>2078</v>
          </cell>
          <cell r="G1708">
            <v>4616</v>
          </cell>
        </row>
        <row r="1709">
          <cell r="A1709">
            <v>41347</v>
          </cell>
          <cell r="B1709" t="str">
            <v>North</v>
          </cell>
          <cell r="C1709" t="str">
            <v>Shelia</v>
          </cell>
          <cell r="E1709" t="str">
            <v>DAB Item</v>
          </cell>
          <cell r="F1709">
            <v>5526</v>
          </cell>
          <cell r="G1709">
            <v>9528</v>
          </cell>
        </row>
        <row r="1710">
          <cell r="A1710">
            <v>41634</v>
          </cell>
          <cell r="B1710" t="str">
            <v>MidWest</v>
          </cell>
          <cell r="C1710" t="str">
            <v>Shelia</v>
          </cell>
          <cell r="E1710" t="str">
            <v>DAB Item</v>
          </cell>
          <cell r="F1710">
            <v>4914</v>
          </cell>
          <cell r="G1710">
            <v>5584</v>
          </cell>
        </row>
        <row r="1711">
          <cell r="A1711">
            <v>40953</v>
          </cell>
          <cell r="B1711" t="str">
            <v>MidWest</v>
          </cell>
          <cell r="C1711" t="str">
            <v>Gigi</v>
          </cell>
          <cell r="E1711" t="str">
            <v>AIM Item</v>
          </cell>
          <cell r="F1711">
            <v>7540</v>
          </cell>
          <cell r="G1711">
            <v>8065</v>
          </cell>
        </row>
        <row r="1712">
          <cell r="A1712">
            <v>41041</v>
          </cell>
          <cell r="B1712" t="str">
            <v>MidWest</v>
          </cell>
          <cell r="C1712" t="str">
            <v>Pham</v>
          </cell>
          <cell r="E1712" t="str">
            <v>AIM Item</v>
          </cell>
          <cell r="F1712">
            <v>1123</v>
          </cell>
          <cell r="G1712">
            <v>1902</v>
          </cell>
        </row>
        <row r="1713">
          <cell r="A1713">
            <v>41432</v>
          </cell>
          <cell r="B1713" t="str">
            <v>North</v>
          </cell>
          <cell r="C1713" t="str">
            <v>Pham</v>
          </cell>
          <cell r="E1713" t="str">
            <v>DAB Item</v>
          </cell>
          <cell r="F1713">
            <v>3085</v>
          </cell>
          <cell r="G1713">
            <v>5228</v>
          </cell>
        </row>
        <row r="1714">
          <cell r="A1714">
            <v>41452</v>
          </cell>
          <cell r="B1714" t="str">
            <v>MidWest</v>
          </cell>
          <cell r="C1714" t="str">
            <v>Mo</v>
          </cell>
          <cell r="E1714" t="str">
            <v>RAD Item</v>
          </cell>
          <cell r="F1714">
            <v>1648</v>
          </cell>
          <cell r="G1714">
            <v>1762</v>
          </cell>
        </row>
        <row r="1715">
          <cell r="A1715">
            <v>41285</v>
          </cell>
          <cell r="B1715" t="str">
            <v>West</v>
          </cell>
          <cell r="C1715" t="str">
            <v>Pham</v>
          </cell>
          <cell r="E1715" t="str">
            <v>RAD Item</v>
          </cell>
          <cell r="F1715">
            <v>3164</v>
          </cell>
          <cell r="G1715">
            <v>4219</v>
          </cell>
        </row>
        <row r="1716">
          <cell r="A1716">
            <v>41306</v>
          </cell>
          <cell r="B1716" t="str">
            <v>MidWest</v>
          </cell>
          <cell r="C1716" t="str">
            <v>Mo</v>
          </cell>
          <cell r="E1716" t="str">
            <v>RAD Item</v>
          </cell>
          <cell r="F1716">
            <v>1761</v>
          </cell>
          <cell r="G1716">
            <v>1883</v>
          </cell>
        </row>
        <row r="1717">
          <cell r="A1717">
            <v>41181</v>
          </cell>
          <cell r="B1717" t="str">
            <v>North</v>
          </cell>
          <cell r="C1717" t="str">
            <v>Gigi</v>
          </cell>
          <cell r="E1717" t="str">
            <v>DAB Item</v>
          </cell>
          <cell r="F1717">
            <v>4855</v>
          </cell>
          <cell r="G1717">
            <v>8371</v>
          </cell>
        </row>
        <row r="1718">
          <cell r="A1718">
            <v>41260</v>
          </cell>
          <cell r="B1718" t="str">
            <v>North</v>
          </cell>
          <cell r="C1718" t="str">
            <v>Gigi</v>
          </cell>
          <cell r="E1718" t="str">
            <v>AIM Item</v>
          </cell>
          <cell r="F1718">
            <v>3824</v>
          </cell>
          <cell r="G1718">
            <v>6480</v>
          </cell>
        </row>
        <row r="1719">
          <cell r="A1719">
            <v>41519</v>
          </cell>
          <cell r="B1719" t="str">
            <v>South</v>
          </cell>
          <cell r="C1719" t="str">
            <v>Shelia</v>
          </cell>
          <cell r="E1719" t="str">
            <v>AIM Item</v>
          </cell>
          <cell r="F1719">
            <v>4414</v>
          </cell>
          <cell r="G1719">
            <v>8024</v>
          </cell>
        </row>
        <row r="1720">
          <cell r="A1720">
            <v>40974</v>
          </cell>
          <cell r="B1720" t="str">
            <v>South</v>
          </cell>
          <cell r="C1720" t="str">
            <v>Mo</v>
          </cell>
          <cell r="E1720" t="str">
            <v>RAD Item</v>
          </cell>
          <cell r="F1720">
            <v>2567</v>
          </cell>
          <cell r="G1720">
            <v>5705</v>
          </cell>
        </row>
        <row r="1721">
          <cell r="A1721">
            <v>41134</v>
          </cell>
          <cell r="B1721" t="str">
            <v>South</v>
          </cell>
          <cell r="C1721" t="str">
            <v>Shelia</v>
          </cell>
          <cell r="E1721" t="str">
            <v>XOL Item</v>
          </cell>
          <cell r="F1721">
            <v>1056</v>
          </cell>
          <cell r="G1721">
            <v>2454</v>
          </cell>
        </row>
        <row r="1722">
          <cell r="A1722">
            <v>41374</v>
          </cell>
          <cell r="B1722" t="str">
            <v>MidWest</v>
          </cell>
          <cell r="C1722" t="str">
            <v>Shelia</v>
          </cell>
          <cell r="E1722" t="str">
            <v>XOL Item</v>
          </cell>
          <cell r="F1722">
            <v>8220</v>
          </cell>
          <cell r="G1722">
            <v>9342</v>
          </cell>
        </row>
        <row r="1723">
          <cell r="A1723">
            <v>41587</v>
          </cell>
          <cell r="B1723" t="str">
            <v>South</v>
          </cell>
          <cell r="C1723" t="str">
            <v>Gigi</v>
          </cell>
          <cell r="E1723" t="str">
            <v>XOL Item</v>
          </cell>
          <cell r="F1723">
            <v>128</v>
          </cell>
          <cell r="G1723">
            <v>144</v>
          </cell>
        </row>
        <row r="1724">
          <cell r="A1724">
            <v>41179</v>
          </cell>
          <cell r="B1724" t="str">
            <v>MidWest</v>
          </cell>
          <cell r="C1724" t="str">
            <v>Mo</v>
          </cell>
          <cell r="E1724" t="str">
            <v>XOL Item</v>
          </cell>
          <cell r="F1724">
            <v>2648</v>
          </cell>
          <cell r="G1724">
            <v>3896</v>
          </cell>
        </row>
        <row r="1725">
          <cell r="A1725">
            <v>41303</v>
          </cell>
          <cell r="B1725" t="str">
            <v>MidWest</v>
          </cell>
          <cell r="C1725" t="str">
            <v>Gigi</v>
          </cell>
          <cell r="E1725" t="str">
            <v>RAD Item</v>
          </cell>
          <cell r="F1725">
            <v>2811</v>
          </cell>
          <cell r="G1725">
            <v>3006</v>
          </cell>
        </row>
        <row r="1726">
          <cell r="A1726">
            <v>41549</v>
          </cell>
          <cell r="B1726" t="str">
            <v>MidWest</v>
          </cell>
          <cell r="C1726" t="str">
            <v>Gigi</v>
          </cell>
          <cell r="E1726" t="str">
            <v>AIM Item</v>
          </cell>
          <cell r="F1726">
            <v>97</v>
          </cell>
          <cell r="G1726">
            <v>144</v>
          </cell>
        </row>
        <row r="1727">
          <cell r="A1727">
            <v>41251</v>
          </cell>
          <cell r="B1727" t="str">
            <v>West</v>
          </cell>
          <cell r="C1727" t="str">
            <v>Mo</v>
          </cell>
          <cell r="E1727" t="str">
            <v>DAB Item</v>
          </cell>
          <cell r="F1727">
            <v>5489</v>
          </cell>
          <cell r="G1727">
            <v>9303</v>
          </cell>
        </row>
        <row r="1728">
          <cell r="A1728">
            <v>41480</v>
          </cell>
          <cell r="B1728" t="str">
            <v>West</v>
          </cell>
          <cell r="C1728" t="str">
            <v>Pham</v>
          </cell>
          <cell r="E1728" t="str">
            <v>DAB Item</v>
          </cell>
          <cell r="F1728">
            <v>6673</v>
          </cell>
          <cell r="G1728">
            <v>7583</v>
          </cell>
        </row>
        <row r="1729">
          <cell r="A1729">
            <v>41113</v>
          </cell>
          <cell r="B1729" t="str">
            <v>North</v>
          </cell>
          <cell r="C1729" t="str">
            <v>Shelia</v>
          </cell>
          <cell r="E1729" t="str">
            <v>XOL Item</v>
          </cell>
          <cell r="F1729">
            <v>4591</v>
          </cell>
          <cell r="G1729">
            <v>7916</v>
          </cell>
        </row>
        <row r="1730">
          <cell r="A1730">
            <v>41422</v>
          </cell>
          <cell r="B1730" t="str">
            <v>South</v>
          </cell>
          <cell r="C1730" t="str">
            <v>Gigi</v>
          </cell>
          <cell r="E1730" t="str">
            <v>DAB Item</v>
          </cell>
          <cell r="F1730">
            <v>1682</v>
          </cell>
          <cell r="G1730">
            <v>3737</v>
          </cell>
        </row>
        <row r="1731">
          <cell r="A1731">
            <v>41484</v>
          </cell>
          <cell r="B1731" t="str">
            <v>South</v>
          </cell>
          <cell r="C1731" t="str">
            <v>Shelia</v>
          </cell>
          <cell r="E1731" t="str">
            <v>XOL Item</v>
          </cell>
          <cell r="F1731">
            <v>3961</v>
          </cell>
          <cell r="G1731">
            <v>6715</v>
          </cell>
        </row>
        <row r="1732">
          <cell r="A1732">
            <v>41496</v>
          </cell>
          <cell r="B1732" t="str">
            <v>North</v>
          </cell>
          <cell r="C1732" t="str">
            <v>Mo</v>
          </cell>
          <cell r="E1732" t="str">
            <v>RAD Item</v>
          </cell>
          <cell r="F1732">
            <v>5712</v>
          </cell>
          <cell r="G1732">
            <v>9847</v>
          </cell>
        </row>
        <row r="1733">
          <cell r="A1733">
            <v>41553</v>
          </cell>
          <cell r="B1733" t="str">
            <v>South</v>
          </cell>
          <cell r="C1733" t="str">
            <v>Gigi</v>
          </cell>
          <cell r="E1733" t="str">
            <v>RAD Item</v>
          </cell>
          <cell r="F1733">
            <v>982</v>
          </cell>
          <cell r="G1733">
            <v>2653</v>
          </cell>
        </row>
        <row r="1734">
          <cell r="A1734">
            <v>41630</v>
          </cell>
          <cell r="B1734" t="str">
            <v>West</v>
          </cell>
          <cell r="C1734" t="str">
            <v>Shelia</v>
          </cell>
          <cell r="E1734" t="str">
            <v>RAD Item</v>
          </cell>
          <cell r="F1734">
            <v>3727</v>
          </cell>
          <cell r="G1734">
            <v>3988</v>
          </cell>
        </row>
        <row r="1735">
          <cell r="A1735">
            <v>41559</v>
          </cell>
          <cell r="B1735" t="str">
            <v>North</v>
          </cell>
          <cell r="C1735" t="str">
            <v>Mo</v>
          </cell>
          <cell r="E1735" t="str">
            <v>AIM Item</v>
          </cell>
          <cell r="F1735">
            <v>5601</v>
          </cell>
          <cell r="G1735">
            <v>9492</v>
          </cell>
        </row>
        <row r="1736">
          <cell r="A1736">
            <v>41116</v>
          </cell>
          <cell r="B1736" t="str">
            <v>MidWest</v>
          </cell>
          <cell r="C1736" t="str">
            <v>Gigi</v>
          </cell>
          <cell r="E1736" t="str">
            <v>XOL Item</v>
          </cell>
          <cell r="F1736">
            <v>944</v>
          </cell>
          <cell r="G1736">
            <v>1601</v>
          </cell>
        </row>
        <row r="1737">
          <cell r="A1737">
            <v>40994</v>
          </cell>
          <cell r="B1737" t="str">
            <v>West</v>
          </cell>
          <cell r="C1737" t="str">
            <v>Pham</v>
          </cell>
          <cell r="E1737" t="str">
            <v>AIM Item</v>
          </cell>
          <cell r="F1737">
            <v>2736</v>
          </cell>
          <cell r="G1737">
            <v>4639</v>
          </cell>
        </row>
        <row r="1738">
          <cell r="A1738">
            <v>41349</v>
          </cell>
          <cell r="B1738" t="str">
            <v>MidWest</v>
          </cell>
          <cell r="C1738" t="str">
            <v>Gigi</v>
          </cell>
          <cell r="E1738" t="str">
            <v>AIM Item</v>
          </cell>
          <cell r="F1738">
            <v>4364</v>
          </cell>
          <cell r="G1738">
            <v>7395</v>
          </cell>
        </row>
        <row r="1739">
          <cell r="A1739">
            <v>41198</v>
          </cell>
          <cell r="B1739" t="str">
            <v>South</v>
          </cell>
          <cell r="C1739" t="str">
            <v>Mo</v>
          </cell>
          <cell r="E1739" t="str">
            <v>DAB Item</v>
          </cell>
          <cell r="F1739">
            <v>5138</v>
          </cell>
          <cell r="G1739">
            <v>7555</v>
          </cell>
        </row>
        <row r="1740">
          <cell r="A1740">
            <v>41110</v>
          </cell>
          <cell r="B1740" t="str">
            <v>South</v>
          </cell>
          <cell r="C1740" t="str">
            <v>Gigi</v>
          </cell>
          <cell r="E1740" t="str">
            <v>RAD Item</v>
          </cell>
          <cell r="F1740">
            <v>4412</v>
          </cell>
          <cell r="G1740">
            <v>7476</v>
          </cell>
        </row>
        <row r="1741">
          <cell r="A1741">
            <v>41099</v>
          </cell>
          <cell r="B1741" t="str">
            <v>North</v>
          </cell>
          <cell r="C1741" t="str">
            <v>Pham</v>
          </cell>
          <cell r="E1741" t="str">
            <v>RAD Item</v>
          </cell>
          <cell r="F1741">
            <v>2437</v>
          </cell>
          <cell r="G1741">
            <v>6588</v>
          </cell>
        </row>
        <row r="1742">
          <cell r="A1742">
            <v>41535</v>
          </cell>
          <cell r="B1742" t="str">
            <v>South</v>
          </cell>
          <cell r="C1742" t="str">
            <v>Mo</v>
          </cell>
          <cell r="E1742" t="str">
            <v>RAD Item</v>
          </cell>
          <cell r="F1742">
            <v>5773</v>
          </cell>
          <cell r="G1742">
            <v>9786</v>
          </cell>
        </row>
        <row r="1743">
          <cell r="A1743">
            <v>41238</v>
          </cell>
          <cell r="B1743" t="str">
            <v>North</v>
          </cell>
          <cell r="C1743" t="str">
            <v>Gigi</v>
          </cell>
          <cell r="E1743" t="str">
            <v>DAB Item</v>
          </cell>
          <cell r="F1743">
            <v>1333</v>
          </cell>
          <cell r="G1743">
            <v>1960</v>
          </cell>
        </row>
        <row r="1744">
          <cell r="A1744">
            <v>41395</v>
          </cell>
          <cell r="B1744" t="str">
            <v>West</v>
          </cell>
          <cell r="C1744" t="str">
            <v>Mo</v>
          </cell>
          <cell r="E1744" t="str">
            <v>DAB Item</v>
          </cell>
          <cell r="F1744">
            <v>3878</v>
          </cell>
          <cell r="G1744">
            <v>7051</v>
          </cell>
        </row>
        <row r="1745">
          <cell r="A1745">
            <v>41118</v>
          </cell>
          <cell r="B1745" t="str">
            <v>MidWest</v>
          </cell>
          <cell r="C1745" t="str">
            <v>Gigi</v>
          </cell>
          <cell r="E1745" t="str">
            <v>DAB Item</v>
          </cell>
          <cell r="F1745">
            <v>2875</v>
          </cell>
          <cell r="G1745">
            <v>5229</v>
          </cell>
        </row>
        <row r="1746">
          <cell r="A1746">
            <v>40993</v>
          </cell>
          <cell r="B1746" t="str">
            <v>West</v>
          </cell>
          <cell r="C1746" t="str">
            <v>Shelia</v>
          </cell>
          <cell r="E1746" t="str">
            <v>DAB Item</v>
          </cell>
          <cell r="F1746">
            <v>2360</v>
          </cell>
          <cell r="G1746">
            <v>3148</v>
          </cell>
        </row>
        <row r="1747">
          <cell r="A1747">
            <v>40974</v>
          </cell>
          <cell r="B1747" t="str">
            <v>South</v>
          </cell>
          <cell r="C1747" t="str">
            <v>Gigi</v>
          </cell>
          <cell r="E1747" t="str">
            <v>XOL Item</v>
          </cell>
          <cell r="F1747">
            <v>1882</v>
          </cell>
          <cell r="G1747">
            <v>4375</v>
          </cell>
        </row>
        <row r="1748">
          <cell r="A1748">
            <v>41289</v>
          </cell>
          <cell r="B1748" t="str">
            <v>North</v>
          </cell>
          <cell r="C1748" t="str">
            <v>Mo</v>
          </cell>
          <cell r="E1748" t="str">
            <v>AIM Item</v>
          </cell>
          <cell r="F1748">
            <v>2585</v>
          </cell>
          <cell r="G1748">
            <v>4458</v>
          </cell>
        </row>
        <row r="1749">
          <cell r="A1749">
            <v>40930</v>
          </cell>
          <cell r="B1749" t="str">
            <v>North</v>
          </cell>
          <cell r="C1749" t="str">
            <v>Pham</v>
          </cell>
          <cell r="E1749" t="str">
            <v>DAB Item</v>
          </cell>
          <cell r="F1749">
            <v>1334</v>
          </cell>
          <cell r="G1749">
            <v>3104</v>
          </cell>
        </row>
        <row r="1750">
          <cell r="A1750">
            <v>41383</v>
          </cell>
          <cell r="B1750" t="str">
            <v>South</v>
          </cell>
          <cell r="C1750" t="str">
            <v>Mo</v>
          </cell>
          <cell r="E1750" t="str">
            <v>RAD Item</v>
          </cell>
          <cell r="F1750">
            <v>233</v>
          </cell>
          <cell r="G1750">
            <v>401</v>
          </cell>
        </row>
        <row r="1751">
          <cell r="A1751">
            <v>41456</v>
          </cell>
          <cell r="B1751" t="str">
            <v>MidWest</v>
          </cell>
          <cell r="C1751" t="str">
            <v>Pham</v>
          </cell>
          <cell r="E1751" t="str">
            <v>XOL Item</v>
          </cell>
          <cell r="F1751">
            <v>2808</v>
          </cell>
          <cell r="G1751">
            <v>6238</v>
          </cell>
        </row>
        <row r="1752">
          <cell r="A1752">
            <v>41307</v>
          </cell>
          <cell r="B1752" t="str">
            <v>West</v>
          </cell>
          <cell r="C1752" t="str">
            <v>Mo</v>
          </cell>
          <cell r="E1752" t="str">
            <v>DAB Item</v>
          </cell>
          <cell r="F1752">
            <v>8</v>
          </cell>
          <cell r="G1752">
            <v>14</v>
          </cell>
        </row>
        <row r="1753">
          <cell r="A1753">
            <v>41550</v>
          </cell>
          <cell r="B1753" t="str">
            <v>MidWest</v>
          </cell>
          <cell r="C1753" t="str">
            <v>Shelia</v>
          </cell>
          <cell r="E1753" t="str">
            <v>XOL Item</v>
          </cell>
          <cell r="F1753">
            <v>389</v>
          </cell>
          <cell r="G1753">
            <v>657</v>
          </cell>
        </row>
        <row r="1754">
          <cell r="A1754">
            <v>41258</v>
          </cell>
          <cell r="B1754" t="str">
            <v>North</v>
          </cell>
          <cell r="C1754" t="str">
            <v>Pham</v>
          </cell>
          <cell r="E1754" t="str">
            <v>XOL Item</v>
          </cell>
          <cell r="F1754">
            <v>1380</v>
          </cell>
          <cell r="G1754">
            <v>3206</v>
          </cell>
        </row>
        <row r="1755">
          <cell r="A1755">
            <v>41000</v>
          </cell>
          <cell r="B1755" t="str">
            <v>West</v>
          </cell>
          <cell r="C1755" t="str">
            <v>Mo</v>
          </cell>
          <cell r="E1755" t="str">
            <v>AIM Item</v>
          </cell>
          <cell r="F1755">
            <v>1910</v>
          </cell>
          <cell r="G1755">
            <v>4242</v>
          </cell>
        </row>
        <row r="1756">
          <cell r="A1756">
            <v>41184</v>
          </cell>
          <cell r="B1756" t="str">
            <v>West</v>
          </cell>
          <cell r="C1756" t="str">
            <v>Mo</v>
          </cell>
          <cell r="E1756" t="str">
            <v>XOL Item</v>
          </cell>
          <cell r="F1756">
            <v>4429</v>
          </cell>
          <cell r="G1756">
            <v>8052</v>
          </cell>
        </row>
        <row r="1757">
          <cell r="A1757">
            <v>41492</v>
          </cell>
          <cell r="B1757" t="str">
            <v>North</v>
          </cell>
          <cell r="C1757" t="str">
            <v>Mo</v>
          </cell>
          <cell r="E1757" t="str">
            <v>XOL Item</v>
          </cell>
          <cell r="F1757">
            <v>1255</v>
          </cell>
          <cell r="G1757">
            <v>3391</v>
          </cell>
        </row>
        <row r="1758">
          <cell r="A1758">
            <v>41527</v>
          </cell>
          <cell r="B1758" t="str">
            <v>West</v>
          </cell>
          <cell r="C1758" t="str">
            <v>Mo</v>
          </cell>
          <cell r="E1758" t="str">
            <v>XOL Item</v>
          </cell>
          <cell r="F1758">
            <v>4253</v>
          </cell>
          <cell r="G1758">
            <v>7333</v>
          </cell>
        </row>
        <row r="1759">
          <cell r="A1759">
            <v>41013</v>
          </cell>
          <cell r="B1759" t="str">
            <v>West</v>
          </cell>
          <cell r="C1759" t="str">
            <v>Gigi</v>
          </cell>
          <cell r="E1759" t="str">
            <v>XOL Item</v>
          </cell>
          <cell r="F1759">
            <v>6222</v>
          </cell>
          <cell r="G1759">
            <v>6655</v>
          </cell>
        </row>
        <row r="1760">
          <cell r="A1760">
            <v>41492</v>
          </cell>
          <cell r="B1760" t="str">
            <v>MidWest</v>
          </cell>
          <cell r="C1760" t="str">
            <v>Gigi</v>
          </cell>
          <cell r="E1760" t="str">
            <v>DAB Item</v>
          </cell>
          <cell r="F1760">
            <v>541</v>
          </cell>
          <cell r="G1760">
            <v>933</v>
          </cell>
        </row>
        <row r="1761">
          <cell r="A1761">
            <v>41276</v>
          </cell>
          <cell r="B1761" t="str">
            <v>MidWest</v>
          </cell>
          <cell r="C1761" t="str">
            <v>Shelia</v>
          </cell>
          <cell r="E1761" t="str">
            <v>RAD Item</v>
          </cell>
          <cell r="F1761">
            <v>2424</v>
          </cell>
          <cell r="G1761">
            <v>4407</v>
          </cell>
        </row>
        <row r="1762">
          <cell r="A1762">
            <v>41606</v>
          </cell>
          <cell r="B1762" t="str">
            <v>North</v>
          </cell>
          <cell r="C1762" t="str">
            <v>Gigi</v>
          </cell>
          <cell r="E1762" t="str">
            <v>DAB Item</v>
          </cell>
          <cell r="F1762">
            <v>152</v>
          </cell>
          <cell r="G1762">
            <v>274</v>
          </cell>
        </row>
        <row r="1763">
          <cell r="A1763">
            <v>41415</v>
          </cell>
          <cell r="B1763" t="str">
            <v>South</v>
          </cell>
          <cell r="C1763" t="str">
            <v>Mo</v>
          </cell>
          <cell r="E1763" t="str">
            <v>AIM Item</v>
          </cell>
          <cell r="F1763">
            <v>270</v>
          </cell>
          <cell r="G1763">
            <v>359</v>
          </cell>
        </row>
        <row r="1764">
          <cell r="A1764">
            <v>41150</v>
          </cell>
          <cell r="B1764" t="str">
            <v>West</v>
          </cell>
          <cell r="C1764" t="str">
            <v>Gigi</v>
          </cell>
          <cell r="E1764" t="str">
            <v>AIM Item</v>
          </cell>
          <cell r="F1764">
            <v>1452</v>
          </cell>
          <cell r="G1764">
            <v>2460</v>
          </cell>
        </row>
        <row r="1765">
          <cell r="A1765">
            <v>41240</v>
          </cell>
          <cell r="B1765" t="str">
            <v>North</v>
          </cell>
          <cell r="C1765" t="str">
            <v>Pham</v>
          </cell>
          <cell r="E1765" t="str">
            <v>DAB Item</v>
          </cell>
          <cell r="F1765">
            <v>4085</v>
          </cell>
          <cell r="G1765">
            <v>4369</v>
          </cell>
        </row>
        <row r="1766">
          <cell r="A1766">
            <v>41149</v>
          </cell>
          <cell r="B1766" t="str">
            <v>West</v>
          </cell>
          <cell r="C1766" t="str">
            <v>Pham</v>
          </cell>
          <cell r="E1766" t="str">
            <v>DAB Item</v>
          </cell>
          <cell r="F1766">
            <v>489</v>
          </cell>
          <cell r="G1766">
            <v>1087</v>
          </cell>
        </row>
        <row r="1767">
          <cell r="A1767">
            <v>41276</v>
          </cell>
          <cell r="B1767" t="str">
            <v>South</v>
          </cell>
          <cell r="C1767" t="str">
            <v>Shelia</v>
          </cell>
          <cell r="E1767" t="str">
            <v>RAD Item</v>
          </cell>
          <cell r="F1767">
            <v>1375</v>
          </cell>
          <cell r="G1767">
            <v>2021</v>
          </cell>
        </row>
        <row r="1768">
          <cell r="A1768">
            <v>41479</v>
          </cell>
          <cell r="B1768" t="str">
            <v>South</v>
          </cell>
          <cell r="C1768" t="str">
            <v>Pham</v>
          </cell>
          <cell r="E1768" t="str">
            <v>XOL Item</v>
          </cell>
          <cell r="F1768">
            <v>3808</v>
          </cell>
          <cell r="G1768">
            <v>8462</v>
          </cell>
        </row>
        <row r="1769">
          <cell r="A1769">
            <v>41244</v>
          </cell>
          <cell r="B1769" t="str">
            <v>South</v>
          </cell>
          <cell r="C1769" t="str">
            <v>Pham</v>
          </cell>
          <cell r="E1769" t="str">
            <v>RAD Item</v>
          </cell>
          <cell r="F1769">
            <v>1460</v>
          </cell>
          <cell r="G1769">
            <v>1561</v>
          </cell>
        </row>
        <row r="1770">
          <cell r="A1770">
            <v>41630</v>
          </cell>
          <cell r="B1770" t="str">
            <v>North</v>
          </cell>
          <cell r="C1770" t="str">
            <v>Pham</v>
          </cell>
          <cell r="E1770" t="str">
            <v>XOL Item</v>
          </cell>
          <cell r="F1770">
            <v>3799</v>
          </cell>
          <cell r="G1770">
            <v>4318</v>
          </cell>
        </row>
        <row r="1771">
          <cell r="A1771">
            <v>41031</v>
          </cell>
          <cell r="B1771" t="str">
            <v>West</v>
          </cell>
          <cell r="C1771" t="str">
            <v>Pham</v>
          </cell>
          <cell r="E1771" t="str">
            <v>XOL Item</v>
          </cell>
          <cell r="F1771">
            <v>2420</v>
          </cell>
          <cell r="G1771">
            <v>5379</v>
          </cell>
        </row>
        <row r="1772">
          <cell r="A1772">
            <v>41049</v>
          </cell>
          <cell r="B1772" t="str">
            <v>West</v>
          </cell>
          <cell r="C1772" t="str">
            <v>Mo</v>
          </cell>
          <cell r="E1772" t="str">
            <v>RAD Item</v>
          </cell>
          <cell r="F1772">
            <v>2930</v>
          </cell>
          <cell r="G1772">
            <v>4309</v>
          </cell>
        </row>
        <row r="1773">
          <cell r="A1773">
            <v>41385</v>
          </cell>
          <cell r="B1773" t="str">
            <v>MidWest</v>
          </cell>
          <cell r="C1773" t="str">
            <v>Mo</v>
          </cell>
          <cell r="E1773" t="str">
            <v>XOL Item</v>
          </cell>
          <cell r="F1773">
            <v>2495</v>
          </cell>
          <cell r="G1773">
            <v>4301</v>
          </cell>
        </row>
        <row r="1774">
          <cell r="A1774">
            <v>41057</v>
          </cell>
          <cell r="B1774" t="str">
            <v>North</v>
          </cell>
          <cell r="C1774" t="str">
            <v>Mo</v>
          </cell>
          <cell r="E1774" t="str">
            <v>AIM Item</v>
          </cell>
          <cell r="F1774">
            <v>5263</v>
          </cell>
          <cell r="G1774">
            <v>9568</v>
          </cell>
        </row>
        <row r="1775">
          <cell r="A1775">
            <v>41107</v>
          </cell>
          <cell r="B1775" t="str">
            <v>West</v>
          </cell>
          <cell r="C1775" t="str">
            <v>Shelia</v>
          </cell>
          <cell r="E1775" t="str">
            <v>XOL Item</v>
          </cell>
          <cell r="F1775">
            <v>5376</v>
          </cell>
          <cell r="G1775">
            <v>6109</v>
          </cell>
        </row>
        <row r="1776">
          <cell r="A1776">
            <v>41275</v>
          </cell>
          <cell r="B1776" t="str">
            <v>North</v>
          </cell>
          <cell r="C1776" t="str">
            <v>Shelia</v>
          </cell>
          <cell r="E1776" t="str">
            <v>DAB Item</v>
          </cell>
          <cell r="F1776">
            <v>430</v>
          </cell>
          <cell r="G1776">
            <v>573</v>
          </cell>
        </row>
        <row r="1777">
          <cell r="A1777">
            <v>41144</v>
          </cell>
          <cell r="B1777" t="str">
            <v>South</v>
          </cell>
          <cell r="C1777" t="str">
            <v>Pham</v>
          </cell>
          <cell r="E1777" t="str">
            <v>XOL Item</v>
          </cell>
          <cell r="F1777">
            <v>3083</v>
          </cell>
          <cell r="G1777">
            <v>3296</v>
          </cell>
        </row>
        <row r="1778">
          <cell r="A1778">
            <v>41611</v>
          </cell>
          <cell r="B1778" t="str">
            <v>MidWest</v>
          </cell>
          <cell r="C1778" t="str">
            <v>Gigi</v>
          </cell>
          <cell r="E1778" t="str">
            <v>XOL Item</v>
          </cell>
          <cell r="F1778">
            <v>2315</v>
          </cell>
          <cell r="G1778">
            <v>5384</v>
          </cell>
        </row>
        <row r="1779">
          <cell r="A1779">
            <v>41050</v>
          </cell>
          <cell r="B1779" t="str">
            <v>MidWest</v>
          </cell>
          <cell r="C1779" t="str">
            <v>Pham</v>
          </cell>
          <cell r="E1779" t="str">
            <v>DAB Item</v>
          </cell>
          <cell r="F1779">
            <v>1888</v>
          </cell>
          <cell r="G1779">
            <v>5100</v>
          </cell>
        </row>
        <row r="1780">
          <cell r="A1780">
            <v>41444</v>
          </cell>
          <cell r="B1780" t="str">
            <v>North</v>
          </cell>
          <cell r="C1780" t="str">
            <v>Gigi</v>
          </cell>
          <cell r="E1780" t="str">
            <v>DAB Item</v>
          </cell>
          <cell r="F1780">
            <v>1521</v>
          </cell>
          <cell r="G1780">
            <v>3538</v>
          </cell>
        </row>
        <row r="1781">
          <cell r="A1781">
            <v>40913</v>
          </cell>
          <cell r="B1781" t="str">
            <v>South</v>
          </cell>
          <cell r="C1781" t="str">
            <v>Shelia</v>
          </cell>
          <cell r="E1781" t="str">
            <v>AIM Item</v>
          </cell>
          <cell r="F1781">
            <v>3254</v>
          </cell>
          <cell r="G1781">
            <v>4339</v>
          </cell>
        </row>
        <row r="1782">
          <cell r="A1782">
            <v>41392</v>
          </cell>
          <cell r="B1782" t="str">
            <v>North</v>
          </cell>
          <cell r="C1782" t="str">
            <v>Mo</v>
          </cell>
          <cell r="E1782" t="str">
            <v>DAB Item</v>
          </cell>
          <cell r="F1782">
            <v>6469</v>
          </cell>
          <cell r="G1782">
            <v>6920</v>
          </cell>
        </row>
        <row r="1783">
          <cell r="A1783">
            <v>41562</v>
          </cell>
          <cell r="B1783" t="str">
            <v>West</v>
          </cell>
          <cell r="C1783" t="str">
            <v>Shelia</v>
          </cell>
          <cell r="E1783" t="str">
            <v>RAD Item</v>
          </cell>
          <cell r="F1783">
            <v>2650</v>
          </cell>
          <cell r="G1783">
            <v>3533</v>
          </cell>
        </row>
        <row r="1784">
          <cell r="A1784">
            <v>41558</v>
          </cell>
          <cell r="B1784" t="str">
            <v>West</v>
          </cell>
          <cell r="C1784" t="str">
            <v>Gigi</v>
          </cell>
          <cell r="E1784" t="str">
            <v>DAB Item</v>
          </cell>
          <cell r="F1784">
            <v>1094</v>
          </cell>
          <cell r="G1784">
            <v>1245</v>
          </cell>
        </row>
        <row r="1785">
          <cell r="A1785">
            <v>41191</v>
          </cell>
          <cell r="B1785" t="str">
            <v>South</v>
          </cell>
          <cell r="C1785" t="str">
            <v>Gigi</v>
          </cell>
          <cell r="E1785" t="str">
            <v>RAD Item</v>
          </cell>
          <cell r="F1785">
            <v>5724</v>
          </cell>
          <cell r="G1785">
            <v>8418</v>
          </cell>
        </row>
        <row r="1786">
          <cell r="A1786">
            <v>41580</v>
          </cell>
          <cell r="B1786" t="str">
            <v>MidWest</v>
          </cell>
          <cell r="C1786" t="str">
            <v>Mo</v>
          </cell>
          <cell r="E1786" t="str">
            <v>DAB Item</v>
          </cell>
          <cell r="F1786">
            <v>1338</v>
          </cell>
          <cell r="G1786">
            <v>2431</v>
          </cell>
        </row>
        <row r="1787">
          <cell r="A1787">
            <v>41404</v>
          </cell>
          <cell r="B1787" t="str">
            <v>North</v>
          </cell>
          <cell r="C1787" t="str">
            <v>Mo</v>
          </cell>
          <cell r="E1787" t="str">
            <v>AIM Item</v>
          </cell>
          <cell r="F1787">
            <v>2553</v>
          </cell>
          <cell r="G1787">
            <v>3755</v>
          </cell>
        </row>
        <row r="1788">
          <cell r="A1788">
            <v>41565</v>
          </cell>
          <cell r="B1788" t="str">
            <v>West</v>
          </cell>
          <cell r="C1788" t="str">
            <v>Pham</v>
          </cell>
          <cell r="E1788" t="str">
            <v>RAD Item</v>
          </cell>
          <cell r="F1788">
            <v>8931</v>
          </cell>
          <cell r="G1788">
            <v>9552</v>
          </cell>
        </row>
        <row r="1789">
          <cell r="A1789">
            <v>41509</v>
          </cell>
          <cell r="B1789" t="str">
            <v>West</v>
          </cell>
          <cell r="C1789" t="str">
            <v>Pham</v>
          </cell>
          <cell r="E1789" t="str">
            <v>DAB Item</v>
          </cell>
          <cell r="F1789">
            <v>8623</v>
          </cell>
          <cell r="G1789">
            <v>9223</v>
          </cell>
        </row>
        <row r="1790">
          <cell r="A1790">
            <v>40955</v>
          </cell>
          <cell r="B1790" t="str">
            <v>West</v>
          </cell>
          <cell r="C1790" t="str">
            <v>Gigi</v>
          </cell>
          <cell r="E1790" t="str">
            <v>RAD Item</v>
          </cell>
          <cell r="F1790">
            <v>1982</v>
          </cell>
          <cell r="G1790">
            <v>2254</v>
          </cell>
        </row>
        <row r="1791">
          <cell r="A1791">
            <v>41637</v>
          </cell>
          <cell r="B1791" t="str">
            <v>MidWest</v>
          </cell>
          <cell r="C1791" t="str">
            <v>Pham</v>
          </cell>
          <cell r="E1791" t="str">
            <v>AIM Item</v>
          </cell>
          <cell r="F1791">
            <v>3251</v>
          </cell>
          <cell r="G1791">
            <v>4334</v>
          </cell>
        </row>
        <row r="1792">
          <cell r="A1792">
            <v>41213</v>
          </cell>
          <cell r="B1792" t="str">
            <v>North</v>
          </cell>
          <cell r="C1792" t="str">
            <v>Mo</v>
          </cell>
          <cell r="E1792" t="str">
            <v>RAD Item</v>
          </cell>
          <cell r="F1792">
            <v>3592</v>
          </cell>
          <cell r="G1792">
            <v>6532</v>
          </cell>
        </row>
        <row r="1793">
          <cell r="A1793">
            <v>41375</v>
          </cell>
          <cell r="B1793" t="str">
            <v>South</v>
          </cell>
          <cell r="C1793" t="str">
            <v>Pham</v>
          </cell>
          <cell r="E1793" t="str">
            <v>DAB Item</v>
          </cell>
          <cell r="F1793">
            <v>3297</v>
          </cell>
          <cell r="G1793">
            <v>3747</v>
          </cell>
        </row>
        <row r="1794">
          <cell r="A1794">
            <v>41622</v>
          </cell>
          <cell r="B1794" t="str">
            <v>South</v>
          </cell>
          <cell r="C1794" t="str">
            <v>Gigi</v>
          </cell>
          <cell r="E1794" t="str">
            <v>AIM Item</v>
          </cell>
          <cell r="F1794">
            <v>3963</v>
          </cell>
          <cell r="G1794">
            <v>8808</v>
          </cell>
        </row>
        <row r="1795">
          <cell r="A1795">
            <v>41357</v>
          </cell>
          <cell r="B1795" t="str">
            <v>North</v>
          </cell>
          <cell r="C1795" t="str">
            <v>Pham</v>
          </cell>
          <cell r="E1795" t="str">
            <v>DAB Item</v>
          </cell>
          <cell r="F1795">
            <v>4902</v>
          </cell>
          <cell r="G1795">
            <v>8451</v>
          </cell>
        </row>
        <row r="1796">
          <cell r="A1796">
            <v>41371</v>
          </cell>
          <cell r="B1796" t="str">
            <v>South</v>
          </cell>
          <cell r="C1796" t="str">
            <v>Gigi</v>
          </cell>
          <cell r="E1796" t="str">
            <v>RAD Item</v>
          </cell>
          <cell r="F1796">
            <v>1665</v>
          </cell>
          <cell r="G1796">
            <v>2870</v>
          </cell>
        </row>
        <row r="1797">
          <cell r="A1797">
            <v>41351</v>
          </cell>
          <cell r="B1797" t="str">
            <v>MidWest</v>
          </cell>
          <cell r="C1797" t="str">
            <v>Mo</v>
          </cell>
          <cell r="E1797" t="str">
            <v>XOL Item</v>
          </cell>
          <cell r="F1797">
            <v>2964</v>
          </cell>
          <cell r="G1797">
            <v>4358</v>
          </cell>
        </row>
        <row r="1798">
          <cell r="A1798">
            <v>41360</v>
          </cell>
          <cell r="B1798" t="str">
            <v>West</v>
          </cell>
          <cell r="C1798" t="str">
            <v>Shelia</v>
          </cell>
          <cell r="E1798" t="str">
            <v>XOL Item</v>
          </cell>
          <cell r="F1798">
            <v>4903</v>
          </cell>
          <cell r="G1798">
            <v>8309</v>
          </cell>
        </row>
        <row r="1799">
          <cell r="A1799">
            <v>41524</v>
          </cell>
          <cell r="B1799" t="str">
            <v>MidWest</v>
          </cell>
          <cell r="C1799" t="str">
            <v>Gigi</v>
          </cell>
          <cell r="E1799" t="str">
            <v>DAB Item</v>
          </cell>
          <cell r="F1799">
            <v>1880</v>
          </cell>
          <cell r="G1799">
            <v>5081</v>
          </cell>
        </row>
        <row r="1800">
          <cell r="A1800">
            <v>41389</v>
          </cell>
          <cell r="B1800" t="str">
            <v>West</v>
          </cell>
          <cell r="C1800" t="str">
            <v>Gigi</v>
          </cell>
          <cell r="E1800" t="str">
            <v>DAB Item</v>
          </cell>
          <cell r="F1800">
            <v>8333</v>
          </cell>
          <cell r="G1800">
            <v>8913</v>
          </cell>
        </row>
        <row r="1801">
          <cell r="A1801">
            <v>41341</v>
          </cell>
          <cell r="B1801" t="str">
            <v>MidWest</v>
          </cell>
          <cell r="C1801" t="str">
            <v>Shelia</v>
          </cell>
          <cell r="E1801" t="str">
            <v>AIM Item</v>
          </cell>
          <cell r="F1801">
            <v>63</v>
          </cell>
          <cell r="G1801">
            <v>84</v>
          </cell>
        </row>
        <row r="1802">
          <cell r="A1802">
            <v>41361</v>
          </cell>
          <cell r="B1802" t="str">
            <v>North</v>
          </cell>
          <cell r="C1802" t="str">
            <v>Pham</v>
          </cell>
          <cell r="E1802" t="str">
            <v>RAD Item</v>
          </cell>
          <cell r="F1802">
            <v>5370</v>
          </cell>
          <cell r="G1802">
            <v>9764</v>
          </cell>
        </row>
        <row r="1803">
          <cell r="A1803">
            <v>40985</v>
          </cell>
          <cell r="B1803" t="str">
            <v>North</v>
          </cell>
          <cell r="C1803" t="str">
            <v>Pham</v>
          </cell>
          <cell r="E1803" t="str">
            <v>RAD Item</v>
          </cell>
          <cell r="F1803">
            <v>6363</v>
          </cell>
          <cell r="G1803">
            <v>6806</v>
          </cell>
        </row>
        <row r="1804">
          <cell r="A1804">
            <v>41164</v>
          </cell>
          <cell r="B1804" t="str">
            <v>South</v>
          </cell>
          <cell r="C1804" t="str">
            <v>Shelia</v>
          </cell>
          <cell r="E1804" t="str">
            <v>RAD Item</v>
          </cell>
          <cell r="F1804">
            <v>974</v>
          </cell>
          <cell r="G1804">
            <v>2165</v>
          </cell>
        </row>
        <row r="1805">
          <cell r="A1805">
            <v>41260</v>
          </cell>
          <cell r="B1805" t="str">
            <v>North</v>
          </cell>
          <cell r="C1805" t="str">
            <v>Pham</v>
          </cell>
          <cell r="E1805" t="str">
            <v>AIM Item</v>
          </cell>
          <cell r="F1805">
            <v>1694</v>
          </cell>
          <cell r="G1805">
            <v>4579</v>
          </cell>
        </row>
        <row r="1806">
          <cell r="A1806">
            <v>41276</v>
          </cell>
          <cell r="B1806" t="str">
            <v>West</v>
          </cell>
          <cell r="C1806" t="str">
            <v>Shelia</v>
          </cell>
          <cell r="E1806" t="str">
            <v>RAD Item</v>
          </cell>
          <cell r="F1806">
            <v>1361</v>
          </cell>
          <cell r="G1806">
            <v>1815</v>
          </cell>
        </row>
        <row r="1807">
          <cell r="A1807">
            <v>41081</v>
          </cell>
          <cell r="B1807" t="str">
            <v>West</v>
          </cell>
          <cell r="C1807" t="str">
            <v>Gigi</v>
          </cell>
          <cell r="E1807" t="str">
            <v>XOL Item</v>
          </cell>
          <cell r="F1807">
            <v>286</v>
          </cell>
          <cell r="G1807">
            <v>663</v>
          </cell>
        </row>
        <row r="1808">
          <cell r="A1808">
            <v>40989</v>
          </cell>
          <cell r="B1808" t="str">
            <v>South</v>
          </cell>
          <cell r="C1808" t="str">
            <v>Pham</v>
          </cell>
          <cell r="E1808" t="str">
            <v>DAB Item</v>
          </cell>
          <cell r="F1808">
            <v>4071</v>
          </cell>
          <cell r="G1808">
            <v>7019</v>
          </cell>
        </row>
        <row r="1809">
          <cell r="A1809">
            <v>41529</v>
          </cell>
          <cell r="B1809" t="str">
            <v>North</v>
          </cell>
          <cell r="C1809" t="str">
            <v>Pham</v>
          </cell>
          <cell r="E1809" t="str">
            <v>XOL Item</v>
          </cell>
          <cell r="F1809">
            <v>2382</v>
          </cell>
          <cell r="G1809">
            <v>4330</v>
          </cell>
        </row>
        <row r="1810">
          <cell r="A1810">
            <v>40969</v>
          </cell>
          <cell r="B1810" t="str">
            <v>South</v>
          </cell>
          <cell r="C1810" t="str">
            <v>Shelia</v>
          </cell>
          <cell r="E1810" t="str">
            <v>AIM Item</v>
          </cell>
          <cell r="F1810">
            <v>2123</v>
          </cell>
          <cell r="G1810">
            <v>4937</v>
          </cell>
        </row>
        <row r="1811">
          <cell r="A1811">
            <v>40983</v>
          </cell>
          <cell r="B1811" t="str">
            <v>MidWest</v>
          </cell>
          <cell r="C1811" t="str">
            <v>Pham</v>
          </cell>
          <cell r="E1811" t="str">
            <v>AIM Item</v>
          </cell>
          <cell r="F1811">
            <v>3261</v>
          </cell>
          <cell r="G1811">
            <v>3706</v>
          </cell>
        </row>
        <row r="1812">
          <cell r="A1812">
            <v>41117</v>
          </cell>
          <cell r="B1812" t="str">
            <v>MidWest</v>
          </cell>
          <cell r="C1812" t="str">
            <v>Gigi</v>
          </cell>
          <cell r="E1812" t="str">
            <v>DAB Item</v>
          </cell>
          <cell r="F1812">
            <v>3641</v>
          </cell>
          <cell r="G1812">
            <v>8092</v>
          </cell>
        </row>
        <row r="1813">
          <cell r="A1813">
            <v>41263</v>
          </cell>
          <cell r="B1813" t="str">
            <v>West</v>
          </cell>
          <cell r="C1813" t="str">
            <v>Gigi</v>
          </cell>
          <cell r="E1813" t="str">
            <v>AIM Item</v>
          </cell>
          <cell r="F1813">
            <v>654</v>
          </cell>
          <cell r="G1813">
            <v>1188</v>
          </cell>
        </row>
        <row r="1814">
          <cell r="A1814">
            <v>40914</v>
          </cell>
          <cell r="B1814" t="str">
            <v>West</v>
          </cell>
          <cell r="C1814" t="str">
            <v>Pham</v>
          </cell>
          <cell r="E1814" t="str">
            <v>RAD Item</v>
          </cell>
          <cell r="F1814">
            <v>6568</v>
          </cell>
          <cell r="G1814">
            <v>8758</v>
          </cell>
        </row>
        <row r="1815">
          <cell r="A1815">
            <v>41335</v>
          </cell>
          <cell r="B1815" t="str">
            <v>West</v>
          </cell>
          <cell r="C1815" t="str">
            <v>Gigi</v>
          </cell>
          <cell r="E1815" t="str">
            <v>DAB Item</v>
          </cell>
          <cell r="F1815">
            <v>2779</v>
          </cell>
          <cell r="G1815">
            <v>2973</v>
          </cell>
        </row>
        <row r="1816">
          <cell r="A1816">
            <v>41145</v>
          </cell>
          <cell r="B1816" t="str">
            <v>West</v>
          </cell>
          <cell r="C1816" t="str">
            <v>Pham</v>
          </cell>
          <cell r="E1816" t="str">
            <v>DAB Item</v>
          </cell>
          <cell r="F1816">
            <v>4790</v>
          </cell>
          <cell r="G1816">
            <v>8117</v>
          </cell>
        </row>
        <row r="1817">
          <cell r="A1817">
            <v>41419</v>
          </cell>
          <cell r="B1817" t="str">
            <v>South</v>
          </cell>
          <cell r="C1817" t="str">
            <v>Mo</v>
          </cell>
          <cell r="E1817" t="str">
            <v>AIM Item</v>
          </cell>
          <cell r="F1817">
            <v>4316</v>
          </cell>
          <cell r="G1817">
            <v>7847</v>
          </cell>
        </row>
        <row r="1818">
          <cell r="A1818">
            <v>41098</v>
          </cell>
          <cell r="B1818" t="str">
            <v>West</v>
          </cell>
          <cell r="C1818" t="str">
            <v>Pham</v>
          </cell>
          <cell r="E1818" t="str">
            <v>DAB Item</v>
          </cell>
          <cell r="F1818">
            <v>3111</v>
          </cell>
          <cell r="G1818">
            <v>4147</v>
          </cell>
        </row>
        <row r="1819">
          <cell r="A1819">
            <v>41414</v>
          </cell>
          <cell r="B1819" t="str">
            <v>MidWest</v>
          </cell>
          <cell r="C1819" t="str">
            <v>Gigi</v>
          </cell>
          <cell r="E1819" t="str">
            <v>DAB Item</v>
          </cell>
          <cell r="F1819">
            <v>3634</v>
          </cell>
          <cell r="G1819">
            <v>8451</v>
          </cell>
        </row>
        <row r="1820">
          <cell r="A1820">
            <v>41492</v>
          </cell>
          <cell r="B1820" t="str">
            <v>MidWest</v>
          </cell>
          <cell r="C1820" t="str">
            <v>Shelia</v>
          </cell>
          <cell r="E1820" t="str">
            <v>RAD Item</v>
          </cell>
          <cell r="F1820">
            <v>4509</v>
          </cell>
          <cell r="G1820">
            <v>6632</v>
          </cell>
        </row>
        <row r="1821">
          <cell r="A1821">
            <v>41487</v>
          </cell>
          <cell r="B1821" t="str">
            <v>MidWest</v>
          </cell>
          <cell r="C1821" t="str">
            <v>Shelia</v>
          </cell>
          <cell r="E1821" t="str">
            <v>AIM Item</v>
          </cell>
          <cell r="F1821">
            <v>2936</v>
          </cell>
          <cell r="G1821">
            <v>3335</v>
          </cell>
        </row>
        <row r="1822">
          <cell r="A1822">
            <v>41577</v>
          </cell>
          <cell r="B1822" t="str">
            <v>MidWest</v>
          </cell>
          <cell r="C1822" t="str">
            <v>Mo</v>
          </cell>
          <cell r="E1822" t="str">
            <v>RAD Item</v>
          </cell>
          <cell r="F1822">
            <v>1438</v>
          </cell>
          <cell r="G1822">
            <v>1636</v>
          </cell>
        </row>
        <row r="1823">
          <cell r="A1823">
            <v>41559</v>
          </cell>
          <cell r="B1823" t="str">
            <v>MidWest</v>
          </cell>
          <cell r="C1823" t="str">
            <v>Gigi</v>
          </cell>
          <cell r="E1823" t="str">
            <v>XOL Item</v>
          </cell>
          <cell r="F1823">
            <v>305</v>
          </cell>
          <cell r="G1823">
            <v>516</v>
          </cell>
        </row>
        <row r="1824">
          <cell r="A1824">
            <v>41301</v>
          </cell>
          <cell r="B1824" t="str">
            <v>South</v>
          </cell>
          <cell r="C1824" t="str">
            <v>Mo</v>
          </cell>
          <cell r="E1824" t="str">
            <v>RAD Item</v>
          </cell>
          <cell r="F1824">
            <v>3576</v>
          </cell>
          <cell r="G1824">
            <v>4065</v>
          </cell>
        </row>
        <row r="1825">
          <cell r="A1825">
            <v>41173</v>
          </cell>
          <cell r="B1825" t="str">
            <v>West</v>
          </cell>
          <cell r="C1825" t="str">
            <v>Shelia</v>
          </cell>
          <cell r="E1825" t="str">
            <v>AIM Item</v>
          </cell>
          <cell r="F1825">
            <v>2010</v>
          </cell>
          <cell r="G1825">
            <v>3464</v>
          </cell>
        </row>
        <row r="1826">
          <cell r="A1826">
            <v>41262</v>
          </cell>
          <cell r="B1826" t="str">
            <v>North</v>
          </cell>
          <cell r="C1826" t="str">
            <v>Mo</v>
          </cell>
          <cell r="E1826" t="str">
            <v>DAB Item</v>
          </cell>
          <cell r="F1826">
            <v>767</v>
          </cell>
          <cell r="G1826">
            <v>1322</v>
          </cell>
        </row>
        <row r="1827">
          <cell r="A1827">
            <v>40990</v>
          </cell>
          <cell r="B1827" t="str">
            <v>MidWest</v>
          </cell>
          <cell r="C1827" t="str">
            <v>Shelia</v>
          </cell>
          <cell r="E1827" t="str">
            <v>XOL Item</v>
          </cell>
          <cell r="F1827">
            <v>4459</v>
          </cell>
          <cell r="G1827">
            <v>4768</v>
          </cell>
        </row>
        <row r="1828">
          <cell r="A1828">
            <v>41362</v>
          </cell>
          <cell r="B1828" t="str">
            <v>MidWest</v>
          </cell>
          <cell r="C1828" t="str">
            <v>Gigi</v>
          </cell>
          <cell r="E1828" t="str">
            <v>DAB Item</v>
          </cell>
          <cell r="F1828">
            <v>5290</v>
          </cell>
          <cell r="G1828">
            <v>7053</v>
          </cell>
        </row>
        <row r="1829">
          <cell r="A1829">
            <v>41158</v>
          </cell>
          <cell r="B1829" t="str">
            <v>West</v>
          </cell>
          <cell r="C1829" t="str">
            <v>Pham</v>
          </cell>
          <cell r="E1829" t="str">
            <v>XOL Item</v>
          </cell>
          <cell r="F1829">
            <v>1421</v>
          </cell>
          <cell r="G1829">
            <v>3306</v>
          </cell>
        </row>
        <row r="1830">
          <cell r="A1830">
            <v>41031</v>
          </cell>
          <cell r="B1830" t="str">
            <v>West</v>
          </cell>
          <cell r="C1830" t="str">
            <v>Mo</v>
          </cell>
          <cell r="E1830" t="str">
            <v>XOL Item</v>
          </cell>
          <cell r="F1830">
            <v>3129</v>
          </cell>
          <cell r="G1830">
            <v>6951</v>
          </cell>
        </row>
        <row r="1831">
          <cell r="A1831">
            <v>41296</v>
          </cell>
          <cell r="B1831" t="str">
            <v>South</v>
          </cell>
          <cell r="C1831" t="str">
            <v>Gigi</v>
          </cell>
          <cell r="E1831" t="str">
            <v>XOL Item</v>
          </cell>
          <cell r="F1831">
            <v>2034</v>
          </cell>
          <cell r="G1831">
            <v>4728</v>
          </cell>
        </row>
        <row r="1832">
          <cell r="A1832">
            <v>41276</v>
          </cell>
          <cell r="B1832" t="str">
            <v>West</v>
          </cell>
          <cell r="C1832" t="str">
            <v>Shelia</v>
          </cell>
          <cell r="E1832" t="str">
            <v>AIM Item</v>
          </cell>
          <cell r="F1832">
            <v>3217</v>
          </cell>
          <cell r="G1832">
            <v>7150</v>
          </cell>
        </row>
        <row r="1833">
          <cell r="A1833">
            <v>41347</v>
          </cell>
          <cell r="B1833" t="str">
            <v>MidWest</v>
          </cell>
          <cell r="C1833" t="str">
            <v>Mo</v>
          </cell>
          <cell r="E1833" t="str">
            <v>AIM Item</v>
          </cell>
          <cell r="F1833">
            <v>1805</v>
          </cell>
          <cell r="G1833">
            <v>1930</v>
          </cell>
        </row>
        <row r="1834">
          <cell r="A1834">
            <v>41497</v>
          </cell>
          <cell r="B1834" t="str">
            <v>MidWest</v>
          </cell>
          <cell r="C1834" t="str">
            <v>Pham</v>
          </cell>
          <cell r="E1834" t="str">
            <v>XOL Item</v>
          </cell>
          <cell r="F1834">
            <v>748</v>
          </cell>
          <cell r="G1834">
            <v>1742</v>
          </cell>
        </row>
        <row r="1835">
          <cell r="A1835">
            <v>41131</v>
          </cell>
          <cell r="B1835" t="str">
            <v>South</v>
          </cell>
          <cell r="C1835" t="str">
            <v>Mo</v>
          </cell>
          <cell r="E1835" t="str">
            <v>RAD Item</v>
          </cell>
          <cell r="F1835">
            <v>347</v>
          </cell>
          <cell r="G1835">
            <v>511</v>
          </cell>
        </row>
        <row r="1836">
          <cell r="A1836">
            <v>41158</v>
          </cell>
          <cell r="B1836" t="str">
            <v>North</v>
          </cell>
          <cell r="C1836" t="str">
            <v>Mo</v>
          </cell>
          <cell r="E1836" t="str">
            <v>AIM Item</v>
          </cell>
          <cell r="F1836">
            <v>2808</v>
          </cell>
          <cell r="G1836">
            <v>4761</v>
          </cell>
        </row>
        <row r="1837">
          <cell r="A1837">
            <v>41223</v>
          </cell>
          <cell r="B1837" t="str">
            <v>MidWest</v>
          </cell>
          <cell r="C1837" t="str">
            <v>Shelia</v>
          </cell>
          <cell r="E1837" t="str">
            <v>RAD Item</v>
          </cell>
          <cell r="F1837">
            <v>4171</v>
          </cell>
          <cell r="G1837">
            <v>6135</v>
          </cell>
        </row>
        <row r="1838">
          <cell r="A1838">
            <v>40918</v>
          </cell>
          <cell r="B1838" t="str">
            <v>MidWest</v>
          </cell>
          <cell r="C1838" t="str">
            <v>Gigi</v>
          </cell>
          <cell r="E1838" t="str">
            <v>XOL Item</v>
          </cell>
          <cell r="F1838">
            <v>4121</v>
          </cell>
          <cell r="G1838">
            <v>6985</v>
          </cell>
        </row>
        <row r="1839">
          <cell r="A1839">
            <v>41176</v>
          </cell>
          <cell r="B1839" t="str">
            <v>MidWest</v>
          </cell>
          <cell r="C1839" t="str">
            <v>Gigi</v>
          </cell>
          <cell r="E1839" t="str">
            <v>XOL Item</v>
          </cell>
          <cell r="F1839">
            <v>758</v>
          </cell>
          <cell r="G1839">
            <v>861</v>
          </cell>
        </row>
        <row r="1840">
          <cell r="A1840">
            <v>41237</v>
          </cell>
          <cell r="B1840" t="str">
            <v>MidWest</v>
          </cell>
          <cell r="C1840" t="str">
            <v>Gigi</v>
          </cell>
          <cell r="E1840" t="str">
            <v>AIM Item</v>
          </cell>
          <cell r="F1840">
            <v>744</v>
          </cell>
          <cell r="G1840">
            <v>1096</v>
          </cell>
        </row>
        <row r="1841">
          <cell r="A1841">
            <v>40939</v>
          </cell>
          <cell r="B1841" t="str">
            <v>North</v>
          </cell>
          <cell r="C1841" t="str">
            <v>Shelia</v>
          </cell>
          <cell r="E1841" t="str">
            <v>AIM Item</v>
          </cell>
          <cell r="F1841">
            <v>3048</v>
          </cell>
          <cell r="G1841">
            <v>5542</v>
          </cell>
        </row>
        <row r="1842">
          <cell r="A1842">
            <v>41390</v>
          </cell>
          <cell r="B1842" t="str">
            <v>North</v>
          </cell>
          <cell r="C1842" t="str">
            <v>Gigi</v>
          </cell>
          <cell r="E1842" t="str">
            <v>AIM Item</v>
          </cell>
          <cell r="F1842">
            <v>317</v>
          </cell>
          <cell r="G1842">
            <v>738</v>
          </cell>
        </row>
        <row r="1843">
          <cell r="A1843">
            <v>41168</v>
          </cell>
          <cell r="B1843" t="str">
            <v>West</v>
          </cell>
          <cell r="C1843" t="str">
            <v>Mo</v>
          </cell>
          <cell r="E1843" t="str">
            <v>AIM Item</v>
          </cell>
          <cell r="F1843">
            <v>2183</v>
          </cell>
          <cell r="G1843">
            <v>2335</v>
          </cell>
        </row>
        <row r="1844">
          <cell r="A1844">
            <v>41499</v>
          </cell>
          <cell r="B1844" t="str">
            <v>South</v>
          </cell>
          <cell r="C1844" t="str">
            <v>Mo</v>
          </cell>
          <cell r="E1844" t="str">
            <v>DAB Item</v>
          </cell>
          <cell r="F1844">
            <v>4570</v>
          </cell>
          <cell r="G1844">
            <v>5194</v>
          </cell>
        </row>
        <row r="1845">
          <cell r="A1845">
            <v>41396</v>
          </cell>
          <cell r="B1845" t="str">
            <v>MidWest</v>
          </cell>
          <cell r="C1845" t="str">
            <v>Mo</v>
          </cell>
          <cell r="E1845" t="str">
            <v>AIM Item</v>
          </cell>
          <cell r="F1845">
            <v>1629</v>
          </cell>
          <cell r="G1845">
            <v>4403</v>
          </cell>
        </row>
        <row r="1846">
          <cell r="A1846">
            <v>41416</v>
          </cell>
          <cell r="B1846" t="str">
            <v>MidWest</v>
          </cell>
          <cell r="C1846" t="str">
            <v>Shelia</v>
          </cell>
          <cell r="E1846" t="str">
            <v>AIM Item</v>
          </cell>
          <cell r="F1846">
            <v>1445</v>
          </cell>
          <cell r="G1846">
            <v>3903</v>
          </cell>
        </row>
        <row r="1847">
          <cell r="A1847">
            <v>41330</v>
          </cell>
          <cell r="B1847" t="str">
            <v>West</v>
          </cell>
          <cell r="C1847" t="str">
            <v>Pham</v>
          </cell>
          <cell r="E1847" t="str">
            <v>DAB Item</v>
          </cell>
          <cell r="F1847">
            <v>4688</v>
          </cell>
          <cell r="G1847">
            <v>8084</v>
          </cell>
        </row>
        <row r="1848">
          <cell r="A1848">
            <v>41211</v>
          </cell>
          <cell r="B1848" t="str">
            <v>North</v>
          </cell>
          <cell r="C1848" t="str">
            <v>Pham</v>
          </cell>
          <cell r="E1848" t="str">
            <v>XOL Item</v>
          </cell>
          <cell r="F1848">
            <v>6206</v>
          </cell>
          <cell r="G1848">
            <v>9124</v>
          </cell>
        </row>
        <row r="1849">
          <cell r="A1849">
            <v>41495</v>
          </cell>
          <cell r="B1849" t="str">
            <v>South</v>
          </cell>
          <cell r="C1849" t="str">
            <v>Gigi</v>
          </cell>
          <cell r="E1849" t="str">
            <v>DAB Item</v>
          </cell>
          <cell r="F1849">
            <v>1951</v>
          </cell>
          <cell r="G1849">
            <v>2218</v>
          </cell>
        </row>
        <row r="1850">
          <cell r="A1850">
            <v>41516</v>
          </cell>
          <cell r="B1850" t="str">
            <v>West</v>
          </cell>
          <cell r="C1850" t="str">
            <v>Gigi</v>
          </cell>
          <cell r="E1850" t="str">
            <v>DAB Item</v>
          </cell>
          <cell r="F1850">
            <v>3132</v>
          </cell>
          <cell r="G1850">
            <v>7283</v>
          </cell>
        </row>
        <row r="1851">
          <cell r="A1851">
            <v>41378</v>
          </cell>
          <cell r="B1851" t="str">
            <v>South</v>
          </cell>
          <cell r="C1851" t="str">
            <v>Pham</v>
          </cell>
          <cell r="E1851" t="str">
            <v>AIM Item</v>
          </cell>
          <cell r="F1851">
            <v>2824</v>
          </cell>
          <cell r="G1851">
            <v>6274</v>
          </cell>
        </row>
        <row r="1852">
          <cell r="A1852">
            <v>41449</v>
          </cell>
          <cell r="B1852" t="str">
            <v>South</v>
          </cell>
          <cell r="C1852" t="str">
            <v>Gigi</v>
          </cell>
          <cell r="E1852" t="str">
            <v>AIM Item</v>
          </cell>
          <cell r="F1852">
            <v>2730</v>
          </cell>
          <cell r="G1852">
            <v>7379</v>
          </cell>
        </row>
        <row r="1853">
          <cell r="A1853">
            <v>41548</v>
          </cell>
          <cell r="B1853" t="str">
            <v>West</v>
          </cell>
          <cell r="C1853" t="str">
            <v>Mo</v>
          </cell>
          <cell r="E1853" t="str">
            <v>AIM Item</v>
          </cell>
          <cell r="F1853">
            <v>4539</v>
          </cell>
          <cell r="G1853">
            <v>8254</v>
          </cell>
        </row>
        <row r="1854">
          <cell r="A1854">
            <v>41528</v>
          </cell>
          <cell r="B1854" t="str">
            <v>South</v>
          </cell>
          <cell r="C1854" t="str">
            <v>Gigi</v>
          </cell>
          <cell r="E1854" t="str">
            <v>XOL Item</v>
          </cell>
          <cell r="F1854">
            <v>2990</v>
          </cell>
          <cell r="G1854">
            <v>8083</v>
          </cell>
        </row>
        <row r="1855">
          <cell r="A1855">
            <v>41528</v>
          </cell>
          <cell r="B1855" t="str">
            <v>South</v>
          </cell>
          <cell r="C1855" t="str">
            <v>Mo</v>
          </cell>
          <cell r="E1855" t="str">
            <v>XOL Item</v>
          </cell>
          <cell r="F1855">
            <v>5650</v>
          </cell>
          <cell r="G1855">
            <v>8310</v>
          </cell>
        </row>
        <row r="1856">
          <cell r="A1856">
            <v>41002</v>
          </cell>
          <cell r="B1856" t="str">
            <v>South</v>
          </cell>
          <cell r="C1856" t="str">
            <v>Gigi</v>
          </cell>
          <cell r="E1856" t="str">
            <v>XOL Item</v>
          </cell>
          <cell r="F1856">
            <v>733</v>
          </cell>
          <cell r="G1856">
            <v>1980</v>
          </cell>
        </row>
        <row r="1857">
          <cell r="A1857">
            <v>41083</v>
          </cell>
          <cell r="B1857" t="str">
            <v>North</v>
          </cell>
          <cell r="C1857" t="str">
            <v>Gigi</v>
          </cell>
          <cell r="E1857" t="str">
            <v>AIM Item</v>
          </cell>
          <cell r="F1857">
            <v>4778</v>
          </cell>
          <cell r="G1857">
            <v>7025</v>
          </cell>
        </row>
        <row r="1858">
          <cell r="A1858">
            <v>41033</v>
          </cell>
          <cell r="B1858" t="str">
            <v>North</v>
          </cell>
          <cell r="C1858" t="str">
            <v>Shelia</v>
          </cell>
          <cell r="E1858" t="str">
            <v>DAB Item</v>
          </cell>
          <cell r="F1858">
            <v>2882</v>
          </cell>
          <cell r="G1858">
            <v>7787</v>
          </cell>
        </row>
        <row r="1859">
          <cell r="A1859">
            <v>41610</v>
          </cell>
          <cell r="B1859" t="str">
            <v>North</v>
          </cell>
          <cell r="C1859" t="str">
            <v>Shelia</v>
          </cell>
          <cell r="E1859" t="str">
            <v>AIM Item</v>
          </cell>
          <cell r="F1859">
            <v>2966</v>
          </cell>
          <cell r="G1859">
            <v>6895</v>
          </cell>
        </row>
        <row r="1860">
          <cell r="A1860">
            <v>41093</v>
          </cell>
          <cell r="B1860" t="str">
            <v>West</v>
          </cell>
          <cell r="C1860" t="str">
            <v>Pham</v>
          </cell>
          <cell r="E1860" t="str">
            <v>DAB Item</v>
          </cell>
          <cell r="F1860">
            <v>1266</v>
          </cell>
          <cell r="G1860">
            <v>2814</v>
          </cell>
        </row>
        <row r="1861">
          <cell r="A1861">
            <v>41543</v>
          </cell>
          <cell r="B1861" t="str">
            <v>MidWest</v>
          </cell>
          <cell r="C1861" t="str">
            <v>Gigi</v>
          </cell>
          <cell r="E1861" t="str">
            <v>RAD Item</v>
          </cell>
          <cell r="F1861">
            <v>405</v>
          </cell>
          <cell r="G1861">
            <v>939</v>
          </cell>
        </row>
        <row r="1862">
          <cell r="A1862">
            <v>41581</v>
          </cell>
          <cell r="B1862" t="str">
            <v>South</v>
          </cell>
          <cell r="C1862" t="str">
            <v>Pham</v>
          </cell>
          <cell r="E1862" t="str">
            <v>XOL Item</v>
          </cell>
          <cell r="F1862">
            <v>786</v>
          </cell>
          <cell r="G1862">
            <v>1429</v>
          </cell>
        </row>
        <row r="1863">
          <cell r="A1863">
            <v>41296</v>
          </cell>
          <cell r="B1863" t="str">
            <v>South</v>
          </cell>
          <cell r="C1863" t="str">
            <v>Gigi</v>
          </cell>
          <cell r="E1863" t="str">
            <v>DAB Item</v>
          </cell>
          <cell r="F1863">
            <v>2673</v>
          </cell>
          <cell r="G1863">
            <v>6217</v>
          </cell>
        </row>
        <row r="1864">
          <cell r="A1864">
            <v>41274</v>
          </cell>
          <cell r="B1864" t="str">
            <v>West</v>
          </cell>
          <cell r="C1864" t="str">
            <v>Gigi</v>
          </cell>
          <cell r="E1864" t="str">
            <v>XOL Item</v>
          </cell>
          <cell r="F1864">
            <v>6969</v>
          </cell>
          <cell r="G1864">
            <v>7455</v>
          </cell>
        </row>
        <row r="1865">
          <cell r="A1865">
            <v>41041</v>
          </cell>
          <cell r="B1865" t="str">
            <v>MidWest</v>
          </cell>
          <cell r="C1865" t="str">
            <v>Shelia</v>
          </cell>
          <cell r="E1865" t="str">
            <v>XOL Item</v>
          </cell>
          <cell r="F1865">
            <v>4597</v>
          </cell>
          <cell r="G1865">
            <v>8358</v>
          </cell>
        </row>
        <row r="1866">
          <cell r="A1866">
            <v>41160</v>
          </cell>
          <cell r="B1866" t="str">
            <v>MidWest</v>
          </cell>
          <cell r="C1866" t="str">
            <v>Mo</v>
          </cell>
          <cell r="E1866" t="str">
            <v>RAD Item</v>
          </cell>
          <cell r="F1866">
            <v>1850</v>
          </cell>
          <cell r="G1866">
            <v>2721</v>
          </cell>
        </row>
        <row r="1867">
          <cell r="A1867">
            <v>41322</v>
          </cell>
          <cell r="B1867" t="str">
            <v>West</v>
          </cell>
          <cell r="C1867" t="str">
            <v>Pham</v>
          </cell>
          <cell r="E1867" t="str">
            <v>XOL Item</v>
          </cell>
          <cell r="F1867">
            <v>1350</v>
          </cell>
          <cell r="G1867">
            <v>3000</v>
          </cell>
        </row>
        <row r="1868">
          <cell r="A1868">
            <v>41246</v>
          </cell>
          <cell r="B1868" t="str">
            <v>South</v>
          </cell>
          <cell r="C1868" t="str">
            <v>Shelia</v>
          </cell>
          <cell r="E1868" t="str">
            <v>AIM Item</v>
          </cell>
          <cell r="F1868">
            <v>2045</v>
          </cell>
          <cell r="G1868">
            <v>3465</v>
          </cell>
        </row>
        <row r="1869">
          <cell r="A1869">
            <v>41577</v>
          </cell>
          <cell r="B1869" t="str">
            <v>North</v>
          </cell>
          <cell r="C1869" t="str">
            <v>Gigi</v>
          </cell>
          <cell r="E1869" t="str">
            <v>XOL Item</v>
          </cell>
          <cell r="F1869">
            <v>4305</v>
          </cell>
          <cell r="G1869">
            <v>7825</v>
          </cell>
        </row>
        <row r="1870">
          <cell r="A1870">
            <v>41635</v>
          </cell>
          <cell r="B1870" t="str">
            <v>North</v>
          </cell>
          <cell r="C1870" t="str">
            <v>Mo</v>
          </cell>
          <cell r="E1870" t="str">
            <v>RAD Item</v>
          </cell>
          <cell r="F1870">
            <v>1919</v>
          </cell>
          <cell r="G1870">
            <v>3254</v>
          </cell>
        </row>
        <row r="1871">
          <cell r="A1871">
            <v>41287</v>
          </cell>
          <cell r="B1871" t="str">
            <v>South</v>
          </cell>
          <cell r="C1871" t="str">
            <v>Gigi</v>
          </cell>
          <cell r="E1871" t="str">
            <v>RAD Item</v>
          </cell>
          <cell r="F1871">
            <v>5390</v>
          </cell>
          <cell r="G1871">
            <v>6124</v>
          </cell>
        </row>
        <row r="1872">
          <cell r="A1872">
            <v>41341</v>
          </cell>
          <cell r="B1872" t="str">
            <v>South</v>
          </cell>
          <cell r="C1872" t="str">
            <v>Mo</v>
          </cell>
          <cell r="E1872" t="str">
            <v>RAD Item</v>
          </cell>
          <cell r="F1872">
            <v>4016</v>
          </cell>
          <cell r="G1872">
            <v>9338</v>
          </cell>
        </row>
        <row r="1873">
          <cell r="A1873">
            <v>41536</v>
          </cell>
          <cell r="B1873" t="str">
            <v>MidWest</v>
          </cell>
          <cell r="C1873" t="str">
            <v>Mo</v>
          </cell>
          <cell r="E1873" t="str">
            <v>DAB Item</v>
          </cell>
          <cell r="F1873">
            <v>6887</v>
          </cell>
          <cell r="G1873">
            <v>7825</v>
          </cell>
        </row>
        <row r="1874">
          <cell r="A1874">
            <v>41527</v>
          </cell>
          <cell r="B1874" t="str">
            <v>MidWest</v>
          </cell>
          <cell r="C1874" t="str">
            <v>Pham</v>
          </cell>
          <cell r="E1874" t="str">
            <v>XOL Item</v>
          </cell>
          <cell r="F1874">
            <v>2996</v>
          </cell>
          <cell r="G1874">
            <v>3995</v>
          </cell>
        </row>
        <row r="1875">
          <cell r="A1875">
            <v>41068</v>
          </cell>
          <cell r="B1875" t="str">
            <v>South</v>
          </cell>
          <cell r="C1875" t="str">
            <v>Shelia</v>
          </cell>
          <cell r="E1875" t="str">
            <v>RAD Item</v>
          </cell>
          <cell r="F1875">
            <v>4652</v>
          </cell>
          <cell r="G1875">
            <v>7884</v>
          </cell>
        </row>
        <row r="1876">
          <cell r="A1876">
            <v>41416</v>
          </cell>
          <cell r="B1876" t="str">
            <v>North</v>
          </cell>
          <cell r="C1876" t="str">
            <v>Gigi</v>
          </cell>
          <cell r="E1876" t="str">
            <v>RAD Item</v>
          </cell>
          <cell r="F1876">
            <v>777</v>
          </cell>
          <cell r="G1876">
            <v>1727</v>
          </cell>
        </row>
        <row r="1877">
          <cell r="A1877">
            <v>41032</v>
          </cell>
          <cell r="B1877" t="str">
            <v>MidWest</v>
          </cell>
          <cell r="C1877" t="str">
            <v>Gigi</v>
          </cell>
          <cell r="E1877" t="str">
            <v>DAB Item</v>
          </cell>
          <cell r="F1877">
            <v>533</v>
          </cell>
          <cell r="G1877">
            <v>783</v>
          </cell>
        </row>
        <row r="1878">
          <cell r="A1878">
            <v>41534</v>
          </cell>
          <cell r="B1878" t="str">
            <v>MidWest</v>
          </cell>
          <cell r="C1878" t="str">
            <v>Pham</v>
          </cell>
          <cell r="E1878" t="str">
            <v>AIM Item</v>
          </cell>
          <cell r="F1878">
            <v>915</v>
          </cell>
          <cell r="G1878">
            <v>2469</v>
          </cell>
        </row>
        <row r="1879">
          <cell r="A1879">
            <v>41176</v>
          </cell>
          <cell r="B1879" t="str">
            <v>South</v>
          </cell>
          <cell r="C1879" t="str">
            <v>Pham</v>
          </cell>
          <cell r="E1879" t="str">
            <v>RAD Item</v>
          </cell>
          <cell r="F1879">
            <v>2728</v>
          </cell>
          <cell r="G1879">
            <v>3636</v>
          </cell>
        </row>
        <row r="1880">
          <cell r="A1880">
            <v>41397</v>
          </cell>
          <cell r="B1880" t="str">
            <v>South</v>
          </cell>
          <cell r="C1880" t="str">
            <v>Pham</v>
          </cell>
          <cell r="E1880" t="str">
            <v>RAD Item</v>
          </cell>
          <cell r="F1880">
            <v>4470</v>
          </cell>
          <cell r="G1880">
            <v>7575</v>
          </cell>
        </row>
        <row r="1881">
          <cell r="A1881">
            <v>41626</v>
          </cell>
          <cell r="B1881" t="str">
            <v>West</v>
          </cell>
          <cell r="C1881" t="str">
            <v>Shelia</v>
          </cell>
          <cell r="E1881" t="str">
            <v>AIM Item</v>
          </cell>
          <cell r="F1881">
            <v>3555</v>
          </cell>
          <cell r="G1881">
            <v>9605</v>
          </cell>
        </row>
        <row r="1882">
          <cell r="A1882">
            <v>41013</v>
          </cell>
          <cell r="B1882" t="str">
            <v>South</v>
          </cell>
          <cell r="C1882" t="str">
            <v>Gigi</v>
          </cell>
          <cell r="E1882" t="str">
            <v>AIM Item</v>
          </cell>
          <cell r="F1882">
            <v>447</v>
          </cell>
          <cell r="G1882">
            <v>1209</v>
          </cell>
        </row>
        <row r="1883">
          <cell r="A1883">
            <v>41481</v>
          </cell>
          <cell r="B1883" t="str">
            <v>South</v>
          </cell>
          <cell r="C1883" t="str">
            <v>Gigi</v>
          </cell>
          <cell r="E1883" t="str">
            <v>AIM Item</v>
          </cell>
          <cell r="F1883">
            <v>3562</v>
          </cell>
          <cell r="G1883">
            <v>6478</v>
          </cell>
        </row>
        <row r="1884">
          <cell r="A1884">
            <v>41600</v>
          </cell>
          <cell r="B1884" t="str">
            <v>West</v>
          </cell>
          <cell r="C1884" t="str">
            <v>Shelia</v>
          </cell>
          <cell r="E1884" t="str">
            <v>XOL Item</v>
          </cell>
          <cell r="F1884">
            <v>5275</v>
          </cell>
          <cell r="G1884">
            <v>5993</v>
          </cell>
        </row>
        <row r="1885">
          <cell r="A1885">
            <v>41030</v>
          </cell>
          <cell r="B1885" t="str">
            <v>North</v>
          </cell>
          <cell r="C1885" t="str">
            <v>Mo</v>
          </cell>
          <cell r="E1885" t="str">
            <v>RAD Item</v>
          </cell>
          <cell r="F1885">
            <v>3750</v>
          </cell>
          <cell r="G1885">
            <v>8721</v>
          </cell>
        </row>
        <row r="1886">
          <cell r="A1886">
            <v>41083</v>
          </cell>
          <cell r="B1886" t="str">
            <v>South</v>
          </cell>
          <cell r="C1886" t="str">
            <v>Pham</v>
          </cell>
          <cell r="E1886" t="str">
            <v>RAD Item</v>
          </cell>
          <cell r="F1886">
            <v>1198</v>
          </cell>
          <cell r="G1886">
            <v>1281</v>
          </cell>
        </row>
        <row r="1887">
          <cell r="A1887">
            <v>41577</v>
          </cell>
          <cell r="B1887" t="str">
            <v>West</v>
          </cell>
          <cell r="C1887" t="str">
            <v>Pham</v>
          </cell>
          <cell r="E1887" t="str">
            <v>AIM Item</v>
          </cell>
          <cell r="F1887">
            <v>5629</v>
          </cell>
          <cell r="G1887">
            <v>9539</v>
          </cell>
        </row>
        <row r="1888">
          <cell r="A1888">
            <v>40913</v>
          </cell>
          <cell r="B1888" t="str">
            <v>West</v>
          </cell>
          <cell r="C1888" t="str">
            <v>Shelia</v>
          </cell>
          <cell r="E1888" t="str">
            <v>XOL Item</v>
          </cell>
          <cell r="F1888">
            <v>219</v>
          </cell>
          <cell r="G1888">
            <v>322</v>
          </cell>
        </row>
        <row r="1889">
          <cell r="A1889">
            <v>41397</v>
          </cell>
          <cell r="B1889" t="str">
            <v>West</v>
          </cell>
          <cell r="C1889" t="str">
            <v>Mo</v>
          </cell>
          <cell r="E1889" t="str">
            <v>AIM Item</v>
          </cell>
          <cell r="F1889">
            <v>3904</v>
          </cell>
          <cell r="G1889">
            <v>5206</v>
          </cell>
        </row>
        <row r="1890">
          <cell r="A1890">
            <v>40944</v>
          </cell>
          <cell r="B1890" t="str">
            <v>North</v>
          </cell>
          <cell r="C1890" t="str">
            <v>Shelia</v>
          </cell>
          <cell r="E1890" t="str">
            <v>XOL Item</v>
          </cell>
          <cell r="F1890">
            <v>486</v>
          </cell>
          <cell r="G1890">
            <v>1132</v>
          </cell>
        </row>
        <row r="1891">
          <cell r="A1891">
            <v>41284</v>
          </cell>
          <cell r="B1891" t="str">
            <v>South</v>
          </cell>
          <cell r="C1891" t="str">
            <v>Pham</v>
          </cell>
          <cell r="E1891" t="str">
            <v>AIM Item</v>
          </cell>
          <cell r="F1891">
            <v>7177</v>
          </cell>
          <cell r="G1891">
            <v>7677</v>
          </cell>
        </row>
        <row r="1892">
          <cell r="A1892">
            <v>41030</v>
          </cell>
          <cell r="B1892" t="str">
            <v>South</v>
          </cell>
          <cell r="C1892" t="str">
            <v>Mo</v>
          </cell>
          <cell r="E1892" t="str">
            <v>DAB Item</v>
          </cell>
          <cell r="F1892">
            <v>2349</v>
          </cell>
          <cell r="G1892">
            <v>3130</v>
          </cell>
        </row>
        <row r="1893">
          <cell r="A1893">
            <v>41085</v>
          </cell>
          <cell r="B1893" t="str">
            <v>South</v>
          </cell>
          <cell r="C1893" t="str">
            <v>Shelia</v>
          </cell>
          <cell r="E1893" t="str">
            <v>RAD Item</v>
          </cell>
          <cell r="F1893">
            <v>3282</v>
          </cell>
          <cell r="G1893">
            <v>7295</v>
          </cell>
        </row>
        <row r="1894">
          <cell r="A1894">
            <v>41101</v>
          </cell>
          <cell r="B1894" t="str">
            <v>MidWest</v>
          </cell>
          <cell r="C1894" t="str">
            <v>Mo</v>
          </cell>
          <cell r="E1894" t="str">
            <v>XOL Item</v>
          </cell>
          <cell r="F1894">
            <v>4211</v>
          </cell>
          <cell r="G1894">
            <v>7262</v>
          </cell>
        </row>
        <row r="1895">
          <cell r="A1895">
            <v>40911</v>
          </cell>
          <cell r="B1895" t="str">
            <v>MidWest</v>
          </cell>
          <cell r="C1895" t="str">
            <v>Pham</v>
          </cell>
          <cell r="E1895" t="str">
            <v>DAB Item</v>
          </cell>
          <cell r="F1895">
            <v>1692</v>
          </cell>
          <cell r="G1895">
            <v>3074</v>
          </cell>
        </row>
        <row r="1896">
          <cell r="A1896">
            <v>41271</v>
          </cell>
          <cell r="B1896" t="str">
            <v>West</v>
          </cell>
          <cell r="C1896" t="str">
            <v>Mo</v>
          </cell>
          <cell r="E1896" t="str">
            <v>RAD Item</v>
          </cell>
          <cell r="F1896">
            <v>5129</v>
          </cell>
          <cell r="G1896">
            <v>6840</v>
          </cell>
        </row>
        <row r="1897">
          <cell r="A1897">
            <v>41460</v>
          </cell>
          <cell r="B1897" t="str">
            <v>South</v>
          </cell>
          <cell r="C1897" t="str">
            <v>Shelia</v>
          </cell>
          <cell r="E1897" t="str">
            <v>DAB Item</v>
          </cell>
          <cell r="F1897">
            <v>746</v>
          </cell>
          <cell r="G1897">
            <v>1357</v>
          </cell>
        </row>
        <row r="1898">
          <cell r="A1898">
            <v>40916</v>
          </cell>
          <cell r="B1898" t="str">
            <v>MidWest</v>
          </cell>
          <cell r="C1898" t="str">
            <v>Pham</v>
          </cell>
          <cell r="E1898" t="str">
            <v>XOL Item</v>
          </cell>
          <cell r="F1898">
            <v>1513</v>
          </cell>
          <cell r="G1898">
            <v>1721</v>
          </cell>
        </row>
        <row r="1899">
          <cell r="A1899">
            <v>41294</v>
          </cell>
          <cell r="B1899" t="str">
            <v>West</v>
          </cell>
          <cell r="C1899" t="str">
            <v>Gigi</v>
          </cell>
          <cell r="E1899" t="str">
            <v>XOL Item</v>
          </cell>
          <cell r="F1899">
            <v>3168</v>
          </cell>
          <cell r="G1899">
            <v>8560</v>
          </cell>
        </row>
        <row r="1900">
          <cell r="A1900">
            <v>41556</v>
          </cell>
          <cell r="B1900" t="str">
            <v>West</v>
          </cell>
          <cell r="C1900" t="str">
            <v>Pham</v>
          </cell>
          <cell r="E1900" t="str">
            <v>DAB Item</v>
          </cell>
          <cell r="F1900">
            <v>2972</v>
          </cell>
          <cell r="G1900">
            <v>3177</v>
          </cell>
        </row>
        <row r="1901">
          <cell r="A1901">
            <v>40920</v>
          </cell>
          <cell r="B1901" t="str">
            <v>West</v>
          </cell>
          <cell r="C1901" t="str">
            <v>Shelia</v>
          </cell>
          <cell r="E1901" t="str">
            <v>RAD Item</v>
          </cell>
          <cell r="F1901">
            <v>3838</v>
          </cell>
          <cell r="G1901">
            <v>6975</v>
          </cell>
        </row>
        <row r="1902">
          <cell r="A1902">
            <v>41167</v>
          </cell>
          <cell r="B1902" t="str">
            <v>North</v>
          </cell>
          <cell r="C1902" t="str">
            <v>Mo</v>
          </cell>
          <cell r="E1902" t="str">
            <v>XOL Item</v>
          </cell>
          <cell r="F1902">
            <v>4150</v>
          </cell>
          <cell r="G1902">
            <v>7036</v>
          </cell>
        </row>
        <row r="1903">
          <cell r="A1903">
            <v>41149</v>
          </cell>
          <cell r="B1903" t="str">
            <v>MidWest</v>
          </cell>
          <cell r="C1903" t="str">
            <v>Gigi</v>
          </cell>
          <cell r="E1903" t="str">
            <v>DAB Item</v>
          </cell>
          <cell r="F1903">
            <v>1902</v>
          </cell>
          <cell r="G1903">
            <v>2535</v>
          </cell>
        </row>
        <row r="1904">
          <cell r="A1904">
            <v>41575</v>
          </cell>
          <cell r="B1904" t="str">
            <v>West</v>
          </cell>
          <cell r="C1904" t="str">
            <v>Shelia</v>
          </cell>
          <cell r="E1904" t="str">
            <v>DAB Item</v>
          </cell>
          <cell r="F1904">
            <v>5718</v>
          </cell>
          <cell r="G1904">
            <v>8408</v>
          </cell>
        </row>
        <row r="1905">
          <cell r="A1905">
            <v>41197</v>
          </cell>
          <cell r="B1905" t="str">
            <v>West</v>
          </cell>
          <cell r="C1905" t="str">
            <v>Pham</v>
          </cell>
          <cell r="E1905" t="str">
            <v>RAD Item</v>
          </cell>
          <cell r="F1905">
            <v>321</v>
          </cell>
          <cell r="G1905">
            <v>584</v>
          </cell>
        </row>
        <row r="1906">
          <cell r="A1906">
            <v>40946</v>
          </cell>
          <cell r="B1906" t="str">
            <v>MidWest</v>
          </cell>
          <cell r="C1906" t="str">
            <v>Pham</v>
          </cell>
          <cell r="E1906" t="str">
            <v>XOL Item</v>
          </cell>
          <cell r="F1906">
            <v>4004</v>
          </cell>
          <cell r="G1906">
            <v>5337</v>
          </cell>
        </row>
        <row r="1907">
          <cell r="A1907">
            <v>41020</v>
          </cell>
          <cell r="B1907" t="str">
            <v>South</v>
          </cell>
          <cell r="C1907" t="str">
            <v>Shelia</v>
          </cell>
          <cell r="E1907" t="str">
            <v>RAD Item</v>
          </cell>
          <cell r="F1907">
            <v>3304</v>
          </cell>
          <cell r="G1907">
            <v>7682</v>
          </cell>
        </row>
        <row r="1908">
          <cell r="A1908">
            <v>41077</v>
          </cell>
          <cell r="B1908" t="str">
            <v>MidWest</v>
          </cell>
          <cell r="C1908" t="str">
            <v>Pham</v>
          </cell>
          <cell r="E1908" t="str">
            <v>XOL Item</v>
          </cell>
          <cell r="F1908">
            <v>4578</v>
          </cell>
          <cell r="G1908">
            <v>7760</v>
          </cell>
        </row>
        <row r="1909">
          <cell r="A1909">
            <v>41418</v>
          </cell>
          <cell r="B1909" t="str">
            <v>MidWest</v>
          </cell>
          <cell r="C1909" t="str">
            <v>Gigi</v>
          </cell>
          <cell r="E1909" t="str">
            <v>AIM Item</v>
          </cell>
          <cell r="F1909">
            <v>2177</v>
          </cell>
          <cell r="G1909">
            <v>5060</v>
          </cell>
        </row>
        <row r="1910">
          <cell r="A1910">
            <v>41559</v>
          </cell>
          <cell r="B1910" t="str">
            <v>West</v>
          </cell>
          <cell r="C1910" t="str">
            <v>Mo</v>
          </cell>
          <cell r="E1910" t="str">
            <v>RAD Item</v>
          </cell>
          <cell r="F1910">
            <v>3839</v>
          </cell>
          <cell r="G1910">
            <v>4104</v>
          </cell>
        </row>
        <row r="1911">
          <cell r="A1911">
            <v>41400</v>
          </cell>
          <cell r="B1911" t="str">
            <v>MidWest</v>
          </cell>
          <cell r="C1911" t="str">
            <v>Mo</v>
          </cell>
          <cell r="E1911" t="str">
            <v>XOL Item</v>
          </cell>
          <cell r="F1911">
            <v>3172</v>
          </cell>
          <cell r="G1911">
            <v>8573</v>
          </cell>
        </row>
        <row r="1912">
          <cell r="A1912">
            <v>41031</v>
          </cell>
          <cell r="B1912" t="str">
            <v>North</v>
          </cell>
          <cell r="C1912" t="str">
            <v>Mo</v>
          </cell>
          <cell r="E1912" t="str">
            <v>RAD Item</v>
          </cell>
          <cell r="F1912">
            <v>1178</v>
          </cell>
          <cell r="G1912">
            <v>3185</v>
          </cell>
        </row>
        <row r="1913">
          <cell r="A1913">
            <v>41162</v>
          </cell>
          <cell r="B1913" t="str">
            <v>MidWest</v>
          </cell>
          <cell r="C1913" t="str">
            <v>Mo</v>
          </cell>
          <cell r="E1913" t="str">
            <v>AIM Item</v>
          </cell>
          <cell r="F1913">
            <v>5758</v>
          </cell>
          <cell r="G1913">
            <v>6159</v>
          </cell>
        </row>
        <row r="1914">
          <cell r="A1914">
            <v>41186</v>
          </cell>
          <cell r="B1914" t="str">
            <v>North</v>
          </cell>
          <cell r="C1914" t="str">
            <v>Shelia</v>
          </cell>
          <cell r="E1914" t="str">
            <v>RAD Item</v>
          </cell>
          <cell r="F1914">
            <v>4399</v>
          </cell>
          <cell r="G1914">
            <v>6469</v>
          </cell>
        </row>
        <row r="1915">
          <cell r="A1915">
            <v>41413</v>
          </cell>
          <cell r="B1915" t="str">
            <v>North</v>
          </cell>
          <cell r="C1915" t="str">
            <v>Gigi</v>
          </cell>
          <cell r="E1915" t="str">
            <v>DAB Item</v>
          </cell>
          <cell r="F1915">
            <v>591</v>
          </cell>
          <cell r="G1915">
            <v>1311</v>
          </cell>
        </row>
        <row r="1916">
          <cell r="A1916">
            <v>41433</v>
          </cell>
          <cell r="B1916" t="str">
            <v>North</v>
          </cell>
          <cell r="C1916" t="str">
            <v>Pham</v>
          </cell>
          <cell r="E1916" t="str">
            <v>XOL Item</v>
          </cell>
          <cell r="F1916">
            <v>2605</v>
          </cell>
          <cell r="G1916">
            <v>5790</v>
          </cell>
        </row>
        <row r="1917">
          <cell r="A1917">
            <v>41428</v>
          </cell>
          <cell r="B1917" t="str">
            <v>MidWest</v>
          </cell>
          <cell r="C1917" t="str">
            <v>Mo</v>
          </cell>
          <cell r="E1917" t="str">
            <v>AIM Item</v>
          </cell>
          <cell r="F1917">
            <v>3318</v>
          </cell>
          <cell r="G1917">
            <v>8966</v>
          </cell>
        </row>
        <row r="1918">
          <cell r="A1918">
            <v>40991</v>
          </cell>
          <cell r="B1918" t="str">
            <v>South</v>
          </cell>
          <cell r="C1918" t="str">
            <v>Gigi</v>
          </cell>
          <cell r="E1918" t="str">
            <v>AIM Item</v>
          </cell>
          <cell r="F1918">
            <v>3132</v>
          </cell>
          <cell r="G1918">
            <v>5695</v>
          </cell>
        </row>
        <row r="1919">
          <cell r="A1919">
            <v>40963</v>
          </cell>
          <cell r="B1919" t="str">
            <v>MidWest</v>
          </cell>
          <cell r="C1919" t="str">
            <v>Mo</v>
          </cell>
          <cell r="E1919" t="str">
            <v>RAD Item</v>
          </cell>
          <cell r="F1919">
            <v>5772</v>
          </cell>
          <cell r="G1919">
            <v>6174</v>
          </cell>
        </row>
        <row r="1920">
          <cell r="A1920">
            <v>40918</v>
          </cell>
          <cell r="B1920" t="str">
            <v>West</v>
          </cell>
          <cell r="C1920" t="str">
            <v>Gigi</v>
          </cell>
          <cell r="E1920" t="str">
            <v>AIM Item</v>
          </cell>
          <cell r="F1920">
            <v>5931</v>
          </cell>
          <cell r="G1920">
            <v>8724</v>
          </cell>
        </row>
        <row r="1921">
          <cell r="A1921">
            <v>41314</v>
          </cell>
          <cell r="B1921" t="str">
            <v>MidWest</v>
          </cell>
          <cell r="C1921" t="str">
            <v>Shelia</v>
          </cell>
          <cell r="E1921" t="str">
            <v>DAB Item</v>
          </cell>
          <cell r="F1921">
            <v>2890</v>
          </cell>
          <cell r="G1921">
            <v>3854</v>
          </cell>
        </row>
        <row r="1922">
          <cell r="A1922">
            <v>41217</v>
          </cell>
          <cell r="B1922" t="str">
            <v>West</v>
          </cell>
          <cell r="C1922" t="str">
            <v>Shelia</v>
          </cell>
          <cell r="E1922" t="str">
            <v>AIM Item</v>
          </cell>
          <cell r="F1922">
            <v>8102</v>
          </cell>
          <cell r="G1922">
            <v>9205</v>
          </cell>
        </row>
        <row r="1923">
          <cell r="A1923">
            <v>41509</v>
          </cell>
          <cell r="B1923" t="str">
            <v>West</v>
          </cell>
          <cell r="C1923" t="str">
            <v>Mo</v>
          </cell>
          <cell r="E1923" t="str">
            <v>RAD Item</v>
          </cell>
          <cell r="F1923">
            <v>3306</v>
          </cell>
          <cell r="G1923">
            <v>7344</v>
          </cell>
        </row>
        <row r="1924">
          <cell r="A1924">
            <v>41411</v>
          </cell>
          <cell r="B1924" t="str">
            <v>West</v>
          </cell>
          <cell r="C1924" t="str">
            <v>Mo</v>
          </cell>
          <cell r="E1924" t="str">
            <v>AIM Item</v>
          </cell>
          <cell r="F1924">
            <v>5366</v>
          </cell>
          <cell r="G1924">
            <v>9756</v>
          </cell>
        </row>
        <row r="1925">
          <cell r="A1925">
            <v>41265</v>
          </cell>
          <cell r="B1925" t="str">
            <v>MidWest</v>
          </cell>
          <cell r="C1925" t="str">
            <v>Pham</v>
          </cell>
          <cell r="E1925" t="str">
            <v>XOL Item</v>
          </cell>
          <cell r="F1925">
            <v>2974</v>
          </cell>
          <cell r="G1925">
            <v>3181</v>
          </cell>
        </row>
        <row r="1926">
          <cell r="A1926">
            <v>41349</v>
          </cell>
          <cell r="B1926" t="str">
            <v>MidWest</v>
          </cell>
          <cell r="C1926" t="str">
            <v>Gigi</v>
          </cell>
          <cell r="E1926" t="str">
            <v>AIM Item</v>
          </cell>
          <cell r="F1926">
            <v>336</v>
          </cell>
          <cell r="G1926">
            <v>610</v>
          </cell>
        </row>
        <row r="1927">
          <cell r="A1927">
            <v>41192</v>
          </cell>
          <cell r="B1927" t="str">
            <v>MidWest</v>
          </cell>
          <cell r="C1927" t="str">
            <v>Pham</v>
          </cell>
          <cell r="E1927" t="str">
            <v>XOL Item</v>
          </cell>
          <cell r="F1927">
            <v>6163</v>
          </cell>
          <cell r="G1927">
            <v>8217</v>
          </cell>
        </row>
        <row r="1928">
          <cell r="A1928">
            <v>41248</v>
          </cell>
          <cell r="B1928" t="str">
            <v>MidWest</v>
          </cell>
          <cell r="C1928" t="str">
            <v>Gigi</v>
          </cell>
          <cell r="E1928" t="str">
            <v>RAD Item</v>
          </cell>
          <cell r="F1928">
            <v>506</v>
          </cell>
          <cell r="G1928">
            <v>674</v>
          </cell>
        </row>
        <row r="1929">
          <cell r="A1929">
            <v>41573</v>
          </cell>
          <cell r="B1929" t="str">
            <v>North</v>
          </cell>
          <cell r="C1929" t="str">
            <v>Gigi</v>
          </cell>
          <cell r="E1929" t="str">
            <v>RAD Item</v>
          </cell>
          <cell r="F1929">
            <v>1693</v>
          </cell>
          <cell r="G1929">
            <v>2868</v>
          </cell>
        </row>
        <row r="1930">
          <cell r="A1930">
            <v>41250</v>
          </cell>
          <cell r="B1930" t="str">
            <v>South</v>
          </cell>
          <cell r="C1930" t="str">
            <v>Mo</v>
          </cell>
          <cell r="E1930" t="str">
            <v>XOL Item</v>
          </cell>
          <cell r="F1930">
            <v>1857</v>
          </cell>
          <cell r="G1930">
            <v>3149</v>
          </cell>
        </row>
        <row r="1931">
          <cell r="A1931">
            <v>41162</v>
          </cell>
          <cell r="B1931" t="str">
            <v>MidWest</v>
          </cell>
          <cell r="C1931" t="str">
            <v>Pham</v>
          </cell>
          <cell r="E1931" t="str">
            <v>XOL Item</v>
          </cell>
          <cell r="F1931">
            <v>1019</v>
          </cell>
          <cell r="G1931">
            <v>1090</v>
          </cell>
        </row>
        <row r="1932">
          <cell r="A1932">
            <v>41548</v>
          </cell>
          <cell r="B1932" t="str">
            <v>South</v>
          </cell>
          <cell r="C1932" t="str">
            <v>Pham</v>
          </cell>
          <cell r="E1932" t="str">
            <v>AIM Item</v>
          </cell>
          <cell r="F1932">
            <v>3018</v>
          </cell>
          <cell r="G1932">
            <v>5204</v>
          </cell>
        </row>
        <row r="1933">
          <cell r="A1933">
            <v>41195</v>
          </cell>
          <cell r="B1933" t="str">
            <v>North</v>
          </cell>
          <cell r="C1933" t="str">
            <v>Pham</v>
          </cell>
          <cell r="E1933" t="str">
            <v>RAD Item</v>
          </cell>
          <cell r="F1933">
            <v>1802</v>
          </cell>
          <cell r="G1933">
            <v>2650</v>
          </cell>
        </row>
        <row r="1934">
          <cell r="A1934">
            <v>41156</v>
          </cell>
          <cell r="B1934" t="str">
            <v>MidWest</v>
          </cell>
          <cell r="C1934" t="str">
            <v>Mo</v>
          </cell>
          <cell r="E1934" t="str">
            <v>AIM Item</v>
          </cell>
          <cell r="F1934">
            <v>5843</v>
          </cell>
          <cell r="G1934">
            <v>6639</v>
          </cell>
        </row>
        <row r="1935">
          <cell r="A1935">
            <v>41529</v>
          </cell>
          <cell r="B1935" t="str">
            <v>South</v>
          </cell>
          <cell r="C1935" t="str">
            <v>Pham</v>
          </cell>
          <cell r="E1935" t="str">
            <v>RAD Item</v>
          </cell>
          <cell r="F1935">
            <v>1468</v>
          </cell>
          <cell r="G1935">
            <v>1569</v>
          </cell>
        </row>
        <row r="1936">
          <cell r="A1936">
            <v>41229</v>
          </cell>
          <cell r="B1936" t="str">
            <v>North</v>
          </cell>
          <cell r="C1936" t="str">
            <v>Pham</v>
          </cell>
          <cell r="E1936" t="str">
            <v>XOL Item</v>
          </cell>
          <cell r="F1936">
            <v>2953</v>
          </cell>
          <cell r="G1936">
            <v>7982</v>
          </cell>
        </row>
        <row r="1937">
          <cell r="A1937">
            <v>41631</v>
          </cell>
          <cell r="B1937" t="str">
            <v>MidWest</v>
          </cell>
          <cell r="C1937" t="str">
            <v>Gigi</v>
          </cell>
          <cell r="E1937" t="str">
            <v>DAB Item</v>
          </cell>
          <cell r="F1937">
            <v>1611</v>
          </cell>
          <cell r="G1937">
            <v>3579</v>
          </cell>
        </row>
        <row r="1938">
          <cell r="A1938">
            <v>41431</v>
          </cell>
          <cell r="B1938" t="str">
            <v>North</v>
          </cell>
          <cell r="C1938" t="str">
            <v>Mo</v>
          </cell>
          <cell r="E1938" t="str">
            <v>XOL Item</v>
          </cell>
          <cell r="F1938">
            <v>3305</v>
          </cell>
          <cell r="G1938">
            <v>7346</v>
          </cell>
        </row>
        <row r="1939">
          <cell r="A1939">
            <v>41206</v>
          </cell>
          <cell r="B1939" t="str">
            <v>MidWest</v>
          </cell>
          <cell r="C1939" t="str">
            <v>Pham</v>
          </cell>
          <cell r="E1939" t="str">
            <v>RAD Item</v>
          </cell>
          <cell r="F1939">
            <v>5543</v>
          </cell>
          <cell r="G1939">
            <v>9557</v>
          </cell>
        </row>
        <row r="1940">
          <cell r="A1940">
            <v>41491</v>
          </cell>
          <cell r="B1940" t="str">
            <v>South</v>
          </cell>
          <cell r="C1940" t="str">
            <v>Gigi</v>
          </cell>
          <cell r="E1940" t="str">
            <v>DAB Item</v>
          </cell>
          <cell r="F1940">
            <v>3235</v>
          </cell>
          <cell r="G1940">
            <v>4758</v>
          </cell>
        </row>
        <row r="1941">
          <cell r="A1941">
            <v>41101</v>
          </cell>
          <cell r="B1941" t="str">
            <v>South</v>
          </cell>
          <cell r="C1941" t="str">
            <v>Mo</v>
          </cell>
          <cell r="E1941" t="str">
            <v>AIM Item</v>
          </cell>
          <cell r="F1941">
            <v>4711</v>
          </cell>
          <cell r="G1941">
            <v>7984</v>
          </cell>
        </row>
        <row r="1942">
          <cell r="A1942">
            <v>41272</v>
          </cell>
          <cell r="B1942" t="str">
            <v>North</v>
          </cell>
          <cell r="C1942" t="str">
            <v>Mo</v>
          </cell>
          <cell r="E1942" t="str">
            <v>RAD Item</v>
          </cell>
          <cell r="F1942">
            <v>822</v>
          </cell>
          <cell r="G1942">
            <v>1394</v>
          </cell>
        </row>
        <row r="1943">
          <cell r="A1943">
            <v>41378</v>
          </cell>
          <cell r="B1943" t="str">
            <v>MidWest</v>
          </cell>
          <cell r="C1943" t="str">
            <v>Shelia</v>
          </cell>
          <cell r="E1943" t="str">
            <v>AIM Item</v>
          </cell>
          <cell r="F1943">
            <v>6417</v>
          </cell>
          <cell r="G1943">
            <v>6864</v>
          </cell>
        </row>
        <row r="1944">
          <cell r="A1944">
            <v>41378</v>
          </cell>
          <cell r="B1944" t="str">
            <v>North</v>
          </cell>
          <cell r="C1944" t="str">
            <v>Mo</v>
          </cell>
          <cell r="E1944" t="str">
            <v>RAD Item</v>
          </cell>
          <cell r="F1944">
            <v>343</v>
          </cell>
          <cell r="G1944">
            <v>763</v>
          </cell>
        </row>
        <row r="1945">
          <cell r="A1945">
            <v>41306</v>
          </cell>
          <cell r="B1945" t="str">
            <v>North</v>
          </cell>
          <cell r="C1945" t="str">
            <v>Pham</v>
          </cell>
          <cell r="E1945" t="str">
            <v>XOL Item</v>
          </cell>
          <cell r="F1945">
            <v>2813</v>
          </cell>
          <cell r="G1945">
            <v>3197</v>
          </cell>
        </row>
        <row r="1946">
          <cell r="A1946">
            <v>41423</v>
          </cell>
          <cell r="B1946" t="str">
            <v>North</v>
          </cell>
          <cell r="C1946" t="str">
            <v>Mo</v>
          </cell>
          <cell r="E1946" t="str">
            <v>AIM Item</v>
          </cell>
          <cell r="F1946">
            <v>296</v>
          </cell>
          <cell r="G1946">
            <v>337</v>
          </cell>
        </row>
        <row r="1947">
          <cell r="A1947">
            <v>41351</v>
          </cell>
          <cell r="B1947" t="str">
            <v>MidWest</v>
          </cell>
          <cell r="C1947" t="str">
            <v>Gigi</v>
          </cell>
          <cell r="E1947" t="str">
            <v>AIM Item</v>
          </cell>
          <cell r="F1947">
            <v>4004</v>
          </cell>
          <cell r="G1947">
            <v>7279</v>
          </cell>
        </row>
        <row r="1948">
          <cell r="A1948">
            <v>41211</v>
          </cell>
          <cell r="B1948" t="str">
            <v>South</v>
          </cell>
          <cell r="C1948" t="str">
            <v>Gigi</v>
          </cell>
          <cell r="E1948" t="str">
            <v>AIM Item</v>
          </cell>
          <cell r="F1948">
            <v>1880</v>
          </cell>
          <cell r="G1948">
            <v>3241</v>
          </cell>
        </row>
        <row r="1949">
          <cell r="A1949">
            <v>41277</v>
          </cell>
          <cell r="B1949" t="str">
            <v>South</v>
          </cell>
          <cell r="C1949" t="str">
            <v>Pham</v>
          </cell>
          <cell r="E1949" t="str">
            <v>DAB Item</v>
          </cell>
          <cell r="F1949">
            <v>3073</v>
          </cell>
          <cell r="G1949">
            <v>3288</v>
          </cell>
        </row>
        <row r="1950">
          <cell r="A1950">
            <v>41182</v>
          </cell>
          <cell r="B1950" t="str">
            <v>South</v>
          </cell>
          <cell r="C1950" t="str">
            <v>Pham</v>
          </cell>
          <cell r="E1950" t="str">
            <v>RAD Item</v>
          </cell>
          <cell r="F1950">
            <v>2845</v>
          </cell>
          <cell r="G1950">
            <v>7689</v>
          </cell>
        </row>
        <row r="1951">
          <cell r="A1951">
            <v>41489</v>
          </cell>
          <cell r="B1951" t="str">
            <v>West</v>
          </cell>
          <cell r="C1951" t="str">
            <v>Pham</v>
          </cell>
          <cell r="E1951" t="str">
            <v>RAD Item</v>
          </cell>
          <cell r="F1951">
            <v>423</v>
          </cell>
          <cell r="G1951">
            <v>480</v>
          </cell>
        </row>
        <row r="1952">
          <cell r="A1952">
            <v>41050</v>
          </cell>
          <cell r="B1952" t="str">
            <v>MidWest</v>
          </cell>
          <cell r="C1952" t="str">
            <v>Shelia</v>
          </cell>
          <cell r="E1952" t="str">
            <v>DAB Item</v>
          </cell>
          <cell r="F1952">
            <v>1242</v>
          </cell>
          <cell r="G1952">
            <v>1828</v>
          </cell>
        </row>
        <row r="1953">
          <cell r="A1953">
            <v>41067</v>
          </cell>
          <cell r="B1953" t="str">
            <v>North</v>
          </cell>
          <cell r="C1953" t="str">
            <v>Shelia</v>
          </cell>
          <cell r="E1953" t="str">
            <v>RAD Item</v>
          </cell>
          <cell r="F1953">
            <v>3403</v>
          </cell>
          <cell r="G1953">
            <v>9195</v>
          </cell>
        </row>
        <row r="1954">
          <cell r="A1954">
            <v>41432</v>
          </cell>
          <cell r="B1954" t="str">
            <v>North</v>
          </cell>
          <cell r="C1954" t="str">
            <v>Pham</v>
          </cell>
          <cell r="E1954" t="str">
            <v>RAD Item</v>
          </cell>
          <cell r="F1954">
            <v>6354</v>
          </cell>
          <cell r="G1954">
            <v>9344</v>
          </cell>
        </row>
        <row r="1955">
          <cell r="A1955">
            <v>41491</v>
          </cell>
          <cell r="B1955" t="str">
            <v>West</v>
          </cell>
          <cell r="C1955" t="str">
            <v>Gigi</v>
          </cell>
          <cell r="E1955" t="str">
            <v>AIM Item</v>
          </cell>
          <cell r="F1955">
            <v>4562</v>
          </cell>
          <cell r="G1955">
            <v>5183</v>
          </cell>
        </row>
        <row r="1956">
          <cell r="A1956">
            <v>41112</v>
          </cell>
          <cell r="B1956" t="str">
            <v>West</v>
          </cell>
          <cell r="C1956" t="str">
            <v>Shelia</v>
          </cell>
          <cell r="E1956" t="str">
            <v>DAB Item</v>
          </cell>
          <cell r="F1956">
            <v>1476</v>
          </cell>
          <cell r="G1956">
            <v>3990</v>
          </cell>
        </row>
        <row r="1957">
          <cell r="A1957">
            <v>41130</v>
          </cell>
          <cell r="B1957" t="str">
            <v>West</v>
          </cell>
          <cell r="C1957" t="str">
            <v>Gigi</v>
          </cell>
          <cell r="E1957" t="str">
            <v>RAD Item</v>
          </cell>
          <cell r="F1957">
            <v>3582</v>
          </cell>
          <cell r="G1957">
            <v>4774</v>
          </cell>
        </row>
        <row r="1958">
          <cell r="A1958">
            <v>41301</v>
          </cell>
          <cell r="B1958" t="str">
            <v>West</v>
          </cell>
          <cell r="C1958" t="str">
            <v>Shelia</v>
          </cell>
          <cell r="E1958" t="str">
            <v>XOL Item</v>
          </cell>
          <cell r="F1958">
            <v>4130</v>
          </cell>
          <cell r="G1958">
            <v>5506</v>
          </cell>
        </row>
        <row r="1959">
          <cell r="A1959">
            <v>41479</v>
          </cell>
          <cell r="B1959" t="str">
            <v>South</v>
          </cell>
          <cell r="C1959" t="str">
            <v>Shelia</v>
          </cell>
          <cell r="E1959" t="str">
            <v>AIM Item</v>
          </cell>
          <cell r="F1959">
            <v>662</v>
          </cell>
          <cell r="G1959">
            <v>881</v>
          </cell>
        </row>
        <row r="1960">
          <cell r="A1960">
            <v>41485</v>
          </cell>
          <cell r="B1960" t="str">
            <v>South</v>
          </cell>
          <cell r="C1960" t="str">
            <v>Shelia</v>
          </cell>
          <cell r="E1960" t="str">
            <v>AIM Item</v>
          </cell>
          <cell r="F1960">
            <v>5238</v>
          </cell>
          <cell r="G1960">
            <v>6983</v>
          </cell>
        </row>
        <row r="1961">
          <cell r="A1961">
            <v>41396</v>
          </cell>
          <cell r="B1961" t="str">
            <v>MidWest</v>
          </cell>
          <cell r="C1961" t="str">
            <v>Mo</v>
          </cell>
          <cell r="E1961" t="str">
            <v>DAB Item</v>
          </cell>
          <cell r="F1961">
            <v>5363</v>
          </cell>
          <cell r="G1961">
            <v>7888</v>
          </cell>
        </row>
        <row r="1962">
          <cell r="A1962">
            <v>41361</v>
          </cell>
          <cell r="B1962" t="str">
            <v>West</v>
          </cell>
          <cell r="C1962" t="str">
            <v>Shelia</v>
          </cell>
          <cell r="E1962" t="str">
            <v>AIM Item</v>
          </cell>
          <cell r="F1962">
            <v>1541</v>
          </cell>
          <cell r="G1962">
            <v>3581</v>
          </cell>
        </row>
        <row r="1963">
          <cell r="A1963">
            <v>41373</v>
          </cell>
          <cell r="B1963" t="str">
            <v>North</v>
          </cell>
          <cell r="C1963" t="str">
            <v>Gigi</v>
          </cell>
          <cell r="E1963" t="str">
            <v>DAB Item</v>
          </cell>
          <cell r="F1963">
            <v>4050</v>
          </cell>
          <cell r="G1963">
            <v>5954</v>
          </cell>
        </row>
        <row r="1964">
          <cell r="A1964">
            <v>41496</v>
          </cell>
          <cell r="B1964" t="str">
            <v>MidWest</v>
          </cell>
          <cell r="C1964" t="str">
            <v>Pham</v>
          </cell>
          <cell r="E1964" t="str">
            <v>AIM Item</v>
          </cell>
          <cell r="F1964">
            <v>170</v>
          </cell>
          <cell r="G1964">
            <v>309</v>
          </cell>
        </row>
        <row r="1965">
          <cell r="A1965">
            <v>41225</v>
          </cell>
          <cell r="B1965" t="str">
            <v>South</v>
          </cell>
          <cell r="C1965" t="str">
            <v>Gigi</v>
          </cell>
          <cell r="E1965" t="str">
            <v>DAB Item</v>
          </cell>
          <cell r="F1965">
            <v>6397</v>
          </cell>
          <cell r="G1965">
            <v>8529</v>
          </cell>
        </row>
        <row r="1966">
          <cell r="A1966">
            <v>41110</v>
          </cell>
          <cell r="B1966" t="str">
            <v>MidWest</v>
          </cell>
          <cell r="C1966" t="str">
            <v>Mo</v>
          </cell>
          <cell r="E1966" t="str">
            <v>XOL Item</v>
          </cell>
          <cell r="F1966">
            <v>3221</v>
          </cell>
          <cell r="G1966">
            <v>4295</v>
          </cell>
        </row>
        <row r="1967">
          <cell r="A1967">
            <v>41211</v>
          </cell>
          <cell r="B1967" t="str">
            <v>MidWest</v>
          </cell>
          <cell r="C1967" t="str">
            <v>Shelia</v>
          </cell>
          <cell r="E1967" t="str">
            <v>XOL Item</v>
          </cell>
          <cell r="F1967">
            <v>2971</v>
          </cell>
          <cell r="G1967">
            <v>8027</v>
          </cell>
        </row>
        <row r="1968">
          <cell r="A1968">
            <v>41359</v>
          </cell>
          <cell r="B1968" t="str">
            <v>MidWest</v>
          </cell>
          <cell r="C1968" t="str">
            <v>Shelia</v>
          </cell>
          <cell r="E1968" t="str">
            <v>AIM Item</v>
          </cell>
          <cell r="F1968">
            <v>4993</v>
          </cell>
          <cell r="G1968">
            <v>9080</v>
          </cell>
        </row>
        <row r="1969">
          <cell r="A1969">
            <v>41168</v>
          </cell>
          <cell r="B1969" t="str">
            <v>South</v>
          </cell>
          <cell r="C1969" t="str">
            <v>Shelia</v>
          </cell>
          <cell r="E1969" t="str">
            <v>XOL Item</v>
          </cell>
          <cell r="F1969">
            <v>4240</v>
          </cell>
          <cell r="G1969">
            <v>9862</v>
          </cell>
        </row>
        <row r="1970">
          <cell r="A1970">
            <v>41056</v>
          </cell>
          <cell r="B1970" t="str">
            <v>MidWest</v>
          </cell>
          <cell r="C1970" t="str">
            <v>Mo</v>
          </cell>
          <cell r="E1970" t="str">
            <v>XOL Item</v>
          </cell>
          <cell r="F1970">
            <v>5423</v>
          </cell>
          <cell r="G1970">
            <v>7230</v>
          </cell>
        </row>
        <row r="1971">
          <cell r="A1971">
            <v>40962</v>
          </cell>
          <cell r="B1971" t="str">
            <v>North</v>
          </cell>
          <cell r="C1971" t="str">
            <v>Pham</v>
          </cell>
          <cell r="E1971" t="str">
            <v>XOL Item</v>
          </cell>
          <cell r="F1971">
            <v>5809</v>
          </cell>
          <cell r="G1971">
            <v>8542</v>
          </cell>
        </row>
        <row r="1972">
          <cell r="A1972">
            <v>41462</v>
          </cell>
          <cell r="B1972" t="str">
            <v>MidWest</v>
          </cell>
          <cell r="C1972" t="str">
            <v>Gigi</v>
          </cell>
          <cell r="E1972" t="str">
            <v>RAD Item</v>
          </cell>
          <cell r="F1972">
            <v>1964</v>
          </cell>
          <cell r="G1972">
            <v>5309</v>
          </cell>
        </row>
        <row r="1973">
          <cell r="A1973">
            <v>41316</v>
          </cell>
          <cell r="B1973" t="str">
            <v>MidWest</v>
          </cell>
          <cell r="C1973" t="str">
            <v>Shelia</v>
          </cell>
          <cell r="E1973" t="str">
            <v>DAB Item</v>
          </cell>
          <cell r="F1973">
            <v>2623</v>
          </cell>
          <cell r="G1973">
            <v>7091</v>
          </cell>
        </row>
        <row r="1974">
          <cell r="A1974">
            <v>41066</v>
          </cell>
          <cell r="B1974" t="str">
            <v>West</v>
          </cell>
          <cell r="C1974" t="str">
            <v>Pham</v>
          </cell>
          <cell r="E1974" t="str">
            <v>AIM Item</v>
          </cell>
          <cell r="F1974">
            <v>5232</v>
          </cell>
          <cell r="G1974">
            <v>6975</v>
          </cell>
        </row>
        <row r="1975">
          <cell r="A1975">
            <v>41265</v>
          </cell>
          <cell r="B1975" t="str">
            <v>MidWest</v>
          </cell>
          <cell r="C1975" t="str">
            <v>Mo</v>
          </cell>
          <cell r="E1975" t="str">
            <v>AIM Item</v>
          </cell>
          <cell r="F1975">
            <v>4847</v>
          </cell>
          <cell r="G1975">
            <v>8216</v>
          </cell>
        </row>
        <row r="1976">
          <cell r="A1976">
            <v>40911</v>
          </cell>
          <cell r="B1976" t="str">
            <v>North</v>
          </cell>
          <cell r="C1976" t="str">
            <v>Mo</v>
          </cell>
          <cell r="E1976" t="str">
            <v>AIM Item</v>
          </cell>
          <cell r="F1976">
            <v>4450</v>
          </cell>
          <cell r="G1976">
            <v>5055</v>
          </cell>
        </row>
        <row r="1977">
          <cell r="A1977">
            <v>41523</v>
          </cell>
          <cell r="B1977" t="str">
            <v>West</v>
          </cell>
          <cell r="C1977" t="str">
            <v>Pham</v>
          </cell>
          <cell r="E1977" t="str">
            <v>XOL Item</v>
          </cell>
          <cell r="F1977">
            <v>3621</v>
          </cell>
          <cell r="G1977">
            <v>9783</v>
          </cell>
        </row>
        <row r="1978">
          <cell r="A1978">
            <v>41323</v>
          </cell>
          <cell r="B1978" t="str">
            <v>West</v>
          </cell>
          <cell r="C1978" t="str">
            <v>Gigi</v>
          </cell>
          <cell r="E1978" t="str">
            <v>RAD Item</v>
          </cell>
          <cell r="F1978">
            <v>3066</v>
          </cell>
          <cell r="G1978">
            <v>8284</v>
          </cell>
        </row>
        <row r="1979">
          <cell r="A1979">
            <v>41473</v>
          </cell>
          <cell r="B1979" t="str">
            <v>MidWest</v>
          </cell>
          <cell r="C1979" t="str">
            <v>Mo</v>
          </cell>
          <cell r="E1979" t="str">
            <v>DAB Item</v>
          </cell>
          <cell r="F1979">
            <v>1070</v>
          </cell>
          <cell r="G1979">
            <v>2888</v>
          </cell>
        </row>
        <row r="1980">
          <cell r="A1980">
            <v>41354</v>
          </cell>
          <cell r="B1980" t="str">
            <v>West</v>
          </cell>
          <cell r="C1980" t="str">
            <v>Pham</v>
          </cell>
          <cell r="E1980" t="str">
            <v>AIM Item</v>
          </cell>
          <cell r="F1980">
            <v>4825</v>
          </cell>
          <cell r="G1980">
            <v>8770</v>
          </cell>
        </row>
        <row r="1981">
          <cell r="A1981">
            <v>41485</v>
          </cell>
          <cell r="B1981" t="str">
            <v>North</v>
          </cell>
          <cell r="C1981" t="str">
            <v>Mo</v>
          </cell>
          <cell r="E1981" t="str">
            <v>XOL Item</v>
          </cell>
          <cell r="F1981">
            <v>5464</v>
          </cell>
          <cell r="G1981">
            <v>9261</v>
          </cell>
        </row>
        <row r="1982">
          <cell r="A1982">
            <v>41564</v>
          </cell>
          <cell r="B1982" t="str">
            <v>West</v>
          </cell>
          <cell r="C1982" t="str">
            <v>Gigi</v>
          </cell>
          <cell r="E1982" t="str">
            <v>DAB Item</v>
          </cell>
          <cell r="F1982">
            <v>3853</v>
          </cell>
          <cell r="G1982">
            <v>4121</v>
          </cell>
        </row>
        <row r="1983">
          <cell r="A1983">
            <v>41213</v>
          </cell>
          <cell r="B1983" t="str">
            <v>North</v>
          </cell>
          <cell r="C1983" t="str">
            <v>Pham</v>
          </cell>
          <cell r="E1983" t="str">
            <v>RAD Item</v>
          </cell>
          <cell r="F1983">
            <v>5672</v>
          </cell>
          <cell r="G1983">
            <v>9611</v>
          </cell>
        </row>
        <row r="1984">
          <cell r="A1984">
            <v>41335</v>
          </cell>
          <cell r="B1984" t="str">
            <v>West</v>
          </cell>
          <cell r="C1984" t="str">
            <v>Pham</v>
          </cell>
          <cell r="E1984" t="str">
            <v>XOL Item</v>
          </cell>
          <cell r="F1984">
            <v>2918</v>
          </cell>
          <cell r="G1984">
            <v>3120</v>
          </cell>
        </row>
        <row r="1985">
          <cell r="A1985">
            <v>41076</v>
          </cell>
          <cell r="B1985" t="str">
            <v>West</v>
          </cell>
          <cell r="C1985" t="str">
            <v>Shelia</v>
          </cell>
          <cell r="E1985" t="str">
            <v>XOL Item</v>
          </cell>
          <cell r="F1985">
            <v>4236</v>
          </cell>
          <cell r="G1985">
            <v>4813</v>
          </cell>
        </row>
        <row r="1986">
          <cell r="A1986">
            <v>41067</v>
          </cell>
          <cell r="B1986" t="str">
            <v>West</v>
          </cell>
          <cell r="C1986" t="str">
            <v>Gigi</v>
          </cell>
          <cell r="E1986" t="str">
            <v>XOL Item</v>
          </cell>
          <cell r="F1986">
            <v>5257</v>
          </cell>
          <cell r="G1986">
            <v>9556</v>
          </cell>
        </row>
        <row r="1987">
          <cell r="A1987">
            <v>41326</v>
          </cell>
          <cell r="B1987" t="str">
            <v>West</v>
          </cell>
          <cell r="C1987" t="str">
            <v>Mo</v>
          </cell>
          <cell r="E1987" t="str">
            <v>XOL Item</v>
          </cell>
          <cell r="F1987">
            <v>133</v>
          </cell>
          <cell r="G1987">
            <v>308</v>
          </cell>
        </row>
        <row r="1988">
          <cell r="A1988">
            <v>41469</v>
          </cell>
          <cell r="B1988" t="str">
            <v>South</v>
          </cell>
          <cell r="C1988" t="str">
            <v>Shelia</v>
          </cell>
          <cell r="E1988" t="str">
            <v>AIM Item</v>
          </cell>
          <cell r="F1988">
            <v>4237</v>
          </cell>
          <cell r="G1988">
            <v>7702</v>
          </cell>
        </row>
        <row r="1989">
          <cell r="A1989">
            <v>41485</v>
          </cell>
          <cell r="B1989" t="str">
            <v>South</v>
          </cell>
          <cell r="C1989" t="str">
            <v>Shelia</v>
          </cell>
          <cell r="E1989" t="str">
            <v>DAB Item</v>
          </cell>
          <cell r="F1989">
            <v>1056</v>
          </cell>
          <cell r="G1989">
            <v>1789</v>
          </cell>
        </row>
        <row r="1990">
          <cell r="A1990">
            <v>40936</v>
          </cell>
          <cell r="B1990" t="str">
            <v>North</v>
          </cell>
          <cell r="C1990" t="str">
            <v>Shelia</v>
          </cell>
          <cell r="E1990" t="str">
            <v>XOL Item</v>
          </cell>
          <cell r="F1990">
            <v>511</v>
          </cell>
          <cell r="G1990">
            <v>681</v>
          </cell>
        </row>
        <row r="1991">
          <cell r="A1991">
            <v>41387</v>
          </cell>
          <cell r="B1991" t="str">
            <v>South</v>
          </cell>
          <cell r="C1991" t="str">
            <v>Shelia</v>
          </cell>
          <cell r="E1991" t="str">
            <v>AIM Item</v>
          </cell>
          <cell r="F1991">
            <v>408</v>
          </cell>
          <cell r="G1991">
            <v>740</v>
          </cell>
        </row>
        <row r="1992">
          <cell r="A1992">
            <v>41187</v>
          </cell>
          <cell r="B1992" t="str">
            <v>MidWest</v>
          </cell>
          <cell r="C1992" t="str">
            <v>Shelia</v>
          </cell>
          <cell r="E1992" t="str">
            <v>AIM Item</v>
          </cell>
          <cell r="F1992">
            <v>2580</v>
          </cell>
          <cell r="G1992">
            <v>6001</v>
          </cell>
        </row>
        <row r="1993">
          <cell r="A1993">
            <v>41502</v>
          </cell>
          <cell r="B1993" t="str">
            <v>MidWest</v>
          </cell>
          <cell r="C1993" t="str">
            <v>Shelia</v>
          </cell>
          <cell r="E1993" t="str">
            <v>RAD Item</v>
          </cell>
          <cell r="F1993">
            <v>1384</v>
          </cell>
          <cell r="G1993">
            <v>2518</v>
          </cell>
        </row>
        <row r="1994">
          <cell r="A1994">
            <v>40945</v>
          </cell>
          <cell r="B1994" t="str">
            <v>MidWest</v>
          </cell>
          <cell r="C1994" t="str">
            <v>Gigi</v>
          </cell>
          <cell r="E1994" t="str">
            <v>AIM Item</v>
          </cell>
          <cell r="F1994">
            <v>4350</v>
          </cell>
          <cell r="G1994">
            <v>9665</v>
          </cell>
        </row>
        <row r="1995">
          <cell r="A1995">
            <v>41015</v>
          </cell>
          <cell r="B1995" t="str">
            <v>South</v>
          </cell>
          <cell r="C1995" t="str">
            <v>Shelia</v>
          </cell>
          <cell r="E1995" t="str">
            <v>DAB Item</v>
          </cell>
          <cell r="F1995">
            <v>2988</v>
          </cell>
          <cell r="G1995">
            <v>4392</v>
          </cell>
        </row>
        <row r="1996">
          <cell r="A1996">
            <v>41398</v>
          </cell>
          <cell r="B1996" t="str">
            <v>West</v>
          </cell>
          <cell r="C1996" t="str">
            <v>Shelia</v>
          </cell>
          <cell r="E1996" t="str">
            <v>XOL Item</v>
          </cell>
          <cell r="F1996">
            <v>3987</v>
          </cell>
          <cell r="G1996">
            <v>8860</v>
          </cell>
        </row>
        <row r="1997">
          <cell r="A1997">
            <v>41014</v>
          </cell>
          <cell r="B1997" t="str">
            <v>North</v>
          </cell>
          <cell r="C1997" t="str">
            <v>Shelia</v>
          </cell>
          <cell r="E1997" t="str">
            <v>DAB Item</v>
          </cell>
          <cell r="F1997">
            <v>2393</v>
          </cell>
          <cell r="G1997">
            <v>2721</v>
          </cell>
        </row>
        <row r="1998">
          <cell r="A1998">
            <v>41630</v>
          </cell>
          <cell r="B1998" t="str">
            <v>South</v>
          </cell>
          <cell r="C1998" t="str">
            <v>Shelia</v>
          </cell>
          <cell r="E1998" t="str">
            <v>XOL Item</v>
          </cell>
          <cell r="F1998">
            <v>3655</v>
          </cell>
          <cell r="G1998">
            <v>4154</v>
          </cell>
        </row>
        <row r="1999">
          <cell r="A1999">
            <v>41637</v>
          </cell>
          <cell r="B1999" t="str">
            <v>South</v>
          </cell>
          <cell r="C1999" t="str">
            <v>Mo</v>
          </cell>
          <cell r="E1999" t="str">
            <v>DAB Item</v>
          </cell>
          <cell r="F1999">
            <v>687</v>
          </cell>
          <cell r="G1999">
            <v>1250</v>
          </cell>
        </row>
        <row r="2000">
          <cell r="A2000">
            <v>41632</v>
          </cell>
          <cell r="B2000" t="str">
            <v>MidWest</v>
          </cell>
          <cell r="C2000" t="str">
            <v>Gigi</v>
          </cell>
          <cell r="E2000" t="str">
            <v>DAB Item</v>
          </cell>
          <cell r="F2000">
            <v>435</v>
          </cell>
          <cell r="G2000">
            <v>1014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-(1)"/>
      <sheetName val="In-(2)"/>
      <sheetName val="In-(3)"/>
      <sheetName val="In-(4)"/>
      <sheetName val="2-(1)"/>
      <sheetName val="2-(2)"/>
      <sheetName val="2-(3)"/>
      <sheetName val="2-(4) to 2-(11)"/>
      <sheetName val="2-(12)"/>
      <sheetName val="2-(13)"/>
      <sheetName val="2-(14) to 2-(17)"/>
      <sheetName val="3-(1)"/>
      <sheetName val="3-(2)"/>
      <sheetName val="3-(3)"/>
      <sheetName val="3-(4)"/>
      <sheetName val="3-(5)"/>
      <sheetName val="3-(6) to 3-(7)"/>
      <sheetName val="4-(1) to 4-(12)"/>
      <sheetName val="4-(13) to 4-(14)"/>
      <sheetName val="4-(15)"/>
      <sheetName val="4-(16)"/>
      <sheetName val="4-(17)"/>
      <sheetName val="4-(18) to 4-(29)"/>
      <sheetName val="4-(30)"/>
      <sheetName val="4-(31)"/>
      <sheetName val="4-(32) to 4-(33)"/>
      <sheetName val="4-(34) to 4-(40)"/>
      <sheetName val="4-(41)"/>
      <sheetName val="4-(42)"/>
      <sheetName val="4-(43)"/>
      <sheetName val="5-(1) to 5-(9)"/>
      <sheetName val="5-(10)"/>
      <sheetName val="5-(11)"/>
      <sheetName val="5-(12)"/>
      <sheetName val="5-(13)"/>
      <sheetName val="5-(14)"/>
      <sheetName val="V-Aprox"/>
      <sheetName val="5-(15) to 5-(20)"/>
      <sheetName val="6-(1) to 6-(2)"/>
      <sheetName val="6-(3) to 6-(7)"/>
      <sheetName val="6-(8)"/>
      <sheetName val="6-(9)"/>
      <sheetName val="6-(10) to 6-(12)"/>
      <sheetName val="6-(13)"/>
      <sheetName val="7-(1) to 7-(2)"/>
      <sheetName val="7-(3) to 7-(8)"/>
      <sheetName val="7-(9)"/>
      <sheetName val="7-(10) to 7-(12)"/>
      <sheetName val="7-(13)"/>
      <sheetName val="7-(14)"/>
      <sheetName val="7-(15)"/>
      <sheetName val="7-(16) to 7-(17) "/>
      <sheetName val="7-(18) to 7-(24)"/>
      <sheetName val="7-(25)"/>
      <sheetName val="7-(26) to 7-(32)"/>
      <sheetName val="7-(33)"/>
      <sheetName val="7-(34)"/>
      <sheetName val="7-(35)"/>
      <sheetName val="7-(36)"/>
      <sheetName val="7-(37) to 7-(38)"/>
      <sheetName val="7-(39)"/>
      <sheetName val="7-(40)"/>
      <sheetName val="7-(41)"/>
      <sheetName val="7-(42)"/>
      <sheetName val="7-(43)"/>
      <sheetName val="7-(44)"/>
      <sheetName val="8-(1) to 8-(4)"/>
      <sheetName val="8-(5)"/>
      <sheetName val="8-(6)"/>
      <sheetName val="8-(7)"/>
      <sheetName val="8-(8)"/>
      <sheetName val="8-(9)"/>
      <sheetName val="8-(10)"/>
      <sheetName val="8-(11)"/>
      <sheetName val="8-(12)"/>
      <sheetName val="8-(13)"/>
      <sheetName val="8-(14)"/>
      <sheetName val="8-(15) to 8-(16)"/>
      <sheetName val="8-(17) to 8-(18)"/>
      <sheetName val="8-(19)"/>
      <sheetName val="8-(20)"/>
      <sheetName val="8-(21) to 8-(23)"/>
      <sheetName val="8-(24) to 8-(28)"/>
      <sheetName val="9-(1) to 9-(2)"/>
      <sheetName val="9-3)"/>
      <sheetName val="9-(4)"/>
      <sheetName val="9-(5) to 9-(11)"/>
      <sheetName val="9-(12) to 9-(13)"/>
      <sheetName val="9-(14)"/>
      <sheetName val="9-(15) to 9-(16)"/>
      <sheetName val="9-(17)"/>
      <sheetName val="9-(18) to 9-(24)"/>
      <sheetName val="9-(25)"/>
      <sheetName val="9-(26)"/>
      <sheetName val="9-(27)"/>
      <sheetName val="9-(28)"/>
      <sheetName val="9-(29)"/>
      <sheetName val="9-(30)"/>
      <sheetName val="10-(1)"/>
      <sheetName val="10-(2)"/>
      <sheetName val="10-(3)"/>
      <sheetName val="10-(4)"/>
      <sheetName val="10-(5)"/>
      <sheetName val="10-(6) to 10-(7)"/>
      <sheetName val="10-8)"/>
      <sheetName val="10-(9)"/>
      <sheetName val="10-(10)"/>
      <sheetName val="10-(11)"/>
      <sheetName val="10-(12)"/>
      <sheetName val="10-(13) to 10-(15)"/>
      <sheetName val="10-(16)"/>
      <sheetName val="10-(17)"/>
      <sheetName val="10-(18)"/>
      <sheetName val="10-(23)"/>
      <sheetName val="10-(24)"/>
      <sheetName val="10-(25)"/>
      <sheetName val="10-(26)"/>
      <sheetName val="10-(27)"/>
      <sheetName val="10-(28)"/>
      <sheetName val="10-(29) to 10-(41)"/>
      <sheetName val="10-(42)"/>
      <sheetName val="11-(0.5)"/>
      <sheetName val="11-(1)"/>
      <sheetName val="11-(2)"/>
      <sheetName val="11-(3)"/>
      <sheetName val="11-(4)"/>
      <sheetName val="11-(5)"/>
      <sheetName val="11-(6)"/>
      <sheetName val="11-(7)"/>
      <sheetName val="11-(8)"/>
      <sheetName val="11-(9)"/>
      <sheetName val="11-(10)"/>
      <sheetName val="11-(11)"/>
      <sheetName val="11-(13)"/>
      <sheetName val="11-(15)"/>
      <sheetName val="11-(16)"/>
      <sheetName val="11-(17)"/>
      <sheetName val="11-(18)"/>
      <sheetName val="11-(19)"/>
      <sheetName val="12-(1)"/>
      <sheetName val="12-(4)"/>
      <sheetName val="13-(1)"/>
      <sheetName val="13-(2)"/>
      <sheetName val="13-(3)"/>
      <sheetName val="13-(4)"/>
      <sheetName val="13-(5)"/>
      <sheetName val="13-(6)"/>
      <sheetName val="13-(7)"/>
      <sheetName val="13-(8)"/>
      <sheetName val="13-(9)"/>
      <sheetName val="13-(10)"/>
      <sheetName val="13-(11) to 13-(17)"/>
      <sheetName val="13-(18)"/>
      <sheetName val="13-(19)"/>
      <sheetName val="13-(20)"/>
      <sheetName val="13-(21) to 13-(24)"/>
      <sheetName val="13-(25)"/>
      <sheetName val="13-(26) to 13-(28)"/>
      <sheetName val="13-(29)"/>
      <sheetName val="13-(30)"/>
      <sheetName val="13-(31) to 13-(33)"/>
      <sheetName val="13-(34) to 13-(42)"/>
      <sheetName val="13-(43)"/>
      <sheetName val="13-(44)"/>
      <sheetName val="13-(45)"/>
      <sheetName val="13-(46)"/>
      <sheetName val="15-(1)"/>
      <sheetName val="15-(2)"/>
      <sheetName val="15-(3)"/>
      <sheetName val="15-(4)"/>
      <sheetName val="15-(5)"/>
      <sheetName val="15-(6)"/>
      <sheetName val="15-(7)"/>
      <sheetName val="15-(8)"/>
      <sheetName val="15-(9)"/>
      <sheetName val="15-(10)"/>
      <sheetName val="15-(11)"/>
      <sheetName val="15-(12)"/>
      <sheetName val="15-(13) to 15-(17)"/>
      <sheetName val="15-(18)"/>
      <sheetName val="15-(19)"/>
      <sheetName val="15-(20)"/>
      <sheetName val="15-(21)"/>
      <sheetName val="15-(22)"/>
      <sheetName val="15-(23) to 5-(33)"/>
      <sheetName val="15-(36) to 15-(42)"/>
      <sheetName val="15-(44)"/>
      <sheetName val="15-(45)"/>
      <sheetName val="15-(46)"/>
      <sheetName val="15-(49) to 15-(50)"/>
      <sheetName val="15-(51) to 15-(52)"/>
      <sheetName val="15-(53) to 15-(54)"/>
      <sheetName val="15-(55)"/>
      <sheetName val="15-(56) to 15-(59)"/>
      <sheetName val="16-(1)"/>
      <sheetName val="16-(2) to 16-(4)"/>
      <sheetName val="16-(5)"/>
      <sheetName val="16-(6)"/>
      <sheetName val="16-(7)"/>
      <sheetName val="16-(8)"/>
      <sheetName val="16-(9)"/>
      <sheetName val="16-(10)"/>
      <sheetName val="16-(11)"/>
      <sheetName val="17-(1) to 17-(3)"/>
      <sheetName val="17-(5)"/>
      <sheetName val="17-(6)"/>
      <sheetName val="17-(8)"/>
      <sheetName val="17-(9) to 17-(11)"/>
      <sheetName val="17-(12)"/>
      <sheetName val="17-(13)"/>
      <sheetName val="17-(14)"/>
      <sheetName val="17-(15)"/>
      <sheetName val="18-(1) to 18-(2)"/>
      <sheetName val="18-(3)"/>
      <sheetName val="18-(4)"/>
      <sheetName val="18-(5) to 18-(6)"/>
      <sheetName val="18-(7)"/>
      <sheetName val="18-(8)"/>
      <sheetName val="18-(9)"/>
      <sheetName val="18-(10)"/>
      <sheetName val="18-(11) to 18-(14)"/>
      <sheetName val="18-(15)"/>
      <sheetName val="18-(16)"/>
      <sheetName val="18-(17) to 18-(31)"/>
      <sheetName val="Diagrams"/>
      <sheetName val="18-(32)"/>
      <sheetName val="18-(33)"/>
      <sheetName val="19-(1) to 19-(3)"/>
      <sheetName val="19-(4) to 9-(5)"/>
      <sheetName val="19-(6)"/>
      <sheetName val="19-(7)"/>
      <sheetName val="19-(8) to 19-(12)"/>
      <sheetName val="19-(13)"/>
      <sheetName val="19-(14) to 19-(18)"/>
      <sheetName val="19-(19)"/>
      <sheetName val="19-(20)"/>
      <sheetName val="19-(21)"/>
      <sheetName val="19-(22)"/>
      <sheetName val="19-(23)"/>
      <sheetName val="19-(24)"/>
      <sheetName val="19-(25)"/>
      <sheetName val="19-(26)"/>
      <sheetName val="19-(27)"/>
      <sheetName val="19-(28)"/>
      <sheetName val="Diagram"/>
      <sheetName val="19-(29)"/>
      <sheetName val="19-(30) to 19-(36)"/>
      <sheetName val="19-(37) to 19-(52)"/>
      <sheetName val="20-(1)"/>
      <sheetName val="20-(2)"/>
      <sheetName val="21-(1) to 21-(2)"/>
      <sheetName val="21-(3)"/>
      <sheetName val="21-(4)"/>
      <sheetName val="21-(5)"/>
      <sheetName val="22-(1)"/>
      <sheetName val="22-(5)"/>
      <sheetName val="22-(6)"/>
      <sheetName val="22-(7)"/>
      <sheetName val="22-(8)"/>
      <sheetName val="22-(9)"/>
      <sheetName val="23-(1) to Figure 23-(9)"/>
      <sheetName val="23-(10)"/>
      <sheetName val="23-(11)"/>
      <sheetName val="23-(12)"/>
      <sheetName val="23-(13)"/>
      <sheetName val="23-(14)"/>
      <sheetName val="23-(15)"/>
      <sheetName val="23-(16)"/>
      <sheetName val="23-(17)"/>
      <sheetName val="23-(18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>
        <row r="2">
          <cell r="A2" t="str">
            <v>WI/i-5000</v>
          </cell>
        </row>
        <row r="3">
          <cell r="A3" t="str">
            <v>BA/n-3964</v>
          </cell>
        </row>
        <row r="4">
          <cell r="A4" t="str">
            <v>VK/t-6164</v>
          </cell>
        </row>
        <row r="5">
          <cell r="A5" t="str">
            <v>EQ/y-7201</v>
          </cell>
        </row>
      </sheetData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>
        <row r="1">
          <cell r="C1" t="str">
            <v>Sales</v>
          </cell>
          <cell r="F1" t="str">
            <v>SF</v>
          </cell>
        </row>
        <row r="2">
          <cell r="A2" t="str">
            <v>SF</v>
          </cell>
          <cell r="B2" t="str">
            <v>K.C.</v>
          </cell>
        </row>
        <row r="3">
          <cell r="A3" t="str">
            <v>SF</v>
          </cell>
          <cell r="B3" t="str">
            <v>J.P.</v>
          </cell>
        </row>
        <row r="4">
          <cell r="A4" t="str">
            <v>Seattle</v>
          </cell>
          <cell r="B4" t="str">
            <v>D.D.</v>
          </cell>
        </row>
        <row r="5">
          <cell r="A5" t="str">
            <v>Seattle</v>
          </cell>
          <cell r="B5" t="str">
            <v>S.O.</v>
          </cell>
        </row>
        <row r="6">
          <cell r="A6" t="str">
            <v>Seattle</v>
          </cell>
          <cell r="B6" t="str">
            <v>E.K.</v>
          </cell>
        </row>
      </sheetData>
      <sheetData sheetId="162" refreshError="1"/>
      <sheetData sheetId="163" refreshError="1"/>
      <sheetData sheetId="164">
        <row r="2">
          <cell r="A2">
            <v>1</v>
          </cell>
          <cell r="C2">
            <v>5</v>
          </cell>
        </row>
        <row r="3">
          <cell r="A3">
            <v>2</v>
          </cell>
        </row>
        <row r="4">
          <cell r="A4">
            <v>2</v>
          </cell>
        </row>
        <row r="5">
          <cell r="A5">
            <v>1</v>
          </cell>
        </row>
        <row r="7">
          <cell r="A7">
            <v>1</v>
          </cell>
        </row>
        <row r="8">
          <cell r="A8">
            <v>1</v>
          </cell>
        </row>
      </sheetData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>
        <row r="6">
          <cell r="A6">
            <v>41751</v>
          </cell>
          <cell r="B6" t="str">
            <v>Mo</v>
          </cell>
          <cell r="C6">
            <v>29</v>
          </cell>
        </row>
        <row r="7">
          <cell r="B7" t="str">
            <v>Mo</v>
          </cell>
          <cell r="C7">
            <v>10</v>
          </cell>
        </row>
        <row r="8">
          <cell r="B8" t="str">
            <v>Jane</v>
          </cell>
          <cell r="C8">
            <v>51</v>
          </cell>
        </row>
        <row r="9">
          <cell r="B9" t="str">
            <v>Tina</v>
          </cell>
          <cell r="C9">
            <v>14</v>
          </cell>
        </row>
        <row r="10">
          <cell r="B10" t="str">
            <v>Chin</v>
          </cell>
          <cell r="C10">
            <v>42</v>
          </cell>
        </row>
        <row r="11">
          <cell r="B11" t="str">
            <v>Sue</v>
          </cell>
          <cell r="C11">
            <v>2</v>
          </cell>
        </row>
        <row r="12">
          <cell r="B12" t="str">
            <v>Jane</v>
          </cell>
          <cell r="C12">
            <v>13</v>
          </cell>
        </row>
        <row r="13">
          <cell r="B13" t="str">
            <v>Mo</v>
          </cell>
          <cell r="C13">
            <v>43</v>
          </cell>
        </row>
        <row r="14">
          <cell r="B14" t="str">
            <v>Jane</v>
          </cell>
          <cell r="C14">
            <v>96</v>
          </cell>
        </row>
      </sheetData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>
        <row r="2">
          <cell r="B2" t="str">
            <v>Sumner</v>
          </cell>
        </row>
        <row r="3">
          <cell r="B3" t="str">
            <v>SeaTac</v>
          </cell>
        </row>
        <row r="4">
          <cell r="B4" t="str">
            <v>Burlington</v>
          </cell>
        </row>
        <row r="5">
          <cell r="B5" t="str">
            <v>SeaTac</v>
          </cell>
          <cell r="E5" t="str">
            <v>Sumner</v>
          </cell>
        </row>
        <row r="6">
          <cell r="B6" t="str">
            <v>Sumner</v>
          </cell>
          <cell r="E6" t="str">
            <v>SeaTac</v>
          </cell>
        </row>
        <row r="7">
          <cell r="E7" t="str">
            <v>Burlington</v>
          </cell>
        </row>
        <row r="8">
          <cell r="B8" t="str">
            <v>SeaTac</v>
          </cell>
          <cell r="E8" t="str">
            <v>Everett</v>
          </cell>
        </row>
        <row r="9">
          <cell r="B9" t="str">
            <v>Everett</v>
          </cell>
          <cell r="E9" t="str">
            <v>Redmond</v>
          </cell>
        </row>
        <row r="10">
          <cell r="B10" t="str">
            <v>Redmond</v>
          </cell>
          <cell r="E10" t="str">
            <v/>
          </cell>
        </row>
        <row r="11">
          <cell r="B11">
            <v>2</v>
          </cell>
          <cell r="E11" t="str">
            <v/>
          </cell>
        </row>
        <row r="12">
          <cell r="E12" t="str">
            <v/>
          </cell>
        </row>
        <row r="13">
          <cell r="E13" t="str">
            <v/>
          </cell>
        </row>
        <row r="14">
          <cell r="E14" t="str">
            <v/>
          </cell>
        </row>
      </sheetData>
      <sheetData sheetId="234" refreshError="1"/>
      <sheetData sheetId="235" refreshError="1"/>
      <sheetData sheetId="236"/>
      <sheetData sheetId="237">
        <row r="10">
          <cell r="B10" t="str">
            <v>TT Trucks</v>
          </cell>
        </row>
        <row r="11">
          <cell r="B11" t="str">
            <v>Van Inc.</v>
          </cell>
        </row>
        <row r="12">
          <cell r="B12" t="str">
            <v>Fran's</v>
          </cell>
        </row>
        <row r="13">
          <cell r="B13" t="str">
            <v>Fran's</v>
          </cell>
        </row>
        <row r="14">
          <cell r="B14" t="str">
            <v>TT Trucks</v>
          </cell>
        </row>
        <row r="15">
          <cell r="B15" t="str">
            <v>Mad Dog</v>
          </cell>
        </row>
        <row r="16">
          <cell r="B16" t="str">
            <v>Mad Dog</v>
          </cell>
        </row>
      </sheetData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>
        <row r="2">
          <cell r="A2">
            <v>54678</v>
          </cell>
        </row>
        <row r="4">
          <cell r="A4">
            <v>54678</v>
          </cell>
        </row>
        <row r="5">
          <cell r="A5" t="str">
            <v>P-Tru-5423</v>
          </cell>
        </row>
      </sheetData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>
        <row r="3">
          <cell r="B3">
            <v>41061</v>
          </cell>
          <cell r="C3">
            <v>41425</v>
          </cell>
          <cell r="D3" t="str">
            <v>West</v>
          </cell>
        </row>
        <row r="14">
          <cell r="A14">
            <v>41484</v>
          </cell>
          <cell r="B14" t="str">
            <v>West</v>
          </cell>
        </row>
        <row r="15">
          <cell r="A15">
            <v>40946</v>
          </cell>
          <cell r="B15" t="str">
            <v>East</v>
          </cell>
        </row>
        <row r="16">
          <cell r="A16">
            <v>41175</v>
          </cell>
          <cell r="B16" t="str">
            <v>Midwest</v>
          </cell>
        </row>
        <row r="17">
          <cell r="A17">
            <v>41013</v>
          </cell>
          <cell r="B17" t="str">
            <v>West</v>
          </cell>
        </row>
        <row r="18">
          <cell r="A18">
            <v>41116</v>
          </cell>
          <cell r="B18" t="str">
            <v>East</v>
          </cell>
        </row>
        <row r="19">
          <cell r="A19">
            <v>41559</v>
          </cell>
          <cell r="B19" t="str">
            <v>Midwest</v>
          </cell>
        </row>
        <row r="20">
          <cell r="A20">
            <v>41216</v>
          </cell>
          <cell r="B20" t="str">
            <v>West</v>
          </cell>
        </row>
        <row r="21">
          <cell r="A21">
            <v>41520</v>
          </cell>
          <cell r="B21" t="str">
            <v>West</v>
          </cell>
        </row>
        <row r="22">
          <cell r="A22">
            <v>41022</v>
          </cell>
          <cell r="B22" t="str">
            <v>Midwest</v>
          </cell>
        </row>
        <row r="23">
          <cell r="A23">
            <v>41103</v>
          </cell>
          <cell r="B23" t="str">
            <v>West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atter (1)"/>
      <sheetName val="Scatter (1an)"/>
      <sheetName val="Scatter (2)"/>
      <sheetName val="Scatter (2an)"/>
      <sheetName val="Scatter (3)"/>
      <sheetName val="Ybar &amp; Xbar Lines"/>
      <sheetName val="Ybar &amp; Xbar Lines (an)"/>
      <sheetName val="Cov &amp; Corr (1)"/>
      <sheetName val="Cov &amp; Corr (1an)"/>
      <sheetName val="Cov &amp; Corr (2)"/>
      <sheetName val="Cov &amp; Corr (2an)"/>
      <sheetName val="Cov &amp; Corr (3)"/>
      <sheetName val="Slope &amp; Int (1)"/>
      <sheetName val="Slope &amp; Int (an)"/>
      <sheetName val="E.R."/>
      <sheetName val="E.R. (2)"/>
      <sheetName val="E.R. (2an)"/>
      <sheetName val="Better Model"/>
      <sheetName val="Predicted &amp; Residuals"/>
      <sheetName val="AllOnLine"/>
      <sheetName val="Errors"/>
      <sheetName val="Ybar"/>
      <sheetName val="2 Parts"/>
      <sheetName val="3 Parts"/>
      <sheetName val="Zero"/>
      <sheetName val="Chart"/>
      <sheetName val="Think"/>
      <sheetName val="r^2 and s (1)"/>
      <sheetName val="r^2 and s (1an)"/>
      <sheetName val="r^2 and s (2)"/>
      <sheetName val="r^2 and s (2an)"/>
      <sheetName val="DA Reg (1)"/>
      <sheetName val="DA Reg (1an)"/>
      <sheetName val="LINEST"/>
      <sheetName val="LINEST (an)"/>
      <sheetName val="DA Reg (3)"/>
      <sheetName val="M R (1)"/>
      <sheetName val="M R (1an)"/>
      <sheetName val="Categorical"/>
      <sheetName val="Categorical (an)"/>
      <sheetName val="Residual Plots"/>
      <sheetName val="Hypothesis Test"/>
      <sheetName val="Hypothesis Test (an)"/>
      <sheetName val="Formulas (2)"/>
      <sheetName val="HT (2)"/>
      <sheetName val="HT (2an)"/>
      <sheetName val="Formulas (1)"/>
      <sheetName val="Formulas (1an)"/>
      <sheetName val="Run Multiple Te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>
        <row r="3">
          <cell r="I3">
            <v>3269387200138.7446</v>
          </cell>
          <cell r="M3">
            <v>516674372690.31818</v>
          </cell>
          <cell r="N3">
            <v>2752712827448.4297</v>
          </cell>
        </row>
        <row r="5">
          <cell r="R5">
            <v>40429.526315789473</v>
          </cell>
        </row>
        <row r="6">
          <cell r="R6">
            <v>370058.95063157915</v>
          </cell>
        </row>
        <row r="7">
          <cell r="C7">
            <v>63566</v>
          </cell>
          <cell r="D7">
            <v>651334.36</v>
          </cell>
        </row>
        <row r="8">
          <cell r="C8">
            <v>50762</v>
          </cell>
          <cell r="D8">
            <v>527670.41999999993</v>
          </cell>
        </row>
        <row r="9">
          <cell r="C9">
            <v>50941</v>
          </cell>
          <cell r="D9">
            <v>523751.3</v>
          </cell>
        </row>
        <row r="10">
          <cell r="C10">
            <v>17597</v>
          </cell>
          <cell r="D10">
            <v>175466.61</v>
          </cell>
        </row>
        <row r="11">
          <cell r="C11">
            <v>33029</v>
          </cell>
          <cell r="D11">
            <v>377977.97</v>
          </cell>
        </row>
        <row r="12">
          <cell r="C12">
            <v>58543</v>
          </cell>
          <cell r="D12">
            <v>520100.29</v>
          </cell>
          <cell r="R12">
            <v>8.2415488162968682</v>
          </cell>
        </row>
        <row r="13">
          <cell r="C13">
            <v>60492</v>
          </cell>
          <cell r="D13">
            <v>620856.28</v>
          </cell>
          <cell r="R13">
            <v>36857.03588024131</v>
          </cell>
        </row>
        <row r="14">
          <cell r="C14">
            <v>59686</v>
          </cell>
          <cell r="D14">
            <v>593739.46</v>
          </cell>
        </row>
        <row r="15">
          <cell r="C15">
            <v>16432</v>
          </cell>
          <cell r="D15">
            <v>181948.96</v>
          </cell>
        </row>
        <row r="16">
          <cell r="C16">
            <v>17262</v>
          </cell>
          <cell r="D16">
            <v>184643.6</v>
          </cell>
        </row>
        <row r="17">
          <cell r="C17">
            <v>39118</v>
          </cell>
          <cell r="D17">
            <v>379373.56</v>
          </cell>
        </row>
        <row r="18">
          <cell r="C18">
            <v>36078</v>
          </cell>
          <cell r="D18">
            <v>238687.94</v>
          </cell>
        </row>
        <row r="19">
          <cell r="C19">
            <v>42113</v>
          </cell>
          <cell r="D19">
            <v>410066.15</v>
          </cell>
        </row>
        <row r="20">
          <cell r="C20">
            <v>50562</v>
          </cell>
          <cell r="D20">
            <v>413540.78</v>
          </cell>
        </row>
        <row r="21">
          <cell r="C21">
            <v>38240</v>
          </cell>
          <cell r="D21">
            <v>340241.6</v>
          </cell>
        </row>
        <row r="22">
          <cell r="C22">
            <v>59870</v>
          </cell>
          <cell r="D22">
            <v>582843</v>
          </cell>
        </row>
        <row r="23">
          <cell r="C23">
            <v>46056</v>
          </cell>
          <cell r="D23">
            <v>433185.92</v>
          </cell>
        </row>
        <row r="24">
          <cell r="C24">
            <v>33349</v>
          </cell>
          <cell r="D24">
            <v>270770.38</v>
          </cell>
        </row>
        <row r="25">
          <cell r="C25">
            <v>16207</v>
          </cell>
          <cell r="D25">
            <v>164421.41999999998</v>
          </cell>
        </row>
        <row r="26">
          <cell r="C26">
            <v>57077</v>
          </cell>
          <cell r="D26">
            <v>478077.5</v>
          </cell>
        </row>
        <row r="27">
          <cell r="C27">
            <v>30893</v>
          </cell>
          <cell r="D27">
            <v>393839.09</v>
          </cell>
        </row>
        <row r="28">
          <cell r="C28">
            <v>54153</v>
          </cell>
          <cell r="D28">
            <v>430154.06</v>
          </cell>
        </row>
        <row r="29">
          <cell r="C29">
            <v>14591</v>
          </cell>
          <cell r="D29">
            <v>210792.82</v>
          </cell>
        </row>
        <row r="30">
          <cell r="C30">
            <v>50138</v>
          </cell>
          <cell r="D30">
            <v>343808.68</v>
          </cell>
        </row>
        <row r="31">
          <cell r="C31">
            <v>55253</v>
          </cell>
          <cell r="D31">
            <v>565510.49</v>
          </cell>
        </row>
        <row r="32">
          <cell r="C32">
            <v>34944</v>
          </cell>
          <cell r="D32">
            <v>330250.88</v>
          </cell>
        </row>
        <row r="33">
          <cell r="C33">
            <v>26413</v>
          </cell>
          <cell r="D33">
            <v>295905.03000000003</v>
          </cell>
        </row>
        <row r="34">
          <cell r="C34">
            <v>54660</v>
          </cell>
          <cell r="D34">
            <v>562164.19999999995</v>
          </cell>
        </row>
        <row r="35">
          <cell r="C35">
            <v>35887</v>
          </cell>
          <cell r="D35">
            <v>257067.99</v>
          </cell>
        </row>
        <row r="36">
          <cell r="C36">
            <v>42021</v>
          </cell>
          <cell r="D36">
            <v>384066.95</v>
          </cell>
        </row>
        <row r="37">
          <cell r="C37">
            <v>47349</v>
          </cell>
          <cell r="D37">
            <v>441576.23</v>
          </cell>
        </row>
        <row r="38">
          <cell r="C38">
            <v>24364</v>
          </cell>
          <cell r="D38">
            <v>252221.2</v>
          </cell>
        </row>
        <row r="39">
          <cell r="C39">
            <v>58406</v>
          </cell>
          <cell r="D39">
            <v>552875.65999999992</v>
          </cell>
        </row>
        <row r="40">
          <cell r="C40">
            <v>51643</v>
          </cell>
          <cell r="D40">
            <v>446101.81</v>
          </cell>
        </row>
        <row r="41">
          <cell r="C41">
            <v>55115</v>
          </cell>
          <cell r="D41">
            <v>476038.95</v>
          </cell>
        </row>
        <row r="42">
          <cell r="C42">
            <v>35416</v>
          </cell>
          <cell r="D42">
            <v>393889.36</v>
          </cell>
        </row>
        <row r="43">
          <cell r="C43">
            <v>37274</v>
          </cell>
          <cell r="D43">
            <v>328436.78000000003</v>
          </cell>
        </row>
        <row r="44">
          <cell r="C44">
            <v>36148</v>
          </cell>
          <cell r="D44">
            <v>408949.64</v>
          </cell>
        </row>
        <row r="45">
          <cell r="C45">
            <v>32192</v>
          </cell>
          <cell r="D45">
            <v>394776.32000000001</v>
          </cell>
        </row>
        <row r="46">
          <cell r="C46">
            <v>51238</v>
          </cell>
          <cell r="D46">
            <v>455804.96</v>
          </cell>
        </row>
        <row r="47">
          <cell r="C47">
            <v>59235</v>
          </cell>
          <cell r="D47">
            <v>526249.4</v>
          </cell>
        </row>
        <row r="48">
          <cell r="C48">
            <v>59329</v>
          </cell>
          <cell r="D48">
            <v>562602.56000000006</v>
          </cell>
        </row>
        <row r="49">
          <cell r="C49">
            <v>22739</v>
          </cell>
          <cell r="D49">
            <v>180749.25</v>
          </cell>
        </row>
        <row r="50">
          <cell r="C50">
            <v>28654</v>
          </cell>
          <cell r="D50">
            <v>275506.98</v>
          </cell>
        </row>
        <row r="51">
          <cell r="C51">
            <v>36786</v>
          </cell>
          <cell r="D51">
            <v>372981.08</v>
          </cell>
        </row>
        <row r="52">
          <cell r="C52">
            <v>20813</v>
          </cell>
          <cell r="D52">
            <v>216087.74</v>
          </cell>
        </row>
        <row r="53">
          <cell r="C53">
            <v>57259</v>
          </cell>
          <cell r="D53">
            <v>470281.06</v>
          </cell>
        </row>
        <row r="54">
          <cell r="C54">
            <v>57707</v>
          </cell>
          <cell r="D54">
            <v>481071.29</v>
          </cell>
        </row>
        <row r="55">
          <cell r="C55">
            <v>61539</v>
          </cell>
          <cell r="D55">
            <v>612466.46</v>
          </cell>
        </row>
        <row r="56">
          <cell r="C56">
            <v>36635</v>
          </cell>
          <cell r="D56">
            <v>370922.6</v>
          </cell>
        </row>
        <row r="57">
          <cell r="C57">
            <v>39086</v>
          </cell>
          <cell r="D57">
            <v>448677.2</v>
          </cell>
        </row>
        <row r="58">
          <cell r="C58">
            <v>33062</v>
          </cell>
          <cell r="D58">
            <v>259282.46</v>
          </cell>
        </row>
        <row r="59">
          <cell r="C59">
            <v>42144</v>
          </cell>
          <cell r="D59">
            <v>354279.67999999999</v>
          </cell>
        </row>
        <row r="60">
          <cell r="C60">
            <v>18828</v>
          </cell>
          <cell r="D60">
            <v>185749.88</v>
          </cell>
        </row>
        <row r="61">
          <cell r="C61">
            <v>57070</v>
          </cell>
          <cell r="D61">
            <v>415818.7</v>
          </cell>
        </row>
        <row r="62">
          <cell r="C62">
            <v>27991</v>
          </cell>
          <cell r="D62">
            <v>252095.02</v>
          </cell>
        </row>
        <row r="63">
          <cell r="C63">
            <v>37876</v>
          </cell>
          <cell r="D63">
            <v>329524.88</v>
          </cell>
        </row>
        <row r="64">
          <cell r="C64">
            <v>16134</v>
          </cell>
          <cell r="D64">
            <v>233120.9</v>
          </cell>
        </row>
        <row r="65">
          <cell r="C65">
            <v>55466</v>
          </cell>
          <cell r="D65">
            <v>376140.08</v>
          </cell>
        </row>
        <row r="66">
          <cell r="C66">
            <v>26100</v>
          </cell>
          <cell r="D66">
            <v>208166</v>
          </cell>
        </row>
        <row r="67">
          <cell r="C67">
            <v>23787</v>
          </cell>
          <cell r="D67">
            <v>226261.67</v>
          </cell>
        </row>
        <row r="68">
          <cell r="C68">
            <v>30895</v>
          </cell>
          <cell r="D68">
            <v>249581.7</v>
          </cell>
        </row>
        <row r="69">
          <cell r="C69">
            <v>31845</v>
          </cell>
          <cell r="D69">
            <v>278010.2</v>
          </cell>
        </row>
        <row r="70">
          <cell r="C70">
            <v>50618</v>
          </cell>
          <cell r="D70">
            <v>537451.34000000008</v>
          </cell>
        </row>
        <row r="71">
          <cell r="C71">
            <v>62293</v>
          </cell>
          <cell r="D71">
            <v>448052.27</v>
          </cell>
        </row>
        <row r="72">
          <cell r="C72">
            <v>61228</v>
          </cell>
          <cell r="D72">
            <v>519618.76</v>
          </cell>
        </row>
        <row r="73">
          <cell r="C73">
            <v>32558</v>
          </cell>
          <cell r="D73">
            <v>364510.28</v>
          </cell>
        </row>
        <row r="74">
          <cell r="C74">
            <v>40694</v>
          </cell>
          <cell r="D74">
            <v>351135.6</v>
          </cell>
        </row>
        <row r="75">
          <cell r="C75">
            <v>46333</v>
          </cell>
          <cell r="D75">
            <v>390547.55</v>
          </cell>
        </row>
        <row r="76">
          <cell r="C76">
            <v>28415</v>
          </cell>
          <cell r="D76">
            <v>234129.2</v>
          </cell>
        </row>
        <row r="77">
          <cell r="C77">
            <v>19993</v>
          </cell>
          <cell r="D77">
            <v>224538.89</v>
          </cell>
        </row>
        <row r="78">
          <cell r="C78">
            <v>34414</v>
          </cell>
          <cell r="D78">
            <v>248912.92</v>
          </cell>
        </row>
        <row r="79">
          <cell r="C79">
            <v>52078</v>
          </cell>
          <cell r="D79">
            <v>328096.52</v>
          </cell>
        </row>
        <row r="80">
          <cell r="C80">
            <v>24507</v>
          </cell>
          <cell r="D80">
            <v>262965.82999999996</v>
          </cell>
        </row>
        <row r="81">
          <cell r="C81">
            <v>28516</v>
          </cell>
          <cell r="D81">
            <v>334304.52</v>
          </cell>
        </row>
        <row r="82">
          <cell r="C82">
            <v>17554</v>
          </cell>
          <cell r="D82">
            <v>216060.84</v>
          </cell>
        </row>
        <row r="83">
          <cell r="C83">
            <v>16662</v>
          </cell>
          <cell r="D83">
            <v>183462.62</v>
          </cell>
        </row>
        <row r="84">
          <cell r="C84">
            <v>57162</v>
          </cell>
          <cell r="D84">
            <v>517013.54</v>
          </cell>
        </row>
        <row r="85">
          <cell r="C85">
            <v>57297</v>
          </cell>
          <cell r="D85">
            <v>731834.3</v>
          </cell>
        </row>
        <row r="86">
          <cell r="C86">
            <v>64112</v>
          </cell>
          <cell r="D86">
            <v>439159.84</v>
          </cell>
        </row>
        <row r="87">
          <cell r="C87">
            <v>37237</v>
          </cell>
          <cell r="D87">
            <v>453649.08</v>
          </cell>
        </row>
        <row r="88">
          <cell r="C88">
            <v>55058</v>
          </cell>
          <cell r="D88">
            <v>495969.8</v>
          </cell>
        </row>
        <row r="89">
          <cell r="C89">
            <v>30791</v>
          </cell>
          <cell r="D89">
            <v>306489.03000000003</v>
          </cell>
        </row>
        <row r="90">
          <cell r="C90">
            <v>19784</v>
          </cell>
          <cell r="D90">
            <v>226868.96</v>
          </cell>
        </row>
        <row r="91">
          <cell r="C91">
            <v>32463</v>
          </cell>
          <cell r="D91">
            <v>316845.86</v>
          </cell>
        </row>
        <row r="92">
          <cell r="C92">
            <v>59364</v>
          </cell>
          <cell r="D92">
            <v>496417.28000000003</v>
          </cell>
        </row>
        <row r="93">
          <cell r="C93">
            <v>64632</v>
          </cell>
          <cell r="D93">
            <v>527881.68000000005</v>
          </cell>
        </row>
        <row r="94">
          <cell r="C94">
            <v>58106</v>
          </cell>
          <cell r="D94">
            <v>535766.15999999992</v>
          </cell>
        </row>
        <row r="95">
          <cell r="C95">
            <v>60333</v>
          </cell>
          <cell r="D95">
            <v>469314.35</v>
          </cell>
        </row>
        <row r="96">
          <cell r="C96">
            <v>58353</v>
          </cell>
          <cell r="D96">
            <v>558254.63</v>
          </cell>
        </row>
        <row r="97">
          <cell r="C97">
            <v>22672</v>
          </cell>
          <cell r="D97">
            <v>197141.28</v>
          </cell>
        </row>
        <row r="98">
          <cell r="C98">
            <v>64325</v>
          </cell>
          <cell r="D98">
            <v>563313.5</v>
          </cell>
        </row>
        <row r="99">
          <cell r="C99">
            <v>32326</v>
          </cell>
          <cell r="D99">
            <v>365825.02</v>
          </cell>
        </row>
        <row r="100">
          <cell r="C100">
            <v>16138</v>
          </cell>
          <cell r="D100">
            <v>206538.6</v>
          </cell>
        </row>
        <row r="101">
          <cell r="C101">
            <v>34957</v>
          </cell>
          <cell r="D101">
            <v>320916.75</v>
          </cell>
        </row>
        <row r="102">
          <cell r="C102">
            <v>26159</v>
          </cell>
          <cell r="D102">
            <v>294325.06</v>
          </cell>
        </row>
        <row r="103">
          <cell r="C103">
            <v>42098</v>
          </cell>
          <cell r="D103">
            <v>329951.7</v>
          </cell>
        </row>
        <row r="104">
          <cell r="C104">
            <v>20582</v>
          </cell>
          <cell r="D104">
            <v>161277.70000000001</v>
          </cell>
        </row>
        <row r="105">
          <cell r="C105">
            <v>45614</v>
          </cell>
          <cell r="D105">
            <v>428140.06</v>
          </cell>
        </row>
        <row r="106">
          <cell r="C106">
            <v>42729</v>
          </cell>
          <cell r="D106">
            <v>433279.13</v>
          </cell>
        </row>
        <row r="107">
          <cell r="C107">
            <v>40053</v>
          </cell>
          <cell r="D107">
            <v>346792.73</v>
          </cell>
        </row>
        <row r="108">
          <cell r="C108">
            <v>51749</v>
          </cell>
          <cell r="D108">
            <v>540063.03</v>
          </cell>
        </row>
        <row r="109">
          <cell r="C109">
            <v>59753</v>
          </cell>
          <cell r="D109">
            <v>588972.06000000006</v>
          </cell>
        </row>
        <row r="110">
          <cell r="C110">
            <v>34045</v>
          </cell>
          <cell r="D110">
            <v>290698.15000000002</v>
          </cell>
        </row>
        <row r="111">
          <cell r="C111">
            <v>56384</v>
          </cell>
          <cell r="D111">
            <v>544487.67999999993</v>
          </cell>
        </row>
        <row r="112">
          <cell r="C112">
            <v>33242</v>
          </cell>
          <cell r="D112">
            <v>206569.82</v>
          </cell>
        </row>
        <row r="113">
          <cell r="C113">
            <v>49060</v>
          </cell>
          <cell r="D113">
            <v>550902.6</v>
          </cell>
        </row>
        <row r="114">
          <cell r="C114">
            <v>38219</v>
          </cell>
          <cell r="D114">
            <v>321737.09000000003</v>
          </cell>
        </row>
        <row r="115">
          <cell r="C115">
            <v>56891</v>
          </cell>
          <cell r="D115">
            <v>568845.91999999993</v>
          </cell>
        </row>
        <row r="116">
          <cell r="C116">
            <v>52906</v>
          </cell>
          <cell r="D116">
            <v>426690.72</v>
          </cell>
        </row>
        <row r="117">
          <cell r="C117">
            <v>44835</v>
          </cell>
          <cell r="D117">
            <v>430649.15</v>
          </cell>
        </row>
        <row r="118">
          <cell r="C118">
            <v>45028</v>
          </cell>
          <cell r="D118">
            <v>400768.12</v>
          </cell>
        </row>
        <row r="119">
          <cell r="C119">
            <v>15988</v>
          </cell>
          <cell r="D119">
            <v>175665.68</v>
          </cell>
        </row>
        <row r="120">
          <cell r="C120">
            <v>64717</v>
          </cell>
          <cell r="D120">
            <v>558028.44999999995</v>
          </cell>
        </row>
        <row r="121">
          <cell r="C121">
            <v>15196</v>
          </cell>
          <cell r="D121">
            <v>163514.12</v>
          </cell>
        </row>
        <row r="122">
          <cell r="C122">
            <v>45093</v>
          </cell>
          <cell r="D122">
            <v>398568.89</v>
          </cell>
        </row>
        <row r="123">
          <cell r="C123">
            <v>51099</v>
          </cell>
          <cell r="D123">
            <v>483830.51</v>
          </cell>
        </row>
        <row r="124">
          <cell r="C124">
            <v>40839</v>
          </cell>
          <cell r="D124">
            <v>292958.71999999997</v>
          </cell>
        </row>
        <row r="125">
          <cell r="C125">
            <v>29773</v>
          </cell>
          <cell r="D125">
            <v>275083.88</v>
          </cell>
        </row>
        <row r="126">
          <cell r="C126">
            <v>60954</v>
          </cell>
          <cell r="D126">
            <v>599805.07999999996</v>
          </cell>
        </row>
        <row r="127">
          <cell r="C127">
            <v>53820</v>
          </cell>
          <cell r="D127">
            <v>524692.4</v>
          </cell>
        </row>
        <row r="128">
          <cell r="C128">
            <v>19365</v>
          </cell>
          <cell r="D128">
            <v>196012.1</v>
          </cell>
        </row>
        <row r="129">
          <cell r="C129">
            <v>39109</v>
          </cell>
          <cell r="D129">
            <v>360134.37</v>
          </cell>
        </row>
        <row r="130">
          <cell r="C130">
            <v>40439</v>
          </cell>
          <cell r="D130">
            <v>312044.71999999997</v>
          </cell>
        </row>
        <row r="131">
          <cell r="C131">
            <v>35117</v>
          </cell>
          <cell r="D131">
            <v>268076.57</v>
          </cell>
        </row>
        <row r="132">
          <cell r="C132">
            <v>50624</v>
          </cell>
          <cell r="D132">
            <v>394243.2</v>
          </cell>
        </row>
        <row r="133">
          <cell r="C133">
            <v>55174</v>
          </cell>
          <cell r="D133">
            <v>474839.8</v>
          </cell>
        </row>
        <row r="134">
          <cell r="C134">
            <v>52278</v>
          </cell>
          <cell r="D134">
            <v>474497.36</v>
          </cell>
        </row>
        <row r="135">
          <cell r="C135">
            <v>30557</v>
          </cell>
          <cell r="D135">
            <v>301178.54000000004</v>
          </cell>
        </row>
        <row r="136">
          <cell r="C136">
            <v>62145</v>
          </cell>
          <cell r="D136">
            <v>642241.85</v>
          </cell>
        </row>
        <row r="137">
          <cell r="C137">
            <v>58106</v>
          </cell>
          <cell r="D137">
            <v>475335.92</v>
          </cell>
        </row>
        <row r="138">
          <cell r="C138">
            <v>55233</v>
          </cell>
          <cell r="D138">
            <v>543230.68999999994</v>
          </cell>
        </row>
        <row r="139">
          <cell r="C139">
            <v>51653</v>
          </cell>
          <cell r="D139">
            <v>343389.04</v>
          </cell>
        </row>
        <row r="140">
          <cell r="C140">
            <v>16221</v>
          </cell>
          <cell r="D140">
            <v>195989</v>
          </cell>
        </row>
        <row r="141">
          <cell r="C141">
            <v>28538</v>
          </cell>
          <cell r="D141">
            <v>295141.42000000004</v>
          </cell>
        </row>
        <row r="142">
          <cell r="C142">
            <v>33546</v>
          </cell>
          <cell r="D142">
            <v>355268.6</v>
          </cell>
        </row>
        <row r="143">
          <cell r="C143">
            <v>50539</v>
          </cell>
          <cell r="D143">
            <v>505356.39</v>
          </cell>
        </row>
        <row r="144">
          <cell r="C144">
            <v>14677</v>
          </cell>
          <cell r="D144">
            <v>180772.07</v>
          </cell>
        </row>
        <row r="145">
          <cell r="C145">
            <v>15835</v>
          </cell>
          <cell r="D145">
            <v>146751.85</v>
          </cell>
        </row>
        <row r="146">
          <cell r="C146">
            <v>24504</v>
          </cell>
          <cell r="D146">
            <v>198984.32000000001</v>
          </cell>
        </row>
        <row r="147">
          <cell r="C147">
            <v>21816</v>
          </cell>
          <cell r="D147">
            <v>210783.92</v>
          </cell>
        </row>
        <row r="148">
          <cell r="C148">
            <v>28370</v>
          </cell>
          <cell r="D148">
            <v>246604.1</v>
          </cell>
        </row>
        <row r="149">
          <cell r="C149">
            <v>46733</v>
          </cell>
          <cell r="D149">
            <v>430873.95</v>
          </cell>
        </row>
        <row r="150">
          <cell r="C150">
            <v>46568</v>
          </cell>
          <cell r="D150">
            <v>393671.84</v>
          </cell>
        </row>
        <row r="151">
          <cell r="C151">
            <v>42540</v>
          </cell>
          <cell r="D151">
            <v>363945.2</v>
          </cell>
        </row>
        <row r="152">
          <cell r="C152">
            <v>39348</v>
          </cell>
          <cell r="D152">
            <v>275857.52</v>
          </cell>
        </row>
        <row r="153">
          <cell r="C153">
            <v>34125</v>
          </cell>
          <cell r="D153">
            <v>350641.25</v>
          </cell>
        </row>
        <row r="154">
          <cell r="C154">
            <v>61572</v>
          </cell>
          <cell r="D154">
            <v>580750.64</v>
          </cell>
        </row>
        <row r="155">
          <cell r="C155">
            <v>54730</v>
          </cell>
          <cell r="D155">
            <v>410123.4</v>
          </cell>
        </row>
        <row r="156">
          <cell r="C156">
            <v>38799</v>
          </cell>
          <cell r="D156">
            <v>332068.73</v>
          </cell>
        </row>
        <row r="157">
          <cell r="C157">
            <v>22293</v>
          </cell>
          <cell r="D157">
            <v>208949.09</v>
          </cell>
        </row>
        <row r="158">
          <cell r="C158">
            <v>37202</v>
          </cell>
          <cell r="D158">
            <v>346499.94</v>
          </cell>
        </row>
        <row r="159">
          <cell r="C159">
            <v>53171</v>
          </cell>
          <cell r="D159">
            <v>474836.29</v>
          </cell>
        </row>
        <row r="160">
          <cell r="C160">
            <v>33287</v>
          </cell>
          <cell r="D160">
            <v>255380.79</v>
          </cell>
        </row>
        <row r="161">
          <cell r="C161">
            <v>35445</v>
          </cell>
          <cell r="D161">
            <v>237858.5</v>
          </cell>
        </row>
        <row r="162">
          <cell r="C162">
            <v>21723</v>
          </cell>
          <cell r="D162">
            <v>224001.23</v>
          </cell>
        </row>
        <row r="163">
          <cell r="C163">
            <v>40939</v>
          </cell>
          <cell r="D163">
            <v>439329.89</v>
          </cell>
        </row>
        <row r="164">
          <cell r="C164">
            <v>45048</v>
          </cell>
          <cell r="D164">
            <v>362182.64</v>
          </cell>
        </row>
        <row r="165">
          <cell r="C165">
            <v>30296</v>
          </cell>
          <cell r="D165">
            <v>299639.04000000004</v>
          </cell>
        </row>
        <row r="166">
          <cell r="C166">
            <v>53521</v>
          </cell>
          <cell r="D166">
            <v>457210.54</v>
          </cell>
        </row>
        <row r="167">
          <cell r="C167">
            <v>24680</v>
          </cell>
          <cell r="D167">
            <v>209679.6</v>
          </cell>
        </row>
        <row r="168">
          <cell r="C168">
            <v>46956</v>
          </cell>
          <cell r="D168">
            <v>426587.12</v>
          </cell>
        </row>
        <row r="169">
          <cell r="C169">
            <v>16392</v>
          </cell>
          <cell r="D169">
            <v>200150.72</v>
          </cell>
        </row>
        <row r="170">
          <cell r="C170">
            <v>53761</v>
          </cell>
          <cell r="D170">
            <v>534924.22</v>
          </cell>
        </row>
        <row r="171">
          <cell r="C171">
            <v>56104</v>
          </cell>
          <cell r="D171">
            <v>460681.28</v>
          </cell>
        </row>
        <row r="172">
          <cell r="C172">
            <v>15241</v>
          </cell>
          <cell r="D172">
            <v>151200.24</v>
          </cell>
        </row>
        <row r="173">
          <cell r="C173">
            <v>19284</v>
          </cell>
          <cell r="D173">
            <v>212426.64</v>
          </cell>
        </row>
        <row r="174">
          <cell r="C174">
            <v>14673</v>
          </cell>
          <cell r="D174">
            <v>181763.54</v>
          </cell>
        </row>
        <row r="175">
          <cell r="C175">
            <v>57793</v>
          </cell>
          <cell r="D175">
            <v>497895.75</v>
          </cell>
        </row>
        <row r="176">
          <cell r="C176">
            <v>28259</v>
          </cell>
          <cell r="D176">
            <v>242161.2</v>
          </cell>
        </row>
        <row r="177">
          <cell r="C177">
            <v>30304</v>
          </cell>
          <cell r="D177">
            <v>206671.68</v>
          </cell>
        </row>
        <row r="178">
          <cell r="C178">
            <v>62568</v>
          </cell>
          <cell r="D178">
            <v>496735.52</v>
          </cell>
        </row>
        <row r="179">
          <cell r="C179">
            <v>56139</v>
          </cell>
          <cell r="D179">
            <v>513074.17</v>
          </cell>
        </row>
        <row r="180">
          <cell r="C180">
            <v>23120</v>
          </cell>
          <cell r="D180">
            <v>214614.39999999999</v>
          </cell>
        </row>
        <row r="181">
          <cell r="C181">
            <v>17006</v>
          </cell>
          <cell r="D181">
            <v>110924.66</v>
          </cell>
        </row>
        <row r="182">
          <cell r="C182">
            <v>31596</v>
          </cell>
          <cell r="D182">
            <v>329940.56</v>
          </cell>
        </row>
        <row r="183">
          <cell r="C183">
            <v>40607</v>
          </cell>
          <cell r="D183">
            <v>363486.04</v>
          </cell>
        </row>
        <row r="184">
          <cell r="C184">
            <v>61771</v>
          </cell>
          <cell r="D184">
            <v>569494.11</v>
          </cell>
        </row>
        <row r="185">
          <cell r="C185">
            <v>30412</v>
          </cell>
          <cell r="D185">
            <v>279610.59999999998</v>
          </cell>
        </row>
        <row r="186">
          <cell r="C186">
            <v>36947</v>
          </cell>
          <cell r="D186">
            <v>361463.21</v>
          </cell>
        </row>
        <row r="187">
          <cell r="C187">
            <v>43194</v>
          </cell>
          <cell r="D187">
            <v>395552</v>
          </cell>
        </row>
        <row r="188">
          <cell r="C188">
            <v>56866</v>
          </cell>
          <cell r="D188">
            <v>492417.48</v>
          </cell>
        </row>
        <row r="189">
          <cell r="C189">
            <v>39851</v>
          </cell>
          <cell r="D189">
            <v>367213.96</v>
          </cell>
        </row>
        <row r="190">
          <cell r="C190">
            <v>36617</v>
          </cell>
          <cell r="D190">
            <v>312177.71999999997</v>
          </cell>
        </row>
        <row r="191">
          <cell r="C191">
            <v>46438</v>
          </cell>
          <cell r="D191">
            <v>331878.65999999997</v>
          </cell>
        </row>
        <row r="192">
          <cell r="C192">
            <v>27520</v>
          </cell>
          <cell r="D192">
            <v>266032</v>
          </cell>
        </row>
        <row r="193">
          <cell r="C193">
            <v>28852</v>
          </cell>
          <cell r="D193">
            <v>311399.12</v>
          </cell>
        </row>
        <row r="194">
          <cell r="C194">
            <v>60878</v>
          </cell>
          <cell r="D194">
            <v>505367.44</v>
          </cell>
        </row>
        <row r="195">
          <cell r="C195">
            <v>32779</v>
          </cell>
          <cell r="D195">
            <v>211928.26</v>
          </cell>
        </row>
        <row r="196">
          <cell r="C196">
            <v>49959</v>
          </cell>
          <cell r="D196">
            <v>401211.77</v>
          </cell>
        </row>
      </sheetData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mgirvin\Desktop\Busn218-Video06Finished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irvin, Michael" refreshedDate="42494.694703703703" createdVersion="6" refreshedVersion="6" minRefreshableVersion="3" recordCount="42" xr:uid="{DD93F70E-76F3-46A4-AF0B-D6BD014B9DB1}">
  <cacheSource type="worksheet">
    <worksheetSource ref="A3:C45" sheet="Sales Team" r:id="rId2"/>
  </cacheSource>
  <cacheFields count="3">
    <cacheField name="Sales Rep" numFmtId="0">
      <sharedItems count="15">
        <s v="Kip"/>
        <s v="June"/>
        <s v="Gigi"/>
        <s v="Mel"/>
        <s v="Tyrone"/>
        <s v="Chin"/>
        <s v="Abdi"/>
        <s v="Sandi"/>
        <s v="Shelia"/>
        <s v="Pham"/>
        <s v="Mo"/>
        <s v="Poppi"/>
        <s v="Irene"/>
        <s v="Sioux"/>
        <s v="Fred"/>
      </sharedItems>
    </cacheField>
    <cacheField name="Sales" numFmtId="0">
      <sharedItems containsSemiMixedTypes="0" containsString="0" containsNumber="1" containsInteger="1" minValue="132" maxValue="1635"/>
    </cacheField>
    <cacheField name="Region" numFmtId="0">
      <sharedItems count="2">
        <s v="North America"/>
        <s v="South Americ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2">
  <r>
    <x v="0"/>
    <n v="457"/>
    <x v="0"/>
  </r>
  <r>
    <x v="1"/>
    <n v="368"/>
    <x v="0"/>
  </r>
  <r>
    <x v="2"/>
    <n v="725"/>
    <x v="1"/>
  </r>
  <r>
    <x v="3"/>
    <n v="736"/>
    <x v="1"/>
  </r>
  <r>
    <x v="4"/>
    <n v="606"/>
    <x v="1"/>
  </r>
  <r>
    <x v="5"/>
    <n v="1418"/>
    <x v="1"/>
  </r>
  <r>
    <x v="6"/>
    <n v="1110"/>
    <x v="1"/>
  </r>
  <r>
    <x v="7"/>
    <n v="1489"/>
    <x v="0"/>
  </r>
  <r>
    <x v="1"/>
    <n v="175"/>
    <x v="0"/>
  </r>
  <r>
    <x v="8"/>
    <n v="1354"/>
    <x v="1"/>
  </r>
  <r>
    <x v="9"/>
    <n v="132"/>
    <x v="0"/>
  </r>
  <r>
    <x v="2"/>
    <n v="449"/>
    <x v="1"/>
  </r>
  <r>
    <x v="10"/>
    <n v="1333"/>
    <x v="0"/>
  </r>
  <r>
    <x v="7"/>
    <n v="1571"/>
    <x v="0"/>
  </r>
  <r>
    <x v="5"/>
    <n v="1553"/>
    <x v="0"/>
  </r>
  <r>
    <x v="4"/>
    <n v="1196"/>
    <x v="1"/>
  </r>
  <r>
    <x v="1"/>
    <n v="679"/>
    <x v="0"/>
  </r>
  <r>
    <x v="9"/>
    <n v="221"/>
    <x v="1"/>
  </r>
  <r>
    <x v="9"/>
    <n v="1097"/>
    <x v="0"/>
  </r>
  <r>
    <x v="2"/>
    <n v="473"/>
    <x v="0"/>
  </r>
  <r>
    <x v="4"/>
    <n v="573"/>
    <x v="1"/>
  </r>
  <r>
    <x v="2"/>
    <n v="1160"/>
    <x v="1"/>
  </r>
  <r>
    <x v="1"/>
    <n v="1268"/>
    <x v="0"/>
  </r>
  <r>
    <x v="7"/>
    <n v="1635"/>
    <x v="0"/>
  </r>
  <r>
    <x v="3"/>
    <n v="152"/>
    <x v="0"/>
  </r>
  <r>
    <x v="11"/>
    <n v="603"/>
    <x v="0"/>
  </r>
  <r>
    <x v="12"/>
    <n v="458"/>
    <x v="0"/>
  </r>
  <r>
    <x v="13"/>
    <n v="741"/>
    <x v="1"/>
  </r>
  <r>
    <x v="14"/>
    <n v="486"/>
    <x v="0"/>
  </r>
  <r>
    <x v="4"/>
    <n v="1227"/>
    <x v="0"/>
  </r>
  <r>
    <x v="11"/>
    <n v="981"/>
    <x v="0"/>
  </r>
  <r>
    <x v="14"/>
    <n v="798"/>
    <x v="0"/>
  </r>
  <r>
    <x v="13"/>
    <n v="1191"/>
    <x v="1"/>
  </r>
  <r>
    <x v="2"/>
    <n v="363"/>
    <x v="1"/>
  </r>
  <r>
    <x v="6"/>
    <n v="1332"/>
    <x v="0"/>
  </r>
  <r>
    <x v="10"/>
    <n v="1289"/>
    <x v="1"/>
  </r>
  <r>
    <x v="14"/>
    <n v="1625"/>
    <x v="0"/>
  </r>
  <r>
    <x v="9"/>
    <n v="1261"/>
    <x v="1"/>
  </r>
  <r>
    <x v="10"/>
    <n v="556"/>
    <x v="0"/>
  </r>
  <r>
    <x v="7"/>
    <n v="1441"/>
    <x v="0"/>
  </r>
  <r>
    <x v="14"/>
    <n v="337"/>
    <x v="1"/>
  </r>
  <r>
    <x v="14"/>
    <n v="284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AE12005-1A34-42B4-B1D8-6EFD6FA16B65}" name="PivotTable7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I34:J37" firstHeaderRow="1" firstDataRow="1" firstDataCol="1" rowPageCount="1" colPageCount="1"/>
  <pivotFields count="3">
    <pivotField axis="axisPage" multipleItemSelectionAllowed="1" showAll="0">
      <items count="16">
        <item h="1" x="1"/>
        <item h="1" x="6"/>
        <item h="1" x="5"/>
        <item h="1" x="14"/>
        <item h="1" x="2"/>
        <item x="12"/>
        <item h="1" x="0"/>
        <item x="3"/>
        <item x="10"/>
        <item h="1" x="9"/>
        <item h="1" x="11"/>
        <item h="1" x="7"/>
        <item h="1" x="8"/>
        <item h="1" x="13"/>
        <item h="1" x="4"/>
        <item t="default"/>
      </items>
    </pivotField>
    <pivotField dataField="1" showAll="0"/>
    <pivotField axis="axisRow" showAll="0">
      <items count="3">
        <item x="0"/>
        <item x="1"/>
        <item t="default"/>
      </items>
    </pivotField>
  </pivotFields>
  <rowFields count="1">
    <field x="2"/>
  </rowFields>
  <rowItems count="3">
    <i>
      <x/>
    </i>
    <i>
      <x v="1"/>
    </i>
    <i t="grand">
      <x/>
    </i>
  </rowItems>
  <colItems count="1">
    <i/>
  </colItems>
  <pageFields count="1">
    <pageField fld="0" hier="-1"/>
  </pageFields>
  <dataFields count="1">
    <dataField name="Sum of Sales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C52BC9D-34B4-4B81-B462-7E0C499FDD6F}" name="PivotTable6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H27:I30" firstHeaderRow="1" firstDataRow="1" firstDataCol="1" rowPageCount="1" colPageCount="1"/>
  <pivotFields count="3">
    <pivotField axis="axisPage" multipleItemSelectionAllowed="1" showAll="0">
      <items count="16">
        <item h="1" x="1"/>
        <item x="6"/>
        <item h="1" x="5"/>
        <item x="14"/>
        <item h="1" x="2"/>
        <item h="1" x="12"/>
        <item x="0"/>
        <item h="1" x="3"/>
        <item h="1" x="10"/>
        <item x="9"/>
        <item h="1" x="11"/>
        <item h="1" x="7"/>
        <item h="1" x="8"/>
        <item h="1" x="13"/>
        <item h="1" x="4"/>
        <item t="default"/>
      </items>
    </pivotField>
    <pivotField dataField="1" showAll="0"/>
    <pivotField axis="axisRow" showAll="0">
      <items count="3">
        <item x="0"/>
        <item x="1"/>
        <item t="default"/>
      </items>
    </pivotField>
  </pivotFields>
  <rowFields count="1">
    <field x="2"/>
  </rowFields>
  <rowItems count="3">
    <i>
      <x/>
    </i>
    <i>
      <x v="1"/>
    </i>
    <i t="grand">
      <x/>
    </i>
  </rowItems>
  <colItems count="1">
    <i/>
  </colItems>
  <pageFields count="1">
    <pageField fld="0" hier="-1"/>
  </pageFields>
  <dataFields count="1">
    <dataField name="Sum of Sales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4985481-2E40-45E9-B6D5-FD055FE2BB55}" name="PivotTable5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G20:H23" firstHeaderRow="1" firstDataRow="1" firstDataCol="1" rowPageCount="1" colPageCount="1"/>
  <pivotFields count="3">
    <pivotField axis="axisPage" multipleItemSelectionAllowed="1" showAll="0">
      <items count="16">
        <item h="1" x="1"/>
        <item h="1" x="6"/>
        <item x="5"/>
        <item h="1" x="14"/>
        <item x="2"/>
        <item h="1" x="12"/>
        <item h="1" x="0"/>
        <item h="1" x="3"/>
        <item h="1" x="10"/>
        <item h="1" x="9"/>
        <item h="1" x="11"/>
        <item x="7"/>
        <item x="8"/>
        <item h="1" x="13"/>
        <item h="1" x="4"/>
        <item t="default"/>
      </items>
    </pivotField>
    <pivotField dataField="1" showAll="0"/>
    <pivotField axis="axisRow" showAll="0">
      <items count="3">
        <item x="0"/>
        <item x="1"/>
        <item t="default"/>
      </items>
    </pivotField>
  </pivotFields>
  <rowFields count="1">
    <field x="2"/>
  </rowFields>
  <rowItems count="3">
    <i>
      <x/>
    </i>
    <i>
      <x v="1"/>
    </i>
    <i t="grand">
      <x/>
    </i>
  </rowItems>
  <colItems count="1">
    <i/>
  </colItems>
  <pageFields count="1">
    <pageField fld="0" hier="-1"/>
  </pageFields>
  <dataFields count="1">
    <dataField name="Sum of Sales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ADB7C98-F2CE-4629-A9F2-7816DCDE628A}" name="PivotTable4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F13:G16" firstHeaderRow="1" firstDataRow="1" firstDataCol="1" rowPageCount="1" colPageCount="1"/>
  <pivotFields count="3">
    <pivotField axis="axisPage" multipleItemSelectionAllowed="1" showAll="0">
      <items count="16">
        <item x="1"/>
        <item h="1" x="6"/>
        <item h="1" x="5"/>
        <item h="1" x="14"/>
        <item h="1" x="2"/>
        <item h="1" x="12"/>
        <item h="1" x="0"/>
        <item h="1" x="3"/>
        <item h="1" x="10"/>
        <item h="1" x="9"/>
        <item x="11"/>
        <item h="1" x="7"/>
        <item h="1" x="8"/>
        <item x="13"/>
        <item x="4"/>
        <item t="default"/>
      </items>
    </pivotField>
    <pivotField dataField="1" showAll="0"/>
    <pivotField axis="axisRow" showAll="0">
      <items count="3">
        <item x="0"/>
        <item x="1"/>
        <item t="default"/>
      </items>
    </pivotField>
  </pivotFields>
  <rowFields count="1">
    <field x="2"/>
  </rowFields>
  <rowItems count="3">
    <i>
      <x/>
    </i>
    <i>
      <x v="1"/>
    </i>
    <i t="grand">
      <x/>
    </i>
  </rowItems>
  <colItems count="1">
    <i/>
  </colItems>
  <pageFields count="1">
    <pageField fld="0" hier="-1"/>
  </pageFields>
  <dataFields count="1">
    <dataField name="Sum of Sales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89EE707-C058-4C7C-BE67-9DD18BA7D083}" name="fSales" displayName="fSales" ref="A3:C10" totalsRowShown="0" headerRowDxfId="7">
  <autoFilter ref="A3:C10" xr:uid="{658F3072-072B-446C-A1EE-2476E21D289A}"/>
  <tableColumns count="3">
    <tableColumn id="1" xr3:uid="{3871CB94-9785-445F-860D-76D5D791C35E}" name="Date" dataDxfId="6"/>
    <tableColumn id="2" xr3:uid="{5428A069-2570-49D0-9CF1-A521947E486F}" name="Sales"/>
    <tableColumn id="3" xr3:uid="{59350A1A-EB35-40B2-8DE4-DB73B6BCAD77}" name="Product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76C6A4C9-294D-4247-AE14-456AEE48DC37}" name="fSales4" displayName="fSales4" ref="A3:C13" totalsRowShown="0" headerRowDxfId="5">
  <autoFilter ref="A3:C13" xr:uid="{658F3072-072B-446C-A1EE-2476E21D289A}"/>
  <tableColumns count="3">
    <tableColumn id="1" xr3:uid="{95B0188A-F6AA-4BBE-9574-7513F16FABC1}" name="Date" dataDxfId="4"/>
    <tableColumn id="2" xr3:uid="{6A387D9F-1A3D-44F0-85EF-4D706DA772D8}" name="Sales"/>
    <tableColumn id="3" xr3:uid="{A8A244A9-A7A1-4A41-8023-B585E967B496}" name="Product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783B7D7-4E8E-41F4-A0A4-F2F89A089B2B}" name="fRevenue" displayName="fRevenue" ref="A6:D15" totalsRowShown="0" headerRowDxfId="3">
  <autoFilter ref="A6:D15" xr:uid="{E6B03A73-CFC6-4683-9CD3-5F9E5C59AAF3}"/>
  <tableColumns count="4">
    <tableColumn id="1" xr3:uid="{BA627100-1F7C-43E0-A333-71FF9FA3B908}" name="Date" dataDxfId="2"/>
    <tableColumn id="2" xr3:uid="{BC4973B7-3C88-456F-939F-A5F789C24195}" name="Revenue"/>
    <tableColumn id="3" xr3:uid="{FEFB8AF7-C4C3-424B-83B2-67B536CC7948}" name="SalesRep"/>
    <tableColumn id="4" xr3:uid="{A8C3AB50-1390-4038-BCE0-96278614EE7F}" name="Product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D42FEB5-8799-4B21-8E81-488AC865014C}" name="fRevenue6" displayName="fRevenue6" ref="A6:D20" totalsRowShown="0" headerRowDxfId="1">
  <autoFilter ref="A6:D20" xr:uid="{E6B03A73-CFC6-4683-9CD3-5F9E5C59AAF3}"/>
  <tableColumns count="4">
    <tableColumn id="1" xr3:uid="{38F788B7-8D46-4545-B8CB-D56B68220517}" name="Date" dataDxfId="0"/>
    <tableColumn id="2" xr3:uid="{DFBB7DD3-5A8B-4766-A42C-8BC905AA4D9E}" name="Revenue"/>
    <tableColumn id="3" xr3:uid="{6910AB14-95D1-42B5-BC55-07D178792BF7}" name="SalesRep"/>
    <tableColumn id="4" xr3:uid="{B83D1A08-D30B-4317-9323-178B6E862974}" name="Product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pivotTable" Target="../pivotTables/pivotTable4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BDA0BD-C82F-408D-AFE4-A722E8C64E2F}">
  <sheetPr>
    <tabColor rgb="FFFFFF00"/>
  </sheetPr>
  <dimension ref="B3:B5"/>
  <sheetViews>
    <sheetView showGridLines="0" zoomScale="385" zoomScaleNormal="385" workbookViewId="0">
      <selection activeCell="C8" sqref="C8"/>
    </sheetView>
  </sheetViews>
  <sheetFormatPr defaultRowHeight="15" x14ac:dyDescent="0.25"/>
  <cols>
    <col min="2" max="2" width="20" bestFit="1" customWidth="1"/>
  </cols>
  <sheetData>
    <row r="3" spans="2:2" x14ac:dyDescent="0.25">
      <c r="B3" s="89" t="s">
        <v>204</v>
      </c>
    </row>
    <row r="4" spans="2:2" x14ac:dyDescent="0.25">
      <c r="B4" s="90" t="s">
        <v>202</v>
      </c>
    </row>
    <row r="5" spans="2:2" x14ac:dyDescent="0.25">
      <c r="B5" s="88" t="s">
        <v>203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7937F4-B893-433E-99C5-68AE163F6FF2}">
  <sheetPr>
    <tabColor rgb="FFFFFF00"/>
  </sheetPr>
  <dimension ref="A1:J45"/>
  <sheetViews>
    <sheetView zoomScale="115" zoomScaleNormal="115" workbookViewId="0">
      <selection activeCell="F8" sqref="F8"/>
    </sheetView>
  </sheetViews>
  <sheetFormatPr defaultRowHeight="15" x14ac:dyDescent="0.25"/>
  <cols>
    <col min="3" max="3" width="19.140625" customWidth="1"/>
    <col min="5" max="5" width="14" bestFit="1" customWidth="1"/>
    <col min="6" max="9" width="14" customWidth="1"/>
    <col min="10" max="10" width="17.85546875" bestFit="1" customWidth="1"/>
  </cols>
  <sheetData>
    <row r="1" spans="1:10" x14ac:dyDescent="0.25">
      <c r="A1" s="59" t="s">
        <v>117</v>
      </c>
      <c r="B1" s="57"/>
      <c r="C1" s="57"/>
      <c r="D1" s="57"/>
      <c r="E1" s="57"/>
      <c r="F1" s="60"/>
    </row>
    <row r="3" spans="1:10" x14ac:dyDescent="0.25">
      <c r="A3" s="42" t="s">
        <v>101</v>
      </c>
      <c r="B3" s="42" t="s">
        <v>1</v>
      </c>
      <c r="C3" s="42" t="s">
        <v>89</v>
      </c>
      <c r="F3" s="61" t="s">
        <v>102</v>
      </c>
      <c r="G3" s="61" t="s">
        <v>103</v>
      </c>
      <c r="H3" s="61" t="s">
        <v>104</v>
      </c>
      <c r="I3" s="61" t="s">
        <v>105</v>
      </c>
    </row>
    <row r="4" spans="1:10" x14ac:dyDescent="0.25">
      <c r="A4" s="43" t="s">
        <v>106</v>
      </c>
      <c r="B4" s="43">
        <v>457</v>
      </c>
      <c r="C4" s="43" t="s">
        <v>118</v>
      </c>
      <c r="F4" s="62" t="s">
        <v>107</v>
      </c>
      <c r="G4" s="62" t="s">
        <v>50</v>
      </c>
      <c r="H4" s="62" t="s">
        <v>108</v>
      </c>
      <c r="I4" s="62" t="s">
        <v>109</v>
      </c>
    </row>
    <row r="5" spans="1:10" x14ac:dyDescent="0.25">
      <c r="A5" s="43" t="s">
        <v>107</v>
      </c>
      <c r="B5" s="43">
        <v>368</v>
      </c>
      <c r="C5" s="43" t="s">
        <v>118</v>
      </c>
      <c r="F5" s="43" t="s">
        <v>77</v>
      </c>
      <c r="G5" s="43" t="s">
        <v>110</v>
      </c>
      <c r="H5" s="43" t="s">
        <v>106</v>
      </c>
      <c r="I5" s="43" t="s">
        <v>111</v>
      </c>
    </row>
    <row r="6" spans="1:10" x14ac:dyDescent="0.25">
      <c r="A6" s="43" t="s">
        <v>50</v>
      </c>
      <c r="B6" s="43">
        <v>725</v>
      </c>
      <c r="C6" s="43" t="s">
        <v>119</v>
      </c>
      <c r="F6" s="43" t="s">
        <v>112</v>
      </c>
      <c r="G6" s="43" t="s">
        <v>113</v>
      </c>
      <c r="H6" s="43" t="s">
        <v>114</v>
      </c>
      <c r="I6" s="43" t="s">
        <v>115</v>
      </c>
    </row>
    <row r="7" spans="1:10" x14ac:dyDescent="0.25">
      <c r="A7" s="43" t="s">
        <v>115</v>
      </c>
      <c r="B7" s="43">
        <v>736</v>
      </c>
      <c r="C7" s="43" t="s">
        <v>119</v>
      </c>
      <c r="F7" s="43" t="s">
        <v>78</v>
      </c>
      <c r="G7" s="43" t="s">
        <v>60</v>
      </c>
      <c r="H7" s="43" t="s">
        <v>56</v>
      </c>
      <c r="I7" s="43" t="s">
        <v>53</v>
      </c>
    </row>
    <row r="8" spans="1:10" x14ac:dyDescent="0.25">
      <c r="A8" s="43" t="s">
        <v>78</v>
      </c>
      <c r="B8" s="43">
        <v>606</v>
      </c>
      <c r="C8" s="43" t="s">
        <v>119</v>
      </c>
      <c r="E8" s="61" t="s">
        <v>118</v>
      </c>
      <c r="F8" s="52" cm="1">
        <f t="array" ref="F8">SUM(SUMIFS($B$4:$B$45,$C$4:$C$45,$E8,$A$4:$A$45,F$4:F$7))</f>
        <v>5301</v>
      </c>
      <c r="G8" s="52" cm="1">
        <f t="array" ref="G8">SUM(SUMIFS($B$4:$B$45,$C$4:$C$45,$E8,$A$4:$A$45,G$4:G$7))</f>
        <v>8162</v>
      </c>
      <c r="H8" s="52" cm="1">
        <f t="array" ref="H8">SUM(SUMIFS($B$4:$B$45,$C$4:$C$45,$E8,$A$4:$A$45,H$4:H$7))</f>
        <v>6211</v>
      </c>
      <c r="I8" s="52" cm="1">
        <f t="array" ref="I8">SUM(SUMIFS($B$4:$B$45,$C$4:$C$45,$E8,$A$4:$A$45,I$4:I$7))</f>
        <v>2499</v>
      </c>
    </row>
    <row r="9" spans="1:10" x14ac:dyDescent="0.25">
      <c r="A9" s="43" t="s">
        <v>110</v>
      </c>
      <c r="B9" s="43">
        <v>1418</v>
      </c>
      <c r="C9" s="43" t="s">
        <v>119</v>
      </c>
      <c r="E9" s="61" t="s">
        <v>119</v>
      </c>
      <c r="F9" s="52" cm="1">
        <f t="array" ref="F9">SUM(SUMIFS($B$4:$B$45,$C$4:$C$45,$E9,$A$4:$A$45,F$4:F$7))</f>
        <v>4307</v>
      </c>
      <c r="G9" s="52" cm="1">
        <f t="array" ref="G9">SUM(SUMIFS($B$4:$B$45,$C$4:$C$45,$E9,$A$4:$A$45,G$4:G$7))</f>
        <v>5469</v>
      </c>
      <c r="H9" s="52" cm="1">
        <f t="array" ref="H9">SUM(SUMIFS($B$4:$B$45,$C$4:$C$45,$E9,$A$4:$A$45,H$4:H$7))</f>
        <v>2929</v>
      </c>
      <c r="I9" s="52" cm="1">
        <f t="array" ref="I9">SUM(SUMIFS($B$4:$B$45,$C$4:$C$45,$E9,$A$4:$A$45,I$4:I$7))</f>
        <v>2025</v>
      </c>
    </row>
    <row r="10" spans="1:10" x14ac:dyDescent="0.25">
      <c r="A10" s="43" t="s">
        <v>114</v>
      </c>
      <c r="B10" s="43">
        <v>1110</v>
      </c>
      <c r="C10" s="43" t="s">
        <v>119</v>
      </c>
    </row>
    <row r="11" spans="1:10" x14ac:dyDescent="0.25">
      <c r="A11" s="43" t="s">
        <v>113</v>
      </c>
      <c r="B11" s="43">
        <v>1489</v>
      </c>
      <c r="C11" s="43" t="s">
        <v>118</v>
      </c>
      <c r="E11" s="40" t="s">
        <v>120</v>
      </c>
      <c r="F11" t="s">
        <v>101</v>
      </c>
      <c r="G11" t="s">
        <v>121</v>
      </c>
      <c r="J11" t="s">
        <v>122</v>
      </c>
    </row>
    <row r="12" spans="1:10" x14ac:dyDescent="0.25">
      <c r="A12" s="43" t="s">
        <v>107</v>
      </c>
      <c r="B12" s="43">
        <v>175</v>
      </c>
      <c r="C12" s="43" t="s">
        <v>118</v>
      </c>
    </row>
    <row r="13" spans="1:10" x14ac:dyDescent="0.25">
      <c r="A13" s="43" t="s">
        <v>60</v>
      </c>
      <c r="B13" s="43">
        <v>1354</v>
      </c>
      <c r="C13" s="43" t="s">
        <v>119</v>
      </c>
      <c r="F13" t="s">
        <v>123</v>
      </c>
      <c r="G13" t="s">
        <v>124</v>
      </c>
    </row>
    <row r="14" spans="1:10" x14ac:dyDescent="0.25">
      <c r="A14" s="43" t="s">
        <v>56</v>
      </c>
      <c r="B14" s="43">
        <v>132</v>
      </c>
      <c r="C14" s="43" t="s">
        <v>118</v>
      </c>
      <c r="F14" s="63" t="s">
        <v>118</v>
      </c>
      <c r="G14" s="64">
        <v>5301</v>
      </c>
    </row>
    <row r="15" spans="1:10" x14ac:dyDescent="0.25">
      <c r="A15" s="43" t="s">
        <v>50</v>
      </c>
      <c r="B15" s="43">
        <v>449</v>
      </c>
      <c r="C15" s="43" t="s">
        <v>119</v>
      </c>
      <c r="F15" s="63" t="s">
        <v>119</v>
      </c>
      <c r="G15" s="64">
        <v>4307</v>
      </c>
    </row>
    <row r="16" spans="1:10" x14ac:dyDescent="0.25">
      <c r="A16" s="43" t="s">
        <v>53</v>
      </c>
      <c r="B16" s="43">
        <v>1333</v>
      </c>
      <c r="C16" s="43" t="s">
        <v>118</v>
      </c>
      <c r="F16" s="63" t="s">
        <v>125</v>
      </c>
      <c r="G16" s="64">
        <v>9608</v>
      </c>
    </row>
    <row r="17" spans="1:10" x14ac:dyDescent="0.25">
      <c r="A17" s="43" t="s">
        <v>113</v>
      </c>
      <c r="B17" s="43">
        <v>1571</v>
      </c>
      <c r="C17" s="43" t="s">
        <v>118</v>
      </c>
    </row>
    <row r="18" spans="1:10" x14ac:dyDescent="0.25">
      <c r="A18" s="43" t="s">
        <v>110</v>
      </c>
      <c r="B18" s="43">
        <v>1553</v>
      </c>
      <c r="C18" s="43" t="s">
        <v>118</v>
      </c>
      <c r="G18" t="s">
        <v>101</v>
      </c>
      <c r="H18" t="s">
        <v>121</v>
      </c>
    </row>
    <row r="19" spans="1:10" x14ac:dyDescent="0.25">
      <c r="A19" s="43" t="s">
        <v>78</v>
      </c>
      <c r="B19" s="43">
        <v>1196</v>
      </c>
      <c r="C19" s="43" t="s">
        <v>119</v>
      </c>
    </row>
    <row r="20" spans="1:10" x14ac:dyDescent="0.25">
      <c r="A20" s="43" t="s">
        <v>107</v>
      </c>
      <c r="B20" s="43">
        <v>679</v>
      </c>
      <c r="C20" s="43" t="s">
        <v>118</v>
      </c>
      <c r="G20" t="s">
        <v>123</v>
      </c>
      <c r="H20" t="s">
        <v>124</v>
      </c>
    </row>
    <row r="21" spans="1:10" x14ac:dyDescent="0.25">
      <c r="A21" s="43" t="s">
        <v>56</v>
      </c>
      <c r="B21" s="43">
        <v>221</v>
      </c>
      <c r="C21" s="43" t="s">
        <v>119</v>
      </c>
      <c r="G21" s="63" t="s">
        <v>118</v>
      </c>
      <c r="H21" s="64">
        <v>8162</v>
      </c>
    </row>
    <row r="22" spans="1:10" x14ac:dyDescent="0.25">
      <c r="A22" s="43" t="s">
        <v>56</v>
      </c>
      <c r="B22" s="43">
        <v>1097</v>
      </c>
      <c r="C22" s="43" t="s">
        <v>118</v>
      </c>
      <c r="G22" s="63" t="s">
        <v>119</v>
      </c>
      <c r="H22" s="64">
        <v>5469</v>
      </c>
    </row>
    <row r="23" spans="1:10" x14ac:dyDescent="0.25">
      <c r="A23" s="43" t="s">
        <v>50</v>
      </c>
      <c r="B23" s="43">
        <v>473</v>
      </c>
      <c r="C23" s="43" t="s">
        <v>118</v>
      </c>
      <c r="G23" s="63" t="s">
        <v>125</v>
      </c>
      <c r="H23" s="64">
        <v>13631</v>
      </c>
    </row>
    <row r="24" spans="1:10" x14ac:dyDescent="0.25">
      <c r="A24" s="43" t="s">
        <v>78</v>
      </c>
      <c r="B24" s="43">
        <v>573</v>
      </c>
      <c r="C24" s="43" t="s">
        <v>119</v>
      </c>
    </row>
    <row r="25" spans="1:10" x14ac:dyDescent="0.25">
      <c r="A25" s="43" t="s">
        <v>50</v>
      </c>
      <c r="B25" s="43">
        <v>1160</v>
      </c>
      <c r="C25" s="43" t="s">
        <v>119</v>
      </c>
      <c r="H25" t="s">
        <v>101</v>
      </c>
      <c r="I25" t="s">
        <v>121</v>
      </c>
    </row>
    <row r="26" spans="1:10" x14ac:dyDescent="0.25">
      <c r="A26" s="43" t="s">
        <v>107</v>
      </c>
      <c r="B26" s="43">
        <v>1268</v>
      </c>
      <c r="C26" s="43" t="s">
        <v>118</v>
      </c>
    </row>
    <row r="27" spans="1:10" x14ac:dyDescent="0.25">
      <c r="A27" s="43" t="s">
        <v>113</v>
      </c>
      <c r="B27" s="43">
        <v>1635</v>
      </c>
      <c r="C27" s="43" t="s">
        <v>118</v>
      </c>
      <c r="H27" t="s">
        <v>123</v>
      </c>
      <c r="I27" t="s">
        <v>124</v>
      </c>
    </row>
    <row r="28" spans="1:10" x14ac:dyDescent="0.25">
      <c r="A28" s="43" t="s">
        <v>115</v>
      </c>
      <c r="B28" s="43">
        <v>152</v>
      </c>
      <c r="C28" s="43" t="s">
        <v>118</v>
      </c>
      <c r="H28" s="63" t="s">
        <v>118</v>
      </c>
      <c r="I28" s="64">
        <v>6211</v>
      </c>
    </row>
    <row r="29" spans="1:10" x14ac:dyDescent="0.25">
      <c r="A29" s="43" t="s">
        <v>112</v>
      </c>
      <c r="B29" s="43">
        <v>603</v>
      </c>
      <c r="C29" s="43" t="s">
        <v>118</v>
      </c>
      <c r="H29" s="63" t="s">
        <v>119</v>
      </c>
      <c r="I29" s="64">
        <v>2929</v>
      </c>
    </row>
    <row r="30" spans="1:10" x14ac:dyDescent="0.25">
      <c r="A30" s="43" t="s">
        <v>109</v>
      </c>
      <c r="B30" s="43">
        <v>458</v>
      </c>
      <c r="C30" s="43" t="s">
        <v>118</v>
      </c>
      <c r="H30" s="63" t="s">
        <v>125</v>
      </c>
      <c r="I30" s="64">
        <v>9140</v>
      </c>
    </row>
    <row r="31" spans="1:10" x14ac:dyDescent="0.25">
      <c r="A31" s="43" t="s">
        <v>77</v>
      </c>
      <c r="B31" s="43">
        <v>741</v>
      </c>
      <c r="C31" s="43" t="s">
        <v>119</v>
      </c>
    </row>
    <row r="32" spans="1:10" x14ac:dyDescent="0.25">
      <c r="A32" s="43" t="s">
        <v>108</v>
      </c>
      <c r="B32" s="43">
        <v>486</v>
      </c>
      <c r="C32" s="43" t="s">
        <v>118</v>
      </c>
      <c r="I32" t="s">
        <v>101</v>
      </c>
      <c r="J32" t="s">
        <v>121</v>
      </c>
    </row>
    <row r="33" spans="1:10" x14ac:dyDescent="0.25">
      <c r="A33" s="43" t="s">
        <v>78</v>
      </c>
      <c r="B33" s="43">
        <v>1227</v>
      </c>
      <c r="C33" s="43" t="s">
        <v>118</v>
      </c>
    </row>
    <row r="34" spans="1:10" x14ac:dyDescent="0.25">
      <c r="A34" s="43" t="s">
        <v>112</v>
      </c>
      <c r="B34" s="43">
        <v>981</v>
      </c>
      <c r="C34" s="43" t="s">
        <v>118</v>
      </c>
      <c r="I34" t="s">
        <v>123</v>
      </c>
      <c r="J34" t="s">
        <v>124</v>
      </c>
    </row>
    <row r="35" spans="1:10" x14ac:dyDescent="0.25">
      <c r="A35" s="43" t="s">
        <v>108</v>
      </c>
      <c r="B35" s="43">
        <v>798</v>
      </c>
      <c r="C35" s="43" t="s">
        <v>118</v>
      </c>
      <c r="I35" s="63" t="s">
        <v>118</v>
      </c>
      <c r="J35" s="64">
        <v>2499</v>
      </c>
    </row>
    <row r="36" spans="1:10" x14ac:dyDescent="0.25">
      <c r="A36" s="43" t="s">
        <v>77</v>
      </c>
      <c r="B36" s="43">
        <v>1191</v>
      </c>
      <c r="C36" s="43" t="s">
        <v>119</v>
      </c>
      <c r="I36" s="63" t="s">
        <v>119</v>
      </c>
      <c r="J36" s="64">
        <v>2025</v>
      </c>
    </row>
    <row r="37" spans="1:10" x14ac:dyDescent="0.25">
      <c r="A37" s="43" t="s">
        <v>50</v>
      </c>
      <c r="B37" s="43">
        <v>363</v>
      </c>
      <c r="C37" s="43" t="s">
        <v>119</v>
      </c>
      <c r="I37" s="63" t="s">
        <v>125</v>
      </c>
      <c r="J37" s="64">
        <v>4524</v>
      </c>
    </row>
    <row r="38" spans="1:10" x14ac:dyDescent="0.25">
      <c r="A38" s="43" t="s">
        <v>114</v>
      </c>
      <c r="B38" s="43">
        <v>1332</v>
      </c>
      <c r="C38" s="43" t="s">
        <v>118</v>
      </c>
    </row>
    <row r="39" spans="1:10" x14ac:dyDescent="0.25">
      <c r="A39" s="43" t="s">
        <v>53</v>
      </c>
      <c r="B39" s="43">
        <v>1289</v>
      </c>
      <c r="C39" s="43" t="s">
        <v>119</v>
      </c>
    </row>
    <row r="40" spans="1:10" x14ac:dyDescent="0.25">
      <c r="A40" s="43" t="s">
        <v>108</v>
      </c>
      <c r="B40" s="43">
        <v>1625</v>
      </c>
      <c r="C40" s="43" t="s">
        <v>118</v>
      </c>
    </row>
    <row r="41" spans="1:10" x14ac:dyDescent="0.25">
      <c r="A41" s="43" t="s">
        <v>56</v>
      </c>
      <c r="B41" s="43">
        <v>1261</v>
      </c>
      <c r="C41" s="43" t="s">
        <v>119</v>
      </c>
    </row>
    <row r="42" spans="1:10" x14ac:dyDescent="0.25">
      <c r="A42" s="43" t="s">
        <v>53</v>
      </c>
      <c r="B42" s="43">
        <v>556</v>
      </c>
      <c r="C42" s="43" t="s">
        <v>118</v>
      </c>
    </row>
    <row r="43" spans="1:10" x14ac:dyDescent="0.25">
      <c r="A43" s="43" t="s">
        <v>113</v>
      </c>
      <c r="B43" s="43">
        <v>1441</v>
      </c>
      <c r="C43" s="43" t="s">
        <v>118</v>
      </c>
    </row>
    <row r="44" spans="1:10" x14ac:dyDescent="0.25">
      <c r="A44" s="43" t="s">
        <v>108</v>
      </c>
      <c r="B44" s="43">
        <v>337</v>
      </c>
      <c r="C44" s="43" t="s">
        <v>119</v>
      </c>
    </row>
    <row r="45" spans="1:10" x14ac:dyDescent="0.25">
      <c r="A45" s="43" t="s">
        <v>108</v>
      </c>
      <c r="B45" s="43">
        <v>284</v>
      </c>
      <c r="C45" s="43" t="s">
        <v>118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1C580D-3AAC-4261-8250-51F00E96BC21}">
  <sheetPr>
    <tabColor rgb="FF0000FF"/>
  </sheetPr>
  <dimension ref="A1:M13"/>
  <sheetViews>
    <sheetView zoomScale="220" zoomScaleNormal="220" workbookViewId="0">
      <selection activeCell="E4" sqref="E4"/>
    </sheetView>
  </sheetViews>
  <sheetFormatPr defaultRowHeight="15" x14ac:dyDescent="0.25"/>
  <cols>
    <col min="4" max="4" width="7.7109375" customWidth="1"/>
    <col min="6" max="6" width="7.7109375" customWidth="1"/>
    <col min="8" max="8" width="7.7109375" customWidth="1"/>
    <col min="10" max="10" width="7.7109375" customWidth="1"/>
    <col min="12" max="12" width="7.7109375" customWidth="1"/>
  </cols>
  <sheetData>
    <row r="1" spans="1:13" ht="23.25" x14ac:dyDescent="0.35">
      <c r="A1" s="49" t="s">
        <v>76</v>
      </c>
    </row>
    <row r="3" spans="1:13" x14ac:dyDescent="0.25">
      <c r="A3" s="40" t="s">
        <v>81</v>
      </c>
      <c r="B3" s="40" t="s">
        <v>1</v>
      </c>
      <c r="C3" s="40" t="s">
        <v>19</v>
      </c>
      <c r="E3" s="40" t="s">
        <v>83</v>
      </c>
      <c r="G3" s="40" t="s">
        <v>84</v>
      </c>
      <c r="I3" s="40" t="s">
        <v>83</v>
      </c>
      <c r="K3" s="40" t="s">
        <v>83</v>
      </c>
      <c r="M3" s="40" t="s">
        <v>139</v>
      </c>
    </row>
    <row r="4" spans="1:13" x14ac:dyDescent="0.25">
      <c r="A4" s="55">
        <v>43390</v>
      </c>
      <c r="B4">
        <v>1215.7</v>
      </c>
      <c r="C4" t="s">
        <v>20</v>
      </c>
      <c r="K4" s="52" t="str" cm="1">
        <f t="array" ref="K4">IF(ROWS(K$4:K4)&gt;$M$4,"",INDEX(fSales[Product],SMALL(IF(FREQUENCY(IF(fSales[Product]&lt;&gt;"",MATCH(fSales[Product],fSales[Product],0)),ROW(fSales[Product])-ROW(fSales[[#Headers],[Product]])),ROW(fSales[Product])-ROW(fSales[[#Headers],[Product]])),ROWS(K$4:K4))))</f>
        <v>Quad</v>
      </c>
      <c r="M4" s="52" cm="1">
        <f t="array" ref="M4">SUM(IF(FREQUENCY(IF(fSales[Product]&lt;&gt;"",MATCH(fSales[Product],fSales[Product],0)),ROW(fSales[Product])-ROW(fSales[[#Headers],[Product]])),1))</f>
        <v>3</v>
      </c>
    </row>
    <row r="5" spans="1:13" x14ac:dyDescent="0.25">
      <c r="A5" s="55">
        <v>43390</v>
      </c>
      <c r="B5">
        <v>731.81</v>
      </c>
      <c r="C5" t="s">
        <v>21</v>
      </c>
      <c r="K5" s="52" t="str" cm="1">
        <f t="array" ref="K5">IF(ROWS(K$4:K5)&gt;$M$4,"",INDEX(fSales[Product],SMALL(IF(FREQUENCY(IF(fSales[Product]&lt;&gt;"",MATCH(fSales[Product],fSales[Product],0)),ROW(fSales[Product])-ROW(fSales[[#Headers],[Product]])),ROW(fSales[Product])-ROW(fSales[[#Headers],[Product]])),ROWS(K$4:K5))))</f>
        <v>Carlota</v>
      </c>
    </row>
    <row r="6" spans="1:13" x14ac:dyDescent="0.25">
      <c r="A6" s="55">
        <v>43390</v>
      </c>
      <c r="B6">
        <v>376.13</v>
      </c>
      <c r="C6" t="s">
        <v>20</v>
      </c>
      <c r="K6" s="52" t="str" cm="1">
        <f t="array" ref="K6">IF(ROWS(K$4:K6)&gt;$M$4,"",INDEX(fSales[Product],SMALL(IF(FREQUENCY(IF(fSales[Product]&lt;&gt;"",MATCH(fSales[Product],fSales[Product],0)),ROW(fSales[Product])-ROW(fSales[[#Headers],[Product]])),ROW(fSales[Product])-ROW(fSales[[#Headers],[Product]])),ROWS(K$4:K6))))</f>
        <v>Yanaki</v>
      </c>
    </row>
    <row r="7" spans="1:13" x14ac:dyDescent="0.25">
      <c r="A7" s="55">
        <v>43390</v>
      </c>
      <c r="B7">
        <v>300.08999999999997</v>
      </c>
      <c r="C7" t="s">
        <v>21</v>
      </c>
      <c r="K7" s="52" t="str" cm="1">
        <f t="array" ref="K7">IF(ROWS(K$4:K7)&gt;$M$4,"",INDEX(fSales[Product],SMALL(IF(FREQUENCY(IF(fSales[Product]&lt;&gt;"",MATCH(fSales[Product],fSales[Product],0)),ROW(fSales[Product])-ROW(fSales[[#Headers],[Product]])),ROW(fSales[Product])-ROW(fSales[[#Headers],[Product]])),ROWS(K$4:K7))))</f>
        <v/>
      </c>
    </row>
    <row r="8" spans="1:13" x14ac:dyDescent="0.25">
      <c r="A8" s="55">
        <v>43390</v>
      </c>
      <c r="B8">
        <v>884.05</v>
      </c>
      <c r="C8" t="s">
        <v>82</v>
      </c>
      <c r="K8" s="52" t="str" cm="1">
        <f t="array" ref="K8">IF(ROWS(K$4:K8)&gt;$M$4,"",INDEX(fSales[Product],SMALL(IF(FREQUENCY(IF(fSales[Product]&lt;&gt;"",MATCH(fSales[Product],fSales[Product],0)),ROW(fSales[Product])-ROW(fSales[[#Headers],[Product]])),ROW(fSales[Product])-ROW(fSales[[#Headers],[Product]])),ROWS(K$4:K8))))</f>
        <v/>
      </c>
    </row>
    <row r="9" spans="1:13" x14ac:dyDescent="0.25">
      <c r="A9" s="55">
        <v>43390</v>
      </c>
      <c r="B9">
        <v>615.41999999999996</v>
      </c>
      <c r="C9" t="s">
        <v>21</v>
      </c>
      <c r="K9" s="52" t="str" cm="1">
        <f t="array" ref="K9">IF(ROWS(K$4:K9)&gt;$M$4,"",INDEX(fSales[Product],SMALL(IF(FREQUENCY(IF(fSales[Product]&lt;&gt;"",MATCH(fSales[Product],fSales[Product],0)),ROW(fSales[Product])-ROW(fSales[[#Headers],[Product]])),ROW(fSales[Product])-ROW(fSales[[#Headers],[Product]])),ROWS(K$4:K9))))</f>
        <v/>
      </c>
    </row>
    <row r="10" spans="1:13" x14ac:dyDescent="0.25">
      <c r="A10" s="55">
        <v>43390</v>
      </c>
      <c r="B10">
        <v>1185.25</v>
      </c>
      <c r="C10" t="s">
        <v>20</v>
      </c>
      <c r="K10" s="52" t="str" cm="1">
        <f t="array" ref="K10">IF(ROWS(K$4:K10)&gt;$M$4,"",INDEX(fSales[Product],SMALL(IF(FREQUENCY(IF(fSales[Product]&lt;&gt;"",MATCH(fSales[Product],fSales[Product],0)),ROW(fSales[Product])-ROW(fSales[[#Headers],[Product]])),ROW(fSales[Product])-ROW(fSales[[#Headers],[Product]])),ROWS(K$4:K10))))</f>
        <v/>
      </c>
    </row>
    <row r="11" spans="1:13" x14ac:dyDescent="0.25">
      <c r="K11" s="52" t="str" cm="1">
        <f t="array" ref="K11">IF(ROWS(K$4:K11)&gt;$M$4,"",INDEX(fSales[Product],SMALL(IF(FREQUENCY(IF(fSales[Product]&lt;&gt;"",MATCH(fSales[Product],fSales[Product],0)),ROW(fSales[Product])-ROW(fSales[[#Headers],[Product]])),ROW(fSales[Product])-ROW(fSales[[#Headers],[Product]])),ROWS(K$4:K11))))</f>
        <v/>
      </c>
    </row>
    <row r="12" spans="1:13" x14ac:dyDescent="0.25">
      <c r="K12" s="52" t="str" cm="1">
        <f t="array" ref="K12">IF(ROWS(K$4:K12)&gt;$M$4,"",INDEX(fSales[Product],SMALL(IF(FREQUENCY(IF(fSales[Product]&lt;&gt;"",MATCH(fSales[Product],fSales[Product],0)),ROW(fSales[Product])-ROW(fSales[[#Headers],[Product]])),ROW(fSales[Product])-ROW(fSales[[#Headers],[Product]])),ROWS(K$4:K12))))</f>
        <v/>
      </c>
    </row>
    <row r="13" spans="1:13" x14ac:dyDescent="0.25">
      <c r="A13" s="55"/>
    </row>
  </sheetData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BDB8E8-50D5-4391-A646-3022F0E46266}">
  <sheetPr>
    <tabColor rgb="FFFF0000"/>
  </sheetPr>
  <dimension ref="A1:M13"/>
  <sheetViews>
    <sheetView zoomScale="220" zoomScaleNormal="220" workbookViewId="0">
      <selection activeCell="E3" sqref="E3:M3"/>
    </sheetView>
  </sheetViews>
  <sheetFormatPr defaultRowHeight="15" x14ac:dyDescent="0.25"/>
  <cols>
    <col min="4" max="4" width="7.7109375" customWidth="1"/>
    <col min="6" max="6" width="7.7109375" customWidth="1"/>
    <col min="8" max="8" width="7.7109375" customWidth="1"/>
    <col min="10" max="10" width="7.7109375" customWidth="1"/>
    <col min="12" max="12" width="7.7109375" customWidth="1"/>
  </cols>
  <sheetData>
    <row r="1" spans="1:13" ht="23.25" x14ac:dyDescent="0.35">
      <c r="A1" s="49" t="s">
        <v>76</v>
      </c>
    </row>
    <row r="3" spans="1:13" x14ac:dyDescent="0.25">
      <c r="A3" s="40" t="s">
        <v>81</v>
      </c>
      <c r="B3" s="40" t="s">
        <v>1</v>
      </c>
      <c r="C3" s="40" t="s">
        <v>19</v>
      </c>
      <c r="E3" s="40" t="s">
        <v>83</v>
      </c>
      <c r="G3" s="40" t="s">
        <v>84</v>
      </c>
      <c r="I3" s="40" t="s">
        <v>83</v>
      </c>
      <c r="K3" s="40" t="s">
        <v>83</v>
      </c>
      <c r="M3" s="40" t="s">
        <v>139</v>
      </c>
    </row>
    <row r="4" spans="1:13" x14ac:dyDescent="0.25">
      <c r="A4" s="55">
        <v>43390</v>
      </c>
      <c r="B4">
        <v>1215.7</v>
      </c>
      <c r="C4" t="s">
        <v>20</v>
      </c>
      <c r="E4" t="str" cm="1">
        <f t="array" ref="E4:E9">_xlfn.UNIQUE(fSales4[Product])</f>
        <v>Quad</v>
      </c>
      <c r="G4" t="str" cm="1">
        <f t="array" ref="G4:G7">_xlfn.UNIQUE(fSales4[Product],,TRUE)</f>
        <v>Yanaki</v>
      </c>
      <c r="I4" t="str" cm="1">
        <f t="array" ref="I4:I8">_xlfn._xlws.FILTER(_xlfn.UNIQUE(fSales4[Product]),_xlfn.UNIQUE(fSales4[Product])&lt;&gt;0)</f>
        <v>Quad</v>
      </c>
      <c r="K4" s="52" t="str" cm="1">
        <f t="array" ref="K4">IF(ROWS(K$4:K4)&gt;$M$4,"",INDEX(fSales4[Product],SMALL(IF(FREQUENCY(IF(fSales4[Product]&lt;&gt;"",MATCH(fSales4[Product],fSales4[Product],0)),ROW(fSales4[Product])-ROW(fSales4[[#Headers],[Product]])),ROW(fSales4[Product])-ROW(fSales4[[#Headers],[Product]])),ROWS(K$4:K4))))</f>
        <v>Quad</v>
      </c>
      <c r="M4" s="52" cm="1">
        <f t="array" ref="M4">SUM(IF(FREQUENCY(IF(fSales4[Product]&lt;&gt;"",MATCH(fSales4[Product],fSales4[Product],0)),ROW(fSales4[Product])-ROW(fSales4[[#Headers],[Product]])),1))</f>
        <v>5</v>
      </c>
    </row>
    <row r="5" spans="1:13" x14ac:dyDescent="0.25">
      <c r="A5" s="55">
        <v>43390</v>
      </c>
      <c r="B5">
        <v>731.81</v>
      </c>
      <c r="C5" t="s">
        <v>21</v>
      </c>
      <c r="E5" t="str">
        <v>Carlota</v>
      </c>
      <c r="G5" t="str">
        <v>Sunspot</v>
      </c>
      <c r="I5" t="str">
        <v>Carlota</v>
      </c>
      <c r="K5" s="52" t="str" cm="1">
        <f t="array" ref="K5">IF(ROWS(K$4:K5)&gt;$M$4,"",INDEX(fSales4[Product],SMALL(IF(FREQUENCY(IF(fSales4[Product]&lt;&gt;"",MATCH(fSales4[Product],fSales4[Product],0)),ROW(fSales4[Product])-ROW(fSales4[[#Headers],[Product]])),ROW(fSales4[Product])-ROW(fSales4[[#Headers],[Product]])),ROWS(K$4:K5))))</f>
        <v>Carlota</v>
      </c>
    </row>
    <row r="6" spans="1:13" x14ac:dyDescent="0.25">
      <c r="A6" s="55">
        <v>43390</v>
      </c>
      <c r="B6">
        <v>376.13</v>
      </c>
      <c r="C6" t="s">
        <v>20</v>
      </c>
      <c r="E6" t="str">
        <v>Yanaki</v>
      </c>
      <c r="G6" t="str">
        <v>MTA</v>
      </c>
      <c r="I6" t="str">
        <v>Yanaki</v>
      </c>
      <c r="K6" s="52" t="str" cm="1">
        <f t="array" ref="K6">IF(ROWS(K$4:K6)&gt;$M$4,"",INDEX(fSales4[Product],SMALL(IF(FREQUENCY(IF(fSales4[Product]&lt;&gt;"",MATCH(fSales4[Product],fSales4[Product],0)),ROW(fSales4[Product])-ROW(fSales4[[#Headers],[Product]])),ROW(fSales4[Product])-ROW(fSales4[[#Headers],[Product]])),ROWS(K$4:K6))))</f>
        <v>Yanaki</v>
      </c>
      <c r="M6" cm="1">
        <f t="array" ref="M6">COUNTA(_xlfn.UNIQUE(fSales4[Product]))</f>
        <v>6</v>
      </c>
    </row>
    <row r="7" spans="1:13" x14ac:dyDescent="0.25">
      <c r="A7" s="55">
        <v>43390</v>
      </c>
      <c r="B7">
        <v>300.08999999999997</v>
      </c>
      <c r="C7" t="s">
        <v>21</v>
      </c>
      <c r="E7" t="str">
        <v>Sunspot</v>
      </c>
      <c r="G7">
        <v>0</v>
      </c>
      <c r="I7" t="str">
        <v>Sunspot</v>
      </c>
      <c r="K7" s="52" t="str" cm="1">
        <f t="array" ref="K7">IF(ROWS(K$4:K7)&gt;$M$4,"",INDEX(fSales4[Product],SMALL(IF(FREQUENCY(IF(fSales4[Product]&lt;&gt;"",MATCH(fSales4[Product],fSales4[Product],0)),ROW(fSales4[Product])-ROW(fSales4[[#Headers],[Product]])),ROW(fSales4[Product])-ROW(fSales4[[#Headers],[Product]])),ROWS(K$4:K7))))</f>
        <v>Sunspot</v>
      </c>
      <c r="M7" cm="1">
        <f t="array" ref="M7">COUNTA(_xlfn._xlws.FILTER(_xlfn.UNIQUE(fSales4[Product]),_xlfn.UNIQUE(fSales4[Product])&lt;&gt;0))</f>
        <v>5</v>
      </c>
    </row>
    <row r="8" spans="1:13" x14ac:dyDescent="0.25">
      <c r="A8" s="55">
        <v>43390</v>
      </c>
      <c r="B8">
        <v>884.05</v>
      </c>
      <c r="C8" t="s">
        <v>82</v>
      </c>
      <c r="E8" t="str">
        <v>MTA</v>
      </c>
      <c r="I8" t="str">
        <v>MTA</v>
      </c>
      <c r="K8" s="52" t="str" cm="1">
        <f t="array" ref="K8">IF(ROWS(K$4:K8)&gt;$M$4,"",INDEX(fSales4[Product],SMALL(IF(FREQUENCY(IF(fSales4[Product]&lt;&gt;"",MATCH(fSales4[Product],fSales4[Product],0)),ROW(fSales4[Product])-ROW(fSales4[[#Headers],[Product]])),ROW(fSales4[Product])-ROW(fSales4[[#Headers],[Product]])),ROWS(K$4:K8))))</f>
        <v>MTA</v>
      </c>
    </row>
    <row r="9" spans="1:13" x14ac:dyDescent="0.25">
      <c r="A9" s="55">
        <v>43390</v>
      </c>
      <c r="B9">
        <v>615.41999999999996</v>
      </c>
      <c r="C9" t="s">
        <v>21</v>
      </c>
      <c r="E9">
        <v>0</v>
      </c>
      <c r="K9" s="52" t="str" cm="1">
        <f t="array" ref="K9">IF(ROWS(K$4:K9)&gt;$M$4,"",INDEX(fSales4[Product],SMALL(IF(FREQUENCY(IF(fSales4[Product]&lt;&gt;"",MATCH(fSales4[Product],fSales4[Product],0)),ROW(fSales4[Product])-ROW(fSales4[[#Headers],[Product]])),ROW(fSales4[Product])-ROW(fSales4[[#Headers],[Product]])),ROWS(K$4:K9))))</f>
        <v/>
      </c>
      <c r="M9" cm="1">
        <f t="array" ref="M9">COUNTA(_xlfn.UNIQUE(fSales4[Product]))-OR(fSales4[Product]=0)</f>
        <v>5</v>
      </c>
    </row>
    <row r="10" spans="1:13" x14ac:dyDescent="0.25">
      <c r="A10" s="55">
        <v>43390</v>
      </c>
      <c r="B10">
        <v>1185.25</v>
      </c>
      <c r="C10" t="s">
        <v>20</v>
      </c>
      <c r="K10" s="52" t="str" cm="1">
        <f t="array" ref="K10">IF(ROWS(K$4:K10)&gt;$M$4,"",INDEX(fSales4[Product],SMALL(IF(FREQUENCY(IF(fSales4[Product]&lt;&gt;"",MATCH(fSales4[Product],fSales4[Product],0)),ROW(fSales4[Product])-ROW(fSales4[[#Headers],[Product]])),ROW(fSales4[Product])-ROW(fSales4[[#Headers],[Product]])),ROWS(K$4:K10))))</f>
        <v/>
      </c>
    </row>
    <row r="11" spans="1:13" x14ac:dyDescent="0.25">
      <c r="A11" s="55">
        <v>43391</v>
      </c>
      <c r="B11">
        <v>1000</v>
      </c>
      <c r="C11" t="s">
        <v>205</v>
      </c>
      <c r="K11" s="52" t="str" cm="1">
        <f t="array" ref="K11">IF(ROWS(K$4:K11)&gt;$M$4,"",INDEX(fSales4[Product],SMALL(IF(FREQUENCY(IF(fSales4[Product]&lt;&gt;"",MATCH(fSales4[Product],fSales4[Product],0)),ROW(fSales4[Product])-ROW(fSales4[[#Headers],[Product]])),ROW(fSales4[Product])-ROW(fSales4[[#Headers],[Product]])),ROWS(K$4:K11))))</f>
        <v/>
      </c>
    </row>
    <row r="12" spans="1:13" x14ac:dyDescent="0.25">
      <c r="A12" s="55">
        <v>43391</v>
      </c>
      <c r="B12">
        <v>500</v>
      </c>
      <c r="C12" t="s">
        <v>206</v>
      </c>
      <c r="K12" s="52" t="str" cm="1">
        <f t="array" ref="K12">IF(ROWS(K$4:K12)&gt;$M$4,"",INDEX(fSales4[Product],SMALL(IF(FREQUENCY(IF(fSales4[Product]&lt;&gt;"",MATCH(fSales4[Product],fSales4[Product],0)),ROW(fSales4[Product])-ROW(fSales4[[#Headers],[Product]])),ROW(fSales4[Product])-ROW(fSales4[[#Headers],[Product]])),ROWS(K$4:K12))))</f>
        <v/>
      </c>
    </row>
    <row r="13" spans="1:13" x14ac:dyDescent="0.25">
      <c r="A13" s="55"/>
    </row>
  </sheetData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8A5436-359F-49FC-AA39-6F16B4F25ABD}">
  <sheetPr>
    <tabColor rgb="FF7030A0"/>
  </sheetPr>
  <dimension ref="A1:X47"/>
  <sheetViews>
    <sheetView zoomScale="160" zoomScaleNormal="160" workbookViewId="0">
      <selection activeCell="F6" sqref="F6"/>
    </sheetView>
  </sheetViews>
  <sheetFormatPr defaultRowHeight="15" x14ac:dyDescent="0.25"/>
  <cols>
    <col min="1" max="1" width="9.7109375" customWidth="1"/>
    <col min="2" max="2" width="5.85546875" customWidth="1"/>
    <col min="3" max="3" width="7.85546875" bestFit="1" customWidth="1"/>
    <col min="4" max="4" width="14" bestFit="1" customWidth="1"/>
    <col min="5" max="5" width="3.7109375" customWidth="1"/>
    <col min="9" max="9" width="13.7109375" customWidth="1"/>
    <col min="10" max="10" width="3.7109375" customWidth="1"/>
    <col min="11" max="11" width="10.28515625" customWidth="1"/>
    <col min="12" max="12" width="15.28515625" customWidth="1"/>
    <col min="13" max="13" width="14" bestFit="1" customWidth="1"/>
  </cols>
  <sheetData>
    <row r="1" spans="1:24" ht="21" x14ac:dyDescent="0.35">
      <c r="A1" s="58" t="s">
        <v>128</v>
      </c>
    </row>
    <row r="2" spans="1:24" ht="21" x14ac:dyDescent="0.35">
      <c r="A2" s="58" t="s">
        <v>127</v>
      </c>
    </row>
    <row r="3" spans="1:24" ht="21" x14ac:dyDescent="0.35">
      <c r="A3" s="58" t="s">
        <v>126</v>
      </c>
    </row>
    <row r="5" spans="1:24" x14ac:dyDescent="0.25">
      <c r="A5" s="42" t="s">
        <v>101</v>
      </c>
      <c r="B5" s="42" t="s">
        <v>1</v>
      </c>
      <c r="C5" s="42" t="s">
        <v>19</v>
      </c>
      <c r="D5" s="42" t="s">
        <v>89</v>
      </c>
      <c r="F5" s="42" t="s">
        <v>101</v>
      </c>
      <c r="H5" s="42" t="s">
        <v>19</v>
      </c>
      <c r="K5" s="42" t="s">
        <v>90</v>
      </c>
      <c r="V5" s="42" t="s">
        <v>101</v>
      </c>
      <c r="X5" s="42" t="s">
        <v>19</v>
      </c>
    </row>
    <row r="6" spans="1:24" x14ac:dyDescent="0.25">
      <c r="A6" s="43" t="s">
        <v>106</v>
      </c>
      <c r="B6" s="43">
        <v>457</v>
      </c>
      <c r="C6" s="43" t="s">
        <v>20</v>
      </c>
      <c r="D6" s="43" t="s">
        <v>118</v>
      </c>
      <c r="F6" s="43" t="s">
        <v>50</v>
      </c>
      <c r="H6" s="43" t="s">
        <v>20</v>
      </c>
      <c r="K6" s="52">
        <f>COUNTIFS(FILTER!$A$6:$A$47,F6)</f>
        <v>5</v>
      </c>
      <c r="V6" t="str" cm="1">
        <f t="array" ref="V6:V20">_xlfn.UNIQUE($A$6:$A$47)</f>
        <v>Kip</v>
      </c>
      <c r="X6" t="str" cm="1">
        <f t="array" ref="X6:X10">_xlfn.UNIQUE(C6:C47)</f>
        <v>Quad</v>
      </c>
    </row>
    <row r="7" spans="1:24" x14ac:dyDescent="0.25">
      <c r="A7" s="43" t="s">
        <v>107</v>
      </c>
      <c r="B7" s="43">
        <v>368</v>
      </c>
      <c r="C7" s="43" t="s">
        <v>21</v>
      </c>
      <c r="D7" s="43" t="s">
        <v>118</v>
      </c>
      <c r="V7" t="str">
        <v>June</v>
      </c>
      <c r="X7" t="str">
        <v>Carlota</v>
      </c>
    </row>
    <row r="8" spans="1:24" x14ac:dyDescent="0.25">
      <c r="A8" s="43" t="s">
        <v>50</v>
      </c>
      <c r="B8" s="43">
        <v>725</v>
      </c>
      <c r="C8" s="43" t="s">
        <v>88</v>
      </c>
      <c r="D8" s="43" t="s">
        <v>119</v>
      </c>
      <c r="G8" s="65" t="s">
        <v>1</v>
      </c>
      <c r="H8" s="42" t="s">
        <v>19</v>
      </c>
      <c r="I8" s="65" t="s">
        <v>89</v>
      </c>
      <c r="K8" s="65" t="s">
        <v>1</v>
      </c>
      <c r="L8" s="42" t="s">
        <v>19</v>
      </c>
      <c r="M8" s="65" t="s">
        <v>89</v>
      </c>
      <c r="V8" t="str">
        <v>Gigi</v>
      </c>
      <c r="X8" t="str">
        <v>Aspen</v>
      </c>
    </row>
    <row r="9" spans="1:24" x14ac:dyDescent="0.25">
      <c r="A9" s="43" t="s">
        <v>115</v>
      </c>
      <c r="B9" s="43">
        <v>736</v>
      </c>
      <c r="C9" s="43" t="s">
        <v>20</v>
      </c>
      <c r="D9" s="43" t="s">
        <v>119</v>
      </c>
      <c r="K9" s="52" cm="1">
        <f t="array" ref="K9">IF(ROWS(K$9:K9)&gt;$K$6,"",INDEX(B$6:B$47,SMALL(IF($A$6:$A$47=$F$6,ROW($A$6:$A$47)-ROW($A$5)),ROWS(K$9:K9))))</f>
        <v>725</v>
      </c>
      <c r="L9" s="52" t="str" cm="1">
        <f t="array" ref="L9">IF(ROWS(L$9:L9)&gt;$K$6,"",INDEX(C$6:C$47,SMALL(IF($A$6:$A$47=$F$6,ROW($A$6:$A$47)-ROW($A$5)),ROWS(L$9:L9))))</f>
        <v>Aspen</v>
      </c>
      <c r="M9" s="52" t="str" cm="1">
        <f t="array" ref="M9">IF(ROWS(M$9:M9)&gt;$K$6,"",INDEX(D$6:D$47,SMALL(IF($A$6:$A$47=$F$6,ROW($A$6:$A$47)-ROW($A$5)),ROWS(M$9:M9))))</f>
        <v>South America</v>
      </c>
      <c r="V9" t="str">
        <v>Mel</v>
      </c>
      <c r="X9" t="str">
        <v>Sunshine</v>
      </c>
    </row>
    <row r="10" spans="1:24" x14ac:dyDescent="0.25">
      <c r="A10" s="43" t="s">
        <v>78</v>
      </c>
      <c r="B10" s="43">
        <v>606</v>
      </c>
      <c r="C10" s="43" t="s">
        <v>20</v>
      </c>
      <c r="D10" s="43" t="s">
        <v>118</v>
      </c>
      <c r="K10" s="52" cm="1">
        <f t="array" ref="K10">IF(ROWS(K$9:K10)&gt;$K$6,"",INDEX(B$6:B$47,SMALL(IF($A$6:$A$47=$F$6,ROW($A$6:$A$47)-ROW($A$5)),ROWS(K$9:K10))))</f>
        <v>449</v>
      </c>
      <c r="L10" s="52" t="str" cm="1">
        <f t="array" ref="L10">IF(ROWS(L$9:L10)&gt;$K$6,"",INDEX(C$6:C$47,SMALL(IF($A$6:$A$47=$F$6,ROW($A$6:$A$47)-ROW($A$5)),ROWS(L$9:L10))))</f>
        <v>Aspen</v>
      </c>
      <c r="M10" s="52" t="str" cm="1">
        <f t="array" ref="M10">IF(ROWS(M$9:M10)&gt;$K$6,"",INDEX(D$6:D$47,SMALL(IF($A$6:$A$47=$F$6,ROW($A$6:$A$47)-ROW($A$5)),ROWS(M$9:M10))))</f>
        <v>North America</v>
      </c>
      <c r="V10" t="str">
        <v>Tyrone</v>
      </c>
      <c r="X10" t="str">
        <v>Flattop</v>
      </c>
    </row>
    <row r="11" spans="1:24" x14ac:dyDescent="0.25">
      <c r="A11" s="43" t="s">
        <v>110</v>
      </c>
      <c r="B11" s="43">
        <v>1418</v>
      </c>
      <c r="C11" s="43" t="s">
        <v>21</v>
      </c>
      <c r="D11" s="43" t="s">
        <v>119</v>
      </c>
      <c r="K11" s="52" cm="1">
        <f t="array" ref="K11">IF(ROWS(K$9:K11)&gt;$K$6,"",INDEX(B$6:B$47,SMALL(IF($A$6:$A$47=$F$6,ROW($A$6:$A$47)-ROW($A$5)),ROWS(K$9:K11))))</f>
        <v>473</v>
      </c>
      <c r="L11" s="52" t="str" cm="1">
        <f t="array" ref="L11">IF(ROWS(L$9:L11)&gt;$K$6,"",INDEX(C$6:C$47,SMALL(IF($A$6:$A$47=$F$6,ROW($A$6:$A$47)-ROW($A$5)),ROWS(L$9:L11))))</f>
        <v>Flattop</v>
      </c>
      <c r="M11" s="52" t="str" cm="1">
        <f t="array" ref="M11">IF(ROWS(M$9:M11)&gt;$K$6,"",INDEX(D$6:D$47,SMALL(IF($A$6:$A$47=$F$6,ROW($A$6:$A$47)-ROW($A$5)),ROWS(M$9:M11))))</f>
        <v>South America</v>
      </c>
      <c r="V11" t="str">
        <v>Chin</v>
      </c>
    </row>
    <row r="12" spans="1:24" x14ac:dyDescent="0.25">
      <c r="A12" s="43" t="s">
        <v>114</v>
      </c>
      <c r="B12" s="43">
        <v>1110</v>
      </c>
      <c r="C12" s="43" t="s">
        <v>21</v>
      </c>
      <c r="D12" s="43" t="s">
        <v>118</v>
      </c>
      <c r="K12" s="52" cm="1">
        <f t="array" ref="K12">IF(ROWS(K$9:K12)&gt;$K$6,"",INDEX(B$6:B$47,SMALL(IF($A$6:$A$47=$F$6,ROW($A$6:$A$47)-ROW($A$5)),ROWS(K$9:K12))))</f>
        <v>1160</v>
      </c>
      <c r="L12" s="52" t="str" cm="1">
        <f t="array" ref="L12">IF(ROWS(L$9:L12)&gt;$K$6,"",INDEX(C$6:C$47,SMALL(IF($A$6:$A$47=$F$6,ROW($A$6:$A$47)-ROW($A$5)),ROWS(L$9:L12))))</f>
        <v>Sunshine</v>
      </c>
      <c r="M12" s="52" t="str" cm="1">
        <f t="array" ref="M12">IF(ROWS(M$9:M12)&gt;$K$6,"",INDEX(D$6:D$47,SMALL(IF($A$6:$A$47=$F$6,ROW($A$6:$A$47)-ROW($A$5)),ROWS(M$9:M12))))</f>
        <v>North America</v>
      </c>
      <c r="V12" t="str">
        <v>Abdi</v>
      </c>
    </row>
    <row r="13" spans="1:24" x14ac:dyDescent="0.25">
      <c r="A13" s="43" t="s">
        <v>113</v>
      </c>
      <c r="B13" s="43">
        <v>1489</v>
      </c>
      <c r="C13" s="43" t="s">
        <v>88</v>
      </c>
      <c r="D13" s="43" t="s">
        <v>119</v>
      </c>
      <c r="K13" s="52" cm="1">
        <f t="array" ref="K13">IF(ROWS(K$9:K13)&gt;$K$6,"",INDEX(B$6:B$47,SMALL(IF($A$6:$A$47=$F$6,ROW($A$6:$A$47)-ROW($A$5)),ROWS(K$9:K13))))</f>
        <v>363</v>
      </c>
      <c r="L13" s="52" t="str" cm="1">
        <f t="array" ref="L13">IF(ROWS(L$9:L13)&gt;$K$6,"",INDEX(C$6:C$47,SMALL(IF($A$6:$A$47=$F$6,ROW($A$6:$A$47)-ROW($A$5)),ROWS(L$9:L13))))</f>
        <v>Sunshine</v>
      </c>
      <c r="M13" s="52" t="str" cm="1">
        <f t="array" ref="M13">IF(ROWS(M$9:M13)&gt;$K$6,"",INDEX(D$6:D$47,SMALL(IF($A$6:$A$47=$F$6,ROW($A$6:$A$47)-ROW($A$5)),ROWS(M$9:M13))))</f>
        <v>South America</v>
      </c>
      <c r="V13" t="str">
        <v>Sandi</v>
      </c>
    </row>
    <row r="14" spans="1:24" x14ac:dyDescent="0.25">
      <c r="A14" s="43" t="s">
        <v>107</v>
      </c>
      <c r="B14" s="43">
        <v>175</v>
      </c>
      <c r="C14" s="43" t="s">
        <v>129</v>
      </c>
      <c r="D14" s="43" t="s">
        <v>119</v>
      </c>
      <c r="K14" s="52" t="str" cm="1">
        <f t="array" ref="K14">IF(ROWS(K$9:K14)&gt;$K$6,"",INDEX(B$6:B$47,SMALL(IF($A$6:$A$47=$F$6,ROW($A$6:$A$47)-ROW($A$5)),ROWS(K$9:K14))))</f>
        <v/>
      </c>
      <c r="L14" s="52" t="str" cm="1">
        <f t="array" ref="L14">IF(ROWS(L$9:L14)&gt;$K$6,"",INDEX(C$6:C$47,SMALL(IF($A$6:$A$47=$F$6,ROW($A$6:$A$47)-ROW($A$5)),ROWS(L$9:L14))))</f>
        <v/>
      </c>
      <c r="M14" s="52" t="str" cm="1">
        <f t="array" ref="M14">IF(ROWS(M$9:M14)&gt;$K$6,"",INDEX(D$6:D$47,SMALL(IF($A$6:$A$47=$F$6,ROW($A$6:$A$47)-ROW($A$5)),ROWS(M$9:M14))))</f>
        <v/>
      </c>
      <c r="V14" t="str">
        <v>Shelia</v>
      </c>
    </row>
    <row r="15" spans="1:24" x14ac:dyDescent="0.25">
      <c r="A15" s="43" t="s">
        <v>60</v>
      </c>
      <c r="B15" s="43">
        <v>1354</v>
      </c>
      <c r="C15" s="43" t="s">
        <v>129</v>
      </c>
      <c r="D15" s="43" t="s">
        <v>118</v>
      </c>
      <c r="V15" t="str">
        <v>Pham</v>
      </c>
    </row>
    <row r="16" spans="1:24" x14ac:dyDescent="0.25">
      <c r="A16" s="43" t="s">
        <v>56</v>
      </c>
      <c r="B16" s="43">
        <v>132</v>
      </c>
      <c r="C16" s="43" t="s">
        <v>20</v>
      </c>
      <c r="D16" s="43" t="s">
        <v>119</v>
      </c>
      <c r="K16" s="65" t="s">
        <v>1</v>
      </c>
      <c r="L16" s="42" t="s">
        <v>19</v>
      </c>
      <c r="M16" s="65" t="s">
        <v>89</v>
      </c>
      <c r="V16" t="str">
        <v>Mo</v>
      </c>
    </row>
    <row r="17" spans="1:22" x14ac:dyDescent="0.25">
      <c r="A17" s="43" t="s">
        <v>50</v>
      </c>
      <c r="B17" s="43">
        <v>449</v>
      </c>
      <c r="C17" s="43" t="s">
        <v>88</v>
      </c>
      <c r="D17" s="43" t="s">
        <v>118</v>
      </c>
      <c r="V17" t="str">
        <v>Poppi</v>
      </c>
    </row>
    <row r="18" spans="1:22" x14ac:dyDescent="0.25">
      <c r="A18" s="43" t="s">
        <v>53</v>
      </c>
      <c r="B18" s="43">
        <v>1333</v>
      </c>
      <c r="C18" s="43" t="s">
        <v>88</v>
      </c>
      <c r="D18" s="43" t="s">
        <v>118</v>
      </c>
      <c r="V18" t="str">
        <v>Irene</v>
      </c>
    </row>
    <row r="19" spans="1:22" x14ac:dyDescent="0.25">
      <c r="A19" s="43" t="s">
        <v>113</v>
      </c>
      <c r="B19" s="43">
        <v>1571</v>
      </c>
      <c r="C19" s="43" t="s">
        <v>20</v>
      </c>
      <c r="D19" s="43" t="s">
        <v>118</v>
      </c>
      <c r="V19" t="str">
        <v>Sioux</v>
      </c>
    </row>
    <row r="20" spans="1:22" x14ac:dyDescent="0.25">
      <c r="A20" s="43" t="s">
        <v>110</v>
      </c>
      <c r="B20" s="43">
        <v>1553</v>
      </c>
      <c r="C20" s="43" t="s">
        <v>20</v>
      </c>
      <c r="D20" s="43" t="s">
        <v>118</v>
      </c>
      <c r="V20" t="str">
        <v>Fred</v>
      </c>
    </row>
    <row r="21" spans="1:22" x14ac:dyDescent="0.25">
      <c r="A21" s="43" t="s">
        <v>78</v>
      </c>
      <c r="B21" s="43">
        <v>1196</v>
      </c>
      <c r="C21" s="43" t="s">
        <v>129</v>
      </c>
      <c r="D21" s="43" t="s">
        <v>119</v>
      </c>
    </row>
    <row r="22" spans="1:22" x14ac:dyDescent="0.25">
      <c r="A22" s="43" t="s">
        <v>107</v>
      </c>
      <c r="B22" s="43">
        <v>679</v>
      </c>
      <c r="C22" s="43" t="s">
        <v>88</v>
      </c>
      <c r="D22" s="43" t="s">
        <v>118</v>
      </c>
    </row>
    <row r="23" spans="1:22" x14ac:dyDescent="0.25">
      <c r="A23" s="43" t="s">
        <v>56</v>
      </c>
      <c r="B23" s="43">
        <v>221</v>
      </c>
      <c r="C23" s="43" t="s">
        <v>21</v>
      </c>
      <c r="D23" s="43" t="s">
        <v>118</v>
      </c>
    </row>
    <row r="24" spans="1:22" x14ac:dyDescent="0.25">
      <c r="A24" s="43" t="s">
        <v>56</v>
      </c>
      <c r="B24" s="43">
        <v>1097</v>
      </c>
      <c r="C24" s="43" t="s">
        <v>21</v>
      </c>
      <c r="D24" s="43" t="s">
        <v>118</v>
      </c>
    </row>
    <row r="25" spans="1:22" x14ac:dyDescent="0.25">
      <c r="A25" s="43" t="s">
        <v>50</v>
      </c>
      <c r="B25" s="43">
        <v>473</v>
      </c>
      <c r="C25" s="43" t="s">
        <v>130</v>
      </c>
      <c r="D25" s="43" t="s">
        <v>119</v>
      </c>
    </row>
    <row r="26" spans="1:22" x14ac:dyDescent="0.25">
      <c r="A26" s="43" t="s">
        <v>78</v>
      </c>
      <c r="B26" s="43">
        <v>573</v>
      </c>
      <c r="C26" s="43" t="s">
        <v>130</v>
      </c>
      <c r="D26" s="43" t="s">
        <v>119</v>
      </c>
    </row>
    <row r="27" spans="1:22" x14ac:dyDescent="0.25">
      <c r="A27" s="43" t="s">
        <v>50</v>
      </c>
      <c r="B27" s="43">
        <v>1160</v>
      </c>
      <c r="C27" s="43" t="s">
        <v>129</v>
      </c>
      <c r="D27" s="43" t="s">
        <v>118</v>
      </c>
    </row>
    <row r="28" spans="1:22" x14ac:dyDescent="0.25">
      <c r="A28" s="43" t="s">
        <v>107</v>
      </c>
      <c r="B28" s="43">
        <v>1268</v>
      </c>
      <c r="C28" s="43" t="s">
        <v>130</v>
      </c>
      <c r="D28" s="43" t="s">
        <v>119</v>
      </c>
    </row>
    <row r="29" spans="1:22" x14ac:dyDescent="0.25">
      <c r="A29" s="43" t="s">
        <v>113</v>
      </c>
      <c r="B29" s="43">
        <v>1635</v>
      </c>
      <c r="C29" s="43" t="s">
        <v>88</v>
      </c>
      <c r="D29" s="43" t="s">
        <v>119</v>
      </c>
    </row>
    <row r="30" spans="1:22" x14ac:dyDescent="0.25">
      <c r="A30" s="43" t="s">
        <v>115</v>
      </c>
      <c r="B30" s="43">
        <v>152</v>
      </c>
      <c r="C30" s="43" t="s">
        <v>20</v>
      </c>
      <c r="D30" s="43" t="s">
        <v>119</v>
      </c>
    </row>
    <row r="31" spans="1:22" x14ac:dyDescent="0.25">
      <c r="A31" s="43" t="s">
        <v>112</v>
      </c>
      <c r="B31" s="43">
        <v>603</v>
      </c>
      <c r="C31" s="43" t="s">
        <v>130</v>
      </c>
      <c r="D31" s="43" t="s">
        <v>118</v>
      </c>
    </row>
    <row r="32" spans="1:22" x14ac:dyDescent="0.25">
      <c r="A32" s="43" t="s">
        <v>109</v>
      </c>
      <c r="B32" s="43">
        <v>458</v>
      </c>
      <c r="C32" s="43" t="s">
        <v>129</v>
      </c>
      <c r="D32" s="43" t="s">
        <v>119</v>
      </c>
    </row>
    <row r="33" spans="1:4" x14ac:dyDescent="0.25">
      <c r="A33" s="43" t="s">
        <v>77</v>
      </c>
      <c r="B33" s="43">
        <v>741</v>
      </c>
      <c r="C33" s="43" t="s">
        <v>130</v>
      </c>
      <c r="D33" s="43" t="s">
        <v>118</v>
      </c>
    </row>
    <row r="34" spans="1:4" x14ac:dyDescent="0.25">
      <c r="A34" s="43" t="s">
        <v>108</v>
      </c>
      <c r="B34" s="43">
        <v>486</v>
      </c>
      <c r="C34" s="43" t="s">
        <v>21</v>
      </c>
      <c r="D34" s="43" t="s">
        <v>118</v>
      </c>
    </row>
    <row r="35" spans="1:4" x14ac:dyDescent="0.25">
      <c r="A35" s="43" t="s">
        <v>78</v>
      </c>
      <c r="B35" s="43">
        <v>1227</v>
      </c>
      <c r="C35" s="43" t="s">
        <v>21</v>
      </c>
      <c r="D35" s="43" t="s">
        <v>118</v>
      </c>
    </row>
    <row r="36" spans="1:4" x14ac:dyDescent="0.25">
      <c r="A36" s="43" t="s">
        <v>112</v>
      </c>
      <c r="B36" s="43">
        <v>981</v>
      </c>
      <c r="C36" s="43" t="s">
        <v>130</v>
      </c>
      <c r="D36" s="43" t="s">
        <v>119</v>
      </c>
    </row>
    <row r="37" spans="1:4" x14ac:dyDescent="0.25">
      <c r="A37" s="43" t="s">
        <v>108</v>
      </c>
      <c r="B37" s="43">
        <v>798</v>
      </c>
      <c r="C37" s="43" t="s">
        <v>88</v>
      </c>
      <c r="D37" s="43" t="s">
        <v>118</v>
      </c>
    </row>
    <row r="38" spans="1:4" x14ac:dyDescent="0.25">
      <c r="A38" s="43" t="s">
        <v>77</v>
      </c>
      <c r="B38" s="43">
        <v>1191</v>
      </c>
      <c r="C38" s="43" t="s">
        <v>129</v>
      </c>
      <c r="D38" s="43" t="s">
        <v>118</v>
      </c>
    </row>
    <row r="39" spans="1:4" x14ac:dyDescent="0.25">
      <c r="A39" s="43" t="s">
        <v>50</v>
      </c>
      <c r="B39" s="43">
        <v>363</v>
      </c>
      <c r="C39" s="43" t="s">
        <v>129</v>
      </c>
      <c r="D39" s="43" t="s">
        <v>119</v>
      </c>
    </row>
    <row r="40" spans="1:4" x14ac:dyDescent="0.25">
      <c r="A40" s="43" t="s">
        <v>114</v>
      </c>
      <c r="B40" s="43">
        <v>1332</v>
      </c>
      <c r="C40" s="43" t="s">
        <v>20</v>
      </c>
      <c r="D40" s="43" t="s">
        <v>118</v>
      </c>
    </row>
    <row r="41" spans="1:4" x14ac:dyDescent="0.25">
      <c r="A41" s="43" t="s">
        <v>53</v>
      </c>
      <c r="B41" s="43">
        <v>1289</v>
      </c>
      <c r="C41" s="43" t="s">
        <v>130</v>
      </c>
      <c r="D41" s="43" t="s">
        <v>118</v>
      </c>
    </row>
    <row r="42" spans="1:4" x14ac:dyDescent="0.25">
      <c r="A42" s="43" t="s">
        <v>108</v>
      </c>
      <c r="B42" s="43">
        <v>1625</v>
      </c>
      <c r="C42" s="43" t="s">
        <v>130</v>
      </c>
      <c r="D42" s="43" t="s">
        <v>119</v>
      </c>
    </row>
    <row r="43" spans="1:4" x14ac:dyDescent="0.25">
      <c r="A43" s="43" t="s">
        <v>56</v>
      </c>
      <c r="B43" s="43">
        <v>1261</v>
      </c>
      <c r="C43" s="43" t="s">
        <v>130</v>
      </c>
      <c r="D43" s="43" t="s">
        <v>118</v>
      </c>
    </row>
    <row r="44" spans="1:4" x14ac:dyDescent="0.25">
      <c r="A44" s="43" t="s">
        <v>53</v>
      </c>
      <c r="B44" s="43">
        <v>556</v>
      </c>
      <c r="C44" s="43" t="s">
        <v>88</v>
      </c>
      <c r="D44" s="43" t="s">
        <v>119</v>
      </c>
    </row>
    <row r="45" spans="1:4" x14ac:dyDescent="0.25">
      <c r="A45" s="43" t="s">
        <v>113</v>
      </c>
      <c r="B45" s="43">
        <v>1441</v>
      </c>
      <c r="C45" s="43" t="s">
        <v>88</v>
      </c>
      <c r="D45" s="43" t="s">
        <v>119</v>
      </c>
    </row>
    <row r="46" spans="1:4" x14ac:dyDescent="0.25">
      <c r="A46" s="43" t="s">
        <v>108</v>
      </c>
      <c r="B46" s="43">
        <v>337</v>
      </c>
      <c r="C46" s="43" t="s">
        <v>129</v>
      </c>
      <c r="D46" s="43" t="s">
        <v>118</v>
      </c>
    </row>
    <row r="47" spans="1:4" x14ac:dyDescent="0.25">
      <c r="A47" s="43" t="s">
        <v>108</v>
      </c>
      <c r="B47" s="43">
        <v>284</v>
      </c>
      <c r="C47" s="43" t="s">
        <v>129</v>
      </c>
      <c r="D47" s="43" t="s">
        <v>119</v>
      </c>
    </row>
  </sheetData>
  <dataValidations count="2">
    <dataValidation type="list" allowBlank="1" showInputMessage="1" showErrorMessage="1" sqref="F6" xr:uid="{9EDC49D2-B0F3-4C39-9DDB-1174A42FCD57}">
      <formula1>_xlfn.ANCHORARRAY($V$6)</formula1>
    </dataValidation>
    <dataValidation type="list" allowBlank="1" showInputMessage="1" showErrorMessage="1" sqref="H6" xr:uid="{E142211E-6A1B-4761-91AF-ABC8417F8B27}">
      <formula1>_xlfn.ANCHORARRAY($X$6)</formula1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DAEBDB-3F53-4616-857C-9A68B56BE03E}">
  <sheetPr>
    <tabColor rgb="FFFF0000"/>
  </sheetPr>
  <dimension ref="A1:X47"/>
  <sheetViews>
    <sheetView zoomScale="160" zoomScaleNormal="160" workbookViewId="0">
      <selection activeCell="K9" sqref="K9"/>
    </sheetView>
  </sheetViews>
  <sheetFormatPr defaultRowHeight="15" x14ac:dyDescent="0.25"/>
  <cols>
    <col min="1" max="1" width="9.7109375" customWidth="1"/>
    <col min="2" max="2" width="5.85546875" customWidth="1"/>
    <col min="3" max="3" width="7.85546875" bestFit="1" customWidth="1"/>
    <col min="4" max="4" width="14" bestFit="1" customWidth="1"/>
    <col min="5" max="5" width="3.7109375" customWidth="1"/>
    <col min="9" max="9" width="13.7109375" customWidth="1"/>
    <col min="10" max="10" width="3.7109375" customWidth="1"/>
    <col min="11" max="11" width="10.28515625" customWidth="1"/>
    <col min="12" max="12" width="15.28515625" customWidth="1"/>
    <col min="13" max="13" width="14" bestFit="1" customWidth="1"/>
  </cols>
  <sheetData>
    <row r="1" spans="1:24" ht="21" x14ac:dyDescent="0.35">
      <c r="A1" s="58" t="s">
        <v>128</v>
      </c>
    </row>
    <row r="2" spans="1:24" ht="21" x14ac:dyDescent="0.35">
      <c r="A2" s="58" t="s">
        <v>127</v>
      </c>
    </row>
    <row r="3" spans="1:24" ht="21" x14ac:dyDescent="0.35">
      <c r="A3" s="58" t="s">
        <v>126</v>
      </c>
    </row>
    <row r="5" spans="1:24" x14ac:dyDescent="0.25">
      <c r="A5" s="42" t="s">
        <v>101</v>
      </c>
      <c r="B5" s="42" t="s">
        <v>1</v>
      </c>
      <c r="C5" s="42" t="s">
        <v>19</v>
      </c>
      <c r="D5" s="42" t="s">
        <v>89</v>
      </c>
      <c r="F5" s="42" t="s">
        <v>101</v>
      </c>
      <c r="H5" s="42" t="s">
        <v>19</v>
      </c>
      <c r="K5" s="42" t="s">
        <v>90</v>
      </c>
      <c r="V5" s="42" t="s">
        <v>101</v>
      </c>
      <c r="X5" s="42" t="s">
        <v>19</v>
      </c>
    </row>
    <row r="6" spans="1:24" x14ac:dyDescent="0.25">
      <c r="A6" s="43" t="s">
        <v>106</v>
      </c>
      <c r="B6" s="43">
        <v>457</v>
      </c>
      <c r="C6" s="43" t="s">
        <v>20</v>
      </c>
      <c r="D6" s="43" t="s">
        <v>118</v>
      </c>
      <c r="F6" s="43" t="s">
        <v>53</v>
      </c>
      <c r="H6" s="43" t="s">
        <v>88</v>
      </c>
      <c r="K6" s="52">
        <f>COUNTIFS('FILTER (an)'!$A$6:$A$47,F6)</f>
        <v>3</v>
      </c>
      <c r="V6" t="str" cm="1">
        <f t="array" ref="V6:V20">_xlfn.UNIQUE($A$6:$A$47)</f>
        <v>Kip</v>
      </c>
      <c r="X6" t="str" cm="1">
        <f t="array" ref="X6:X10">_xlfn.UNIQUE(C6:C47)</f>
        <v>Quad</v>
      </c>
    </row>
    <row r="7" spans="1:24" x14ac:dyDescent="0.25">
      <c r="A7" s="43" t="s">
        <v>107</v>
      </c>
      <c r="B7" s="43">
        <v>368</v>
      </c>
      <c r="C7" s="43" t="s">
        <v>21</v>
      </c>
      <c r="D7" s="43" t="s">
        <v>118</v>
      </c>
      <c r="V7" t="str">
        <v>June</v>
      </c>
      <c r="X7" t="str">
        <v>Carlota</v>
      </c>
    </row>
    <row r="8" spans="1:24" x14ac:dyDescent="0.25">
      <c r="A8" s="43" t="s">
        <v>50</v>
      </c>
      <c r="B8" s="43">
        <v>725</v>
      </c>
      <c r="C8" s="43" t="s">
        <v>88</v>
      </c>
      <c r="D8" s="43" t="s">
        <v>119</v>
      </c>
      <c r="G8" s="65" t="s">
        <v>1</v>
      </c>
      <c r="H8" s="42" t="s">
        <v>19</v>
      </c>
      <c r="I8" s="65" t="s">
        <v>89</v>
      </c>
      <c r="K8" s="65" t="s">
        <v>1</v>
      </c>
      <c r="L8" s="42" t="s">
        <v>19</v>
      </c>
      <c r="M8" s="65" t="s">
        <v>89</v>
      </c>
      <c r="V8" t="str">
        <v>Gigi</v>
      </c>
      <c r="X8" t="str">
        <v>Aspen</v>
      </c>
    </row>
    <row r="9" spans="1:24" x14ac:dyDescent="0.25">
      <c r="A9" s="43" t="s">
        <v>115</v>
      </c>
      <c r="B9" s="43">
        <v>736</v>
      </c>
      <c r="C9" s="43" t="s">
        <v>20</v>
      </c>
      <c r="D9" s="43" t="s">
        <v>119</v>
      </c>
      <c r="G9" cm="1">
        <f t="array" ref="G9:I11">_xlfn._xlws.FILTER(B6:D47,A6:A47=F6)</f>
        <v>1333</v>
      </c>
      <c r="H9" t="str">
        <v>Aspen</v>
      </c>
      <c r="I9" t="str">
        <v>North America</v>
      </c>
      <c r="K9" s="52" cm="1">
        <f t="array" ref="K9">IF(ROWS(K$9:K9)&gt;$K$6,"",INDEX(B$6:B$47,SMALL(IF($A$6:$A$47=$F$6,ROW($A$6:$A$47)-ROW($A$5)),ROWS(K$9:K9))))</f>
        <v>1333</v>
      </c>
      <c r="L9" s="52" t="str" cm="1">
        <f t="array" ref="L9">IF(ROWS(L$9:L9)&gt;$K$6,"",INDEX(C$6:C$47,SMALL(IF($A$6:$A$47=$F$6,ROW($A$6:$A$47)-ROW($A$5)),ROWS(L$9:L9))))</f>
        <v>Aspen</v>
      </c>
      <c r="M9" s="52" t="str" cm="1">
        <f t="array" ref="M9">IF(ROWS(M$9:M9)&gt;$K$6,"",INDEX(D$6:D$47,SMALL(IF($A$6:$A$47=$F$6,ROW($A$6:$A$47)-ROW($A$5)),ROWS(M$9:M9))))</f>
        <v>North America</v>
      </c>
      <c r="V9" t="str">
        <v>Mel</v>
      </c>
      <c r="X9" t="str">
        <v>Sunshine</v>
      </c>
    </row>
    <row r="10" spans="1:24" x14ac:dyDescent="0.25">
      <c r="A10" s="43" t="s">
        <v>78</v>
      </c>
      <c r="B10" s="43">
        <v>606</v>
      </c>
      <c r="C10" s="43" t="s">
        <v>20</v>
      </c>
      <c r="D10" s="43" t="s">
        <v>118</v>
      </c>
      <c r="G10">
        <v>1289</v>
      </c>
      <c r="H10" t="str">
        <v>Flattop</v>
      </c>
      <c r="I10" t="str">
        <v>North America</v>
      </c>
      <c r="K10" s="52" cm="1">
        <f t="array" ref="K10">IF(ROWS(K$9:K10)&gt;$K$6,"",INDEX(B$6:B$47,SMALL(IF($A$6:$A$47=$F$6,ROW($A$6:$A$47)-ROW($A$5)),ROWS(K$9:K10))))</f>
        <v>1289</v>
      </c>
      <c r="L10" s="52" t="str" cm="1">
        <f t="array" ref="L10">IF(ROWS(L$9:L10)&gt;$K$6,"",INDEX(C$6:C$47,SMALL(IF($A$6:$A$47=$F$6,ROW($A$6:$A$47)-ROW($A$5)),ROWS(L$9:L10))))</f>
        <v>Flattop</v>
      </c>
      <c r="M10" s="52" t="str" cm="1">
        <f t="array" ref="M10">IF(ROWS(M$9:M10)&gt;$K$6,"",INDEX(D$6:D$47,SMALL(IF($A$6:$A$47=$F$6,ROW($A$6:$A$47)-ROW($A$5)),ROWS(M$9:M10))))</f>
        <v>North America</v>
      </c>
      <c r="V10" t="str">
        <v>Tyrone</v>
      </c>
      <c r="X10" t="str">
        <v>Flattop</v>
      </c>
    </row>
    <row r="11" spans="1:24" x14ac:dyDescent="0.25">
      <c r="A11" s="43" t="s">
        <v>110</v>
      </c>
      <c r="B11" s="43">
        <v>1418</v>
      </c>
      <c r="C11" s="43" t="s">
        <v>21</v>
      </c>
      <c r="D11" s="43" t="s">
        <v>119</v>
      </c>
      <c r="G11">
        <v>556</v>
      </c>
      <c r="H11" t="str">
        <v>Aspen</v>
      </c>
      <c r="I11" t="str">
        <v>South America</v>
      </c>
      <c r="K11" s="52" cm="1">
        <f t="array" ref="K11">IF(ROWS(K$9:K11)&gt;$K$6,"",INDEX(B$6:B$47,SMALL(IF($A$6:$A$47=$F$6,ROW($A$6:$A$47)-ROW($A$5)),ROWS(K$9:K11))))</f>
        <v>556</v>
      </c>
      <c r="L11" s="52" t="str" cm="1">
        <f t="array" ref="L11">IF(ROWS(L$9:L11)&gt;$K$6,"",INDEX(C$6:C$47,SMALL(IF($A$6:$A$47=$F$6,ROW($A$6:$A$47)-ROW($A$5)),ROWS(L$9:L11))))</f>
        <v>Aspen</v>
      </c>
      <c r="M11" s="52" t="str" cm="1">
        <f t="array" ref="M11">IF(ROWS(M$9:M11)&gt;$K$6,"",INDEX(D$6:D$47,SMALL(IF($A$6:$A$47=$F$6,ROW($A$6:$A$47)-ROW($A$5)),ROWS(M$9:M11))))</f>
        <v>South America</v>
      </c>
      <c r="V11" t="str">
        <v>Chin</v>
      </c>
    </row>
    <row r="12" spans="1:24" x14ac:dyDescent="0.25">
      <c r="A12" s="43" t="s">
        <v>114</v>
      </c>
      <c r="B12" s="43">
        <v>1110</v>
      </c>
      <c r="C12" s="43" t="s">
        <v>21</v>
      </c>
      <c r="D12" s="43" t="s">
        <v>118</v>
      </c>
      <c r="K12" s="52" t="str" cm="1">
        <f t="array" ref="K12">IF(ROWS(K$9:K12)&gt;$K$6,"",INDEX(B$6:B$47,SMALL(IF($A$6:$A$47=$F$6,ROW($A$6:$A$47)-ROW($A$5)),ROWS(K$9:K12))))</f>
        <v/>
      </c>
      <c r="L12" s="52" t="str" cm="1">
        <f t="array" ref="L12">IF(ROWS(L$9:L12)&gt;$K$6,"",INDEX(C$6:C$47,SMALL(IF($A$6:$A$47=$F$6,ROW($A$6:$A$47)-ROW($A$5)),ROWS(L$9:L12))))</f>
        <v/>
      </c>
      <c r="M12" s="52" t="str" cm="1">
        <f t="array" ref="M12">IF(ROWS(M$9:M12)&gt;$K$6,"",INDEX(D$6:D$47,SMALL(IF($A$6:$A$47=$F$6,ROW($A$6:$A$47)-ROW($A$5)),ROWS(M$9:M12))))</f>
        <v/>
      </c>
      <c r="V12" t="str">
        <v>Abdi</v>
      </c>
    </row>
    <row r="13" spans="1:24" x14ac:dyDescent="0.25">
      <c r="A13" s="43" t="s">
        <v>113</v>
      </c>
      <c r="B13" s="43">
        <v>1489</v>
      </c>
      <c r="C13" s="43" t="s">
        <v>88</v>
      </c>
      <c r="D13" s="43" t="s">
        <v>119</v>
      </c>
      <c r="K13" s="52" t="str" cm="1">
        <f t="array" ref="K13">IF(ROWS(K$9:K13)&gt;$K$6,"",INDEX(B$6:B$47,SMALL(IF($A$6:$A$47=$F$6,ROW($A$6:$A$47)-ROW($A$5)),ROWS(K$9:K13))))</f>
        <v/>
      </c>
      <c r="L13" s="52" t="str" cm="1">
        <f t="array" ref="L13">IF(ROWS(L$9:L13)&gt;$K$6,"",INDEX(C$6:C$47,SMALL(IF($A$6:$A$47=$F$6,ROW($A$6:$A$47)-ROW($A$5)),ROWS(L$9:L13))))</f>
        <v/>
      </c>
      <c r="M13" s="52" t="str" cm="1">
        <f t="array" ref="M13">IF(ROWS(M$9:M13)&gt;$K$6,"",INDEX(D$6:D$47,SMALL(IF($A$6:$A$47=$F$6,ROW($A$6:$A$47)-ROW($A$5)),ROWS(M$9:M13))))</f>
        <v/>
      </c>
      <c r="V13" t="str">
        <v>Sandi</v>
      </c>
    </row>
    <row r="14" spans="1:24" x14ac:dyDescent="0.25">
      <c r="A14" s="43" t="s">
        <v>107</v>
      </c>
      <c r="B14" s="43">
        <v>175</v>
      </c>
      <c r="C14" s="43" t="s">
        <v>129</v>
      </c>
      <c r="D14" s="43" t="s">
        <v>119</v>
      </c>
      <c r="K14" s="52" t="str" cm="1">
        <f t="array" ref="K14">IF(ROWS(K$9:K14)&gt;$K$6,"",INDEX(B$6:B$47,SMALL(IF($A$6:$A$47=$F$6,ROW($A$6:$A$47)-ROW($A$5)),ROWS(K$9:K14))))</f>
        <v/>
      </c>
      <c r="L14" s="52" t="str" cm="1">
        <f t="array" ref="L14">IF(ROWS(L$9:L14)&gt;$K$6,"",INDEX(C$6:C$47,SMALL(IF($A$6:$A$47=$F$6,ROW($A$6:$A$47)-ROW($A$5)),ROWS(L$9:L14))))</f>
        <v/>
      </c>
      <c r="M14" s="52" t="str" cm="1">
        <f t="array" ref="M14">IF(ROWS(M$9:M14)&gt;$K$6,"",INDEX(D$6:D$47,SMALL(IF($A$6:$A$47=$F$6,ROW($A$6:$A$47)-ROW($A$5)),ROWS(M$9:M14))))</f>
        <v/>
      </c>
      <c r="V14" t="str">
        <v>Shelia</v>
      </c>
    </row>
    <row r="15" spans="1:24" x14ac:dyDescent="0.25">
      <c r="A15" s="43" t="s">
        <v>60</v>
      </c>
      <c r="B15" s="43">
        <v>1354</v>
      </c>
      <c r="C15" s="43" t="s">
        <v>129</v>
      </c>
      <c r="D15" s="43" t="s">
        <v>118</v>
      </c>
      <c r="V15" t="str">
        <v>Pham</v>
      </c>
    </row>
    <row r="16" spans="1:24" x14ac:dyDescent="0.25">
      <c r="A16" s="43" t="s">
        <v>56</v>
      </c>
      <c r="B16" s="43">
        <v>132</v>
      </c>
      <c r="C16" s="43" t="s">
        <v>20</v>
      </c>
      <c r="D16" s="43" t="s">
        <v>119</v>
      </c>
      <c r="K16" s="65" t="s">
        <v>1</v>
      </c>
      <c r="L16" s="42" t="s">
        <v>19</v>
      </c>
      <c r="M16" s="65" t="s">
        <v>89</v>
      </c>
      <c r="V16" t="str">
        <v>Mo</v>
      </c>
    </row>
    <row r="17" spans="1:22" x14ac:dyDescent="0.25">
      <c r="A17" s="43" t="s">
        <v>50</v>
      </c>
      <c r="B17" s="43">
        <v>449</v>
      </c>
      <c r="C17" s="43" t="s">
        <v>88</v>
      </c>
      <c r="D17" s="43" t="s">
        <v>118</v>
      </c>
      <c r="K17" cm="1">
        <f t="array" ref="K17:M18">_xlfn._xlws.FILTER(B6:D47,((A6:A47=F6)*(C6:C47=H6)),"None : )")</f>
        <v>1333</v>
      </c>
      <c r="L17" t="str">
        <v>Aspen</v>
      </c>
      <c r="M17" t="str">
        <v>North America</v>
      </c>
      <c r="V17" t="str">
        <v>Poppi</v>
      </c>
    </row>
    <row r="18" spans="1:22" x14ac:dyDescent="0.25">
      <c r="A18" s="43" t="s">
        <v>53</v>
      </c>
      <c r="B18" s="43">
        <v>1333</v>
      </c>
      <c r="C18" s="43" t="s">
        <v>88</v>
      </c>
      <c r="D18" s="43" t="s">
        <v>118</v>
      </c>
      <c r="K18">
        <v>556</v>
      </c>
      <c r="L18" t="str">
        <v>Aspen</v>
      </c>
      <c r="M18" t="str">
        <v>South America</v>
      </c>
      <c r="V18" t="str">
        <v>Irene</v>
      </c>
    </row>
    <row r="19" spans="1:22" x14ac:dyDescent="0.25">
      <c r="A19" s="43" t="s">
        <v>113</v>
      </c>
      <c r="B19" s="43">
        <v>1571</v>
      </c>
      <c r="C19" s="43" t="s">
        <v>20</v>
      </c>
      <c r="D19" s="43" t="s">
        <v>118</v>
      </c>
      <c r="V19" t="str">
        <v>Sioux</v>
      </c>
    </row>
    <row r="20" spans="1:22" x14ac:dyDescent="0.25">
      <c r="A20" s="43" t="s">
        <v>110</v>
      </c>
      <c r="B20" s="43">
        <v>1553</v>
      </c>
      <c r="C20" s="43" t="s">
        <v>20</v>
      </c>
      <c r="D20" s="43" t="s">
        <v>118</v>
      </c>
      <c r="V20" t="str">
        <v>Fred</v>
      </c>
    </row>
    <row r="21" spans="1:22" x14ac:dyDescent="0.25">
      <c r="A21" s="43" t="s">
        <v>78</v>
      </c>
      <c r="B21" s="43">
        <v>1196</v>
      </c>
      <c r="C21" s="43" t="s">
        <v>129</v>
      </c>
      <c r="D21" s="43" t="s">
        <v>119</v>
      </c>
    </row>
    <row r="22" spans="1:22" x14ac:dyDescent="0.25">
      <c r="A22" s="43" t="s">
        <v>107</v>
      </c>
      <c r="B22" s="43">
        <v>679</v>
      </c>
      <c r="C22" s="43" t="s">
        <v>88</v>
      </c>
      <c r="D22" s="43" t="s">
        <v>118</v>
      </c>
    </row>
    <row r="23" spans="1:22" x14ac:dyDescent="0.25">
      <c r="A23" s="43" t="s">
        <v>56</v>
      </c>
      <c r="B23" s="43">
        <v>221</v>
      </c>
      <c r="C23" s="43" t="s">
        <v>21</v>
      </c>
      <c r="D23" s="43" t="s">
        <v>118</v>
      </c>
    </row>
    <row r="24" spans="1:22" x14ac:dyDescent="0.25">
      <c r="A24" s="43" t="s">
        <v>56</v>
      </c>
      <c r="B24" s="43">
        <v>1097</v>
      </c>
      <c r="C24" s="43" t="s">
        <v>21</v>
      </c>
      <c r="D24" s="43" t="s">
        <v>118</v>
      </c>
    </row>
    <row r="25" spans="1:22" x14ac:dyDescent="0.25">
      <c r="A25" s="43" t="s">
        <v>50</v>
      </c>
      <c r="B25" s="43">
        <v>473</v>
      </c>
      <c r="C25" s="43" t="s">
        <v>130</v>
      </c>
      <c r="D25" s="43" t="s">
        <v>119</v>
      </c>
    </row>
    <row r="26" spans="1:22" x14ac:dyDescent="0.25">
      <c r="A26" s="43" t="s">
        <v>78</v>
      </c>
      <c r="B26" s="43">
        <v>573</v>
      </c>
      <c r="C26" s="43" t="s">
        <v>130</v>
      </c>
      <c r="D26" s="43" t="s">
        <v>119</v>
      </c>
    </row>
    <row r="27" spans="1:22" x14ac:dyDescent="0.25">
      <c r="A27" s="43" t="s">
        <v>50</v>
      </c>
      <c r="B27" s="43">
        <v>1160</v>
      </c>
      <c r="C27" s="43" t="s">
        <v>129</v>
      </c>
      <c r="D27" s="43" t="s">
        <v>118</v>
      </c>
    </row>
    <row r="28" spans="1:22" x14ac:dyDescent="0.25">
      <c r="A28" s="43" t="s">
        <v>107</v>
      </c>
      <c r="B28" s="43">
        <v>1268</v>
      </c>
      <c r="C28" s="43" t="s">
        <v>130</v>
      </c>
      <c r="D28" s="43" t="s">
        <v>119</v>
      </c>
    </row>
    <row r="29" spans="1:22" x14ac:dyDescent="0.25">
      <c r="A29" s="43" t="s">
        <v>113</v>
      </c>
      <c r="B29" s="43">
        <v>1635</v>
      </c>
      <c r="C29" s="43" t="s">
        <v>88</v>
      </c>
      <c r="D29" s="43" t="s">
        <v>119</v>
      </c>
    </row>
    <row r="30" spans="1:22" x14ac:dyDescent="0.25">
      <c r="A30" s="43" t="s">
        <v>115</v>
      </c>
      <c r="B30" s="43">
        <v>152</v>
      </c>
      <c r="C30" s="43" t="s">
        <v>20</v>
      </c>
      <c r="D30" s="43" t="s">
        <v>119</v>
      </c>
    </row>
    <row r="31" spans="1:22" x14ac:dyDescent="0.25">
      <c r="A31" s="43" t="s">
        <v>112</v>
      </c>
      <c r="B31" s="43">
        <v>603</v>
      </c>
      <c r="C31" s="43" t="s">
        <v>130</v>
      </c>
      <c r="D31" s="43" t="s">
        <v>118</v>
      </c>
    </row>
    <row r="32" spans="1:22" x14ac:dyDescent="0.25">
      <c r="A32" s="43" t="s">
        <v>109</v>
      </c>
      <c r="B32" s="43">
        <v>458</v>
      </c>
      <c r="C32" s="43" t="s">
        <v>129</v>
      </c>
      <c r="D32" s="43" t="s">
        <v>119</v>
      </c>
    </row>
    <row r="33" spans="1:4" x14ac:dyDescent="0.25">
      <c r="A33" s="43" t="s">
        <v>77</v>
      </c>
      <c r="B33" s="43">
        <v>741</v>
      </c>
      <c r="C33" s="43" t="s">
        <v>130</v>
      </c>
      <c r="D33" s="43" t="s">
        <v>118</v>
      </c>
    </row>
    <row r="34" spans="1:4" x14ac:dyDescent="0.25">
      <c r="A34" s="43" t="s">
        <v>108</v>
      </c>
      <c r="B34" s="43">
        <v>486</v>
      </c>
      <c r="C34" s="43" t="s">
        <v>21</v>
      </c>
      <c r="D34" s="43" t="s">
        <v>118</v>
      </c>
    </row>
    <row r="35" spans="1:4" x14ac:dyDescent="0.25">
      <c r="A35" s="43" t="s">
        <v>78</v>
      </c>
      <c r="B35" s="43">
        <v>1227</v>
      </c>
      <c r="C35" s="43" t="s">
        <v>21</v>
      </c>
      <c r="D35" s="43" t="s">
        <v>118</v>
      </c>
    </row>
    <row r="36" spans="1:4" x14ac:dyDescent="0.25">
      <c r="A36" s="43" t="s">
        <v>112</v>
      </c>
      <c r="B36" s="43">
        <v>981</v>
      </c>
      <c r="C36" s="43" t="s">
        <v>130</v>
      </c>
      <c r="D36" s="43" t="s">
        <v>119</v>
      </c>
    </row>
    <row r="37" spans="1:4" x14ac:dyDescent="0.25">
      <c r="A37" s="43" t="s">
        <v>108</v>
      </c>
      <c r="B37" s="43">
        <v>798</v>
      </c>
      <c r="C37" s="43" t="s">
        <v>88</v>
      </c>
      <c r="D37" s="43" t="s">
        <v>118</v>
      </c>
    </row>
    <row r="38" spans="1:4" x14ac:dyDescent="0.25">
      <c r="A38" s="43" t="s">
        <v>77</v>
      </c>
      <c r="B38" s="43">
        <v>1191</v>
      </c>
      <c r="C38" s="43" t="s">
        <v>129</v>
      </c>
      <c r="D38" s="43" t="s">
        <v>118</v>
      </c>
    </row>
    <row r="39" spans="1:4" x14ac:dyDescent="0.25">
      <c r="A39" s="43" t="s">
        <v>50</v>
      </c>
      <c r="B39" s="43">
        <v>363</v>
      </c>
      <c r="C39" s="43" t="s">
        <v>129</v>
      </c>
      <c r="D39" s="43" t="s">
        <v>119</v>
      </c>
    </row>
    <row r="40" spans="1:4" x14ac:dyDescent="0.25">
      <c r="A40" s="43" t="s">
        <v>114</v>
      </c>
      <c r="B40" s="43">
        <v>1332</v>
      </c>
      <c r="C40" s="43" t="s">
        <v>20</v>
      </c>
      <c r="D40" s="43" t="s">
        <v>118</v>
      </c>
    </row>
    <row r="41" spans="1:4" x14ac:dyDescent="0.25">
      <c r="A41" s="43" t="s">
        <v>53</v>
      </c>
      <c r="B41" s="43">
        <v>1289</v>
      </c>
      <c r="C41" s="43" t="s">
        <v>130</v>
      </c>
      <c r="D41" s="43" t="s">
        <v>118</v>
      </c>
    </row>
    <row r="42" spans="1:4" x14ac:dyDescent="0.25">
      <c r="A42" s="43" t="s">
        <v>108</v>
      </c>
      <c r="B42" s="43">
        <v>1625</v>
      </c>
      <c r="C42" s="43" t="s">
        <v>130</v>
      </c>
      <c r="D42" s="43" t="s">
        <v>119</v>
      </c>
    </row>
    <row r="43" spans="1:4" x14ac:dyDescent="0.25">
      <c r="A43" s="43" t="s">
        <v>56</v>
      </c>
      <c r="B43" s="43">
        <v>1261</v>
      </c>
      <c r="C43" s="43" t="s">
        <v>130</v>
      </c>
      <c r="D43" s="43" t="s">
        <v>118</v>
      </c>
    </row>
    <row r="44" spans="1:4" x14ac:dyDescent="0.25">
      <c r="A44" s="43" t="s">
        <v>53</v>
      </c>
      <c r="B44" s="43">
        <v>556</v>
      </c>
      <c r="C44" s="43" t="s">
        <v>88</v>
      </c>
      <c r="D44" s="43" t="s">
        <v>119</v>
      </c>
    </row>
    <row r="45" spans="1:4" x14ac:dyDescent="0.25">
      <c r="A45" s="43" t="s">
        <v>113</v>
      </c>
      <c r="B45" s="43">
        <v>1441</v>
      </c>
      <c r="C45" s="43" t="s">
        <v>88</v>
      </c>
      <c r="D45" s="43" t="s">
        <v>119</v>
      </c>
    </row>
    <row r="46" spans="1:4" x14ac:dyDescent="0.25">
      <c r="A46" s="43" t="s">
        <v>108</v>
      </c>
      <c r="B46" s="43">
        <v>337</v>
      </c>
      <c r="C46" s="43" t="s">
        <v>129</v>
      </c>
      <c r="D46" s="43" t="s">
        <v>118</v>
      </c>
    </row>
    <row r="47" spans="1:4" x14ac:dyDescent="0.25">
      <c r="A47" s="43" t="s">
        <v>108</v>
      </c>
      <c r="B47" s="43">
        <v>284</v>
      </c>
      <c r="C47" s="43" t="s">
        <v>129</v>
      </c>
      <c r="D47" s="43" t="s">
        <v>119</v>
      </c>
    </row>
  </sheetData>
  <dataValidations count="2">
    <dataValidation type="list" allowBlank="1" showInputMessage="1" showErrorMessage="1" sqref="H6" xr:uid="{4FE4423C-B3F5-449D-A399-239F31C077E4}">
      <formula1>_xlfn.ANCHORARRAY($X$6)</formula1>
    </dataValidation>
    <dataValidation type="list" allowBlank="1" showInputMessage="1" showErrorMessage="1" sqref="F6" xr:uid="{E4E81674-FB94-441E-B05C-F41DE49C938E}">
      <formula1>_xlfn.ANCHORARRAY($V$6)</formula1>
    </dataValidation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C7AEF0-A325-4DB9-8B04-551E2620279F}">
  <sheetPr>
    <tabColor rgb="FF0000FF"/>
  </sheetPr>
  <dimension ref="A1:AK49"/>
  <sheetViews>
    <sheetView zoomScale="145" zoomScaleNormal="145" workbookViewId="0">
      <selection activeCell="F8" sqref="F8"/>
    </sheetView>
  </sheetViews>
  <sheetFormatPr defaultRowHeight="15" x14ac:dyDescent="0.25"/>
  <cols>
    <col min="1" max="1" width="9.7109375" customWidth="1"/>
    <col min="2" max="2" width="5.85546875" customWidth="1"/>
    <col min="3" max="3" width="7.85546875" bestFit="1" customWidth="1"/>
    <col min="4" max="4" width="14" bestFit="1" customWidth="1"/>
    <col min="9" max="9" width="13.7109375" customWidth="1"/>
    <col min="12" max="12" width="10.28515625" customWidth="1"/>
    <col min="13" max="13" width="15.28515625" customWidth="1"/>
    <col min="14" max="14" width="14" bestFit="1" customWidth="1"/>
  </cols>
  <sheetData>
    <row r="1" spans="1:37" ht="21" x14ac:dyDescent="0.35">
      <c r="A1" s="58" t="s">
        <v>25</v>
      </c>
      <c r="I1" s="58" t="s">
        <v>151</v>
      </c>
    </row>
    <row r="2" spans="1:37" ht="21" x14ac:dyDescent="0.35">
      <c r="A2" s="58" t="s">
        <v>131</v>
      </c>
    </row>
    <row r="3" spans="1:37" ht="21" x14ac:dyDescent="0.35">
      <c r="A3" s="58" t="s">
        <v>132</v>
      </c>
    </row>
    <row r="4" spans="1:37" ht="21" x14ac:dyDescent="0.35">
      <c r="A4" s="58" t="s">
        <v>133</v>
      </c>
    </row>
    <row r="5" spans="1:37" ht="21" x14ac:dyDescent="0.35">
      <c r="A5" s="58" t="s">
        <v>134</v>
      </c>
    </row>
    <row r="7" spans="1:37" x14ac:dyDescent="0.25">
      <c r="A7" s="42" t="s">
        <v>101</v>
      </c>
      <c r="B7" s="42" t="s">
        <v>1</v>
      </c>
      <c r="C7" s="42" t="s">
        <v>19</v>
      </c>
      <c r="D7" s="42" t="s">
        <v>89</v>
      </c>
      <c r="F7" s="42" t="s">
        <v>101</v>
      </c>
      <c r="AK7" s="42" t="s">
        <v>101</v>
      </c>
    </row>
    <row r="8" spans="1:37" x14ac:dyDescent="0.25">
      <c r="A8" s="43" t="s">
        <v>106</v>
      </c>
      <c r="B8" s="43">
        <v>457</v>
      </c>
      <c r="C8" s="43" t="s">
        <v>20</v>
      </c>
      <c r="D8" s="43" t="s">
        <v>118</v>
      </c>
      <c r="F8" s="43" t="s">
        <v>77</v>
      </c>
      <c r="AK8" t="str" cm="1">
        <f t="array" ref="AK8:AK22">_xlfn.UNIQUE($A$8:$A$49)</f>
        <v>Kip</v>
      </c>
    </row>
    <row r="9" spans="1:37" x14ac:dyDescent="0.25">
      <c r="A9" s="43" t="s">
        <v>107</v>
      </c>
      <c r="B9" s="43">
        <v>368</v>
      </c>
      <c r="C9" s="43" t="s">
        <v>21</v>
      </c>
      <c r="D9" s="43" t="s">
        <v>118</v>
      </c>
      <c r="AK9" t="str">
        <v>June</v>
      </c>
    </row>
    <row r="10" spans="1:37" x14ac:dyDescent="0.25">
      <c r="A10" s="43" t="s">
        <v>50</v>
      </c>
      <c r="B10" s="43">
        <v>725</v>
      </c>
      <c r="C10" s="43" t="s">
        <v>88</v>
      </c>
      <c r="D10" s="43" t="s">
        <v>119</v>
      </c>
      <c r="G10" s="65" t="s">
        <v>1</v>
      </c>
      <c r="H10" s="42" t="s">
        <v>19</v>
      </c>
      <c r="I10" s="65" t="s">
        <v>89</v>
      </c>
      <c r="AK10" t="str">
        <v>Gigi</v>
      </c>
    </row>
    <row r="11" spans="1:37" x14ac:dyDescent="0.25">
      <c r="A11" s="43" t="s">
        <v>115</v>
      </c>
      <c r="B11" s="43">
        <v>736</v>
      </c>
      <c r="C11" s="43" t="s">
        <v>20</v>
      </c>
      <c r="D11" s="43" t="s">
        <v>119</v>
      </c>
      <c r="G11" cm="1">
        <f t="array" ref="G11:I12">_xlfn._xlws.FILTER(B8:D49,A8:A49=F8,"")</f>
        <v>741</v>
      </c>
      <c r="H11" t="str">
        <v>Flattop</v>
      </c>
      <c r="I11" t="str">
        <v>North America</v>
      </c>
      <c r="AK11" t="str">
        <v>Mel</v>
      </c>
    </row>
    <row r="12" spans="1:37" x14ac:dyDescent="0.25">
      <c r="A12" s="43" t="s">
        <v>78</v>
      </c>
      <c r="B12" s="43">
        <v>606</v>
      </c>
      <c r="C12" s="43" t="s">
        <v>20</v>
      </c>
      <c r="D12" s="43" t="s">
        <v>118</v>
      </c>
      <c r="G12">
        <v>1191</v>
      </c>
      <c r="H12" t="str">
        <v>Sunshine</v>
      </c>
      <c r="I12" t="str">
        <v>North America</v>
      </c>
      <c r="AK12" t="str">
        <v>Tyrone</v>
      </c>
    </row>
    <row r="13" spans="1:37" x14ac:dyDescent="0.25">
      <c r="A13" s="43" t="s">
        <v>110</v>
      </c>
      <c r="B13" s="43">
        <v>1418</v>
      </c>
      <c r="C13" s="43" t="s">
        <v>21</v>
      </c>
      <c r="D13" s="43" t="s">
        <v>119</v>
      </c>
      <c r="AK13" t="str">
        <v>Chin</v>
      </c>
    </row>
    <row r="14" spans="1:37" x14ac:dyDescent="0.25">
      <c r="A14" s="43" t="s">
        <v>114</v>
      </c>
      <c r="B14" s="43">
        <v>1110</v>
      </c>
      <c r="C14" s="43" t="s">
        <v>21</v>
      </c>
      <c r="D14" s="43" t="s">
        <v>118</v>
      </c>
      <c r="AK14" t="str">
        <v>Abdi</v>
      </c>
    </row>
    <row r="15" spans="1:37" x14ac:dyDescent="0.25">
      <c r="A15" s="43" t="s">
        <v>113</v>
      </c>
      <c r="B15" s="43">
        <v>1489</v>
      </c>
      <c r="C15" s="43" t="s">
        <v>88</v>
      </c>
      <c r="D15" s="43" t="s">
        <v>119</v>
      </c>
      <c r="AK15" t="str">
        <v>Sandi</v>
      </c>
    </row>
    <row r="16" spans="1:37" x14ac:dyDescent="0.25">
      <c r="A16" s="43" t="s">
        <v>107</v>
      </c>
      <c r="B16" s="43">
        <v>175</v>
      </c>
      <c r="C16" s="43" t="s">
        <v>129</v>
      </c>
      <c r="D16" s="43" t="s">
        <v>119</v>
      </c>
      <c r="AK16" t="str">
        <v>Shelia</v>
      </c>
    </row>
    <row r="17" spans="1:37" x14ac:dyDescent="0.25">
      <c r="A17" s="43" t="s">
        <v>60</v>
      </c>
      <c r="B17" s="43">
        <v>1354</v>
      </c>
      <c r="C17" s="43" t="s">
        <v>129</v>
      </c>
      <c r="D17" s="43" t="s">
        <v>118</v>
      </c>
      <c r="AK17" t="str">
        <v>Pham</v>
      </c>
    </row>
    <row r="18" spans="1:37" x14ac:dyDescent="0.25">
      <c r="A18" s="43" t="s">
        <v>56</v>
      </c>
      <c r="B18" s="43">
        <v>132</v>
      </c>
      <c r="C18" s="43" t="s">
        <v>20</v>
      </c>
      <c r="D18" s="43" t="s">
        <v>119</v>
      </c>
      <c r="AK18" t="str">
        <v>Mo</v>
      </c>
    </row>
    <row r="19" spans="1:37" x14ac:dyDescent="0.25">
      <c r="A19" s="43" t="s">
        <v>50</v>
      </c>
      <c r="B19" s="43">
        <v>449</v>
      </c>
      <c r="C19" s="43" t="s">
        <v>88</v>
      </c>
      <c r="D19" s="43" t="s">
        <v>118</v>
      </c>
      <c r="AK19" t="str">
        <v>Poppi</v>
      </c>
    </row>
    <row r="20" spans="1:37" x14ac:dyDescent="0.25">
      <c r="A20" s="43" t="s">
        <v>53</v>
      </c>
      <c r="B20" s="43">
        <v>1333</v>
      </c>
      <c r="C20" s="43" t="s">
        <v>88</v>
      </c>
      <c r="D20" s="43" t="s">
        <v>118</v>
      </c>
      <c r="AK20" t="str">
        <v>Irene</v>
      </c>
    </row>
    <row r="21" spans="1:37" x14ac:dyDescent="0.25">
      <c r="A21" s="43" t="s">
        <v>113</v>
      </c>
      <c r="B21" s="43">
        <v>1571</v>
      </c>
      <c r="C21" s="43" t="s">
        <v>20</v>
      </c>
      <c r="D21" s="43" t="s">
        <v>118</v>
      </c>
      <c r="AK21" t="str">
        <v>Sioux</v>
      </c>
    </row>
    <row r="22" spans="1:37" x14ac:dyDescent="0.25">
      <c r="A22" s="43" t="s">
        <v>110</v>
      </c>
      <c r="B22" s="43">
        <v>1553</v>
      </c>
      <c r="C22" s="43" t="s">
        <v>20</v>
      </c>
      <c r="D22" s="43" t="s">
        <v>118</v>
      </c>
      <c r="AK22" t="str">
        <v>Fred</v>
      </c>
    </row>
    <row r="23" spans="1:37" x14ac:dyDescent="0.25">
      <c r="A23" s="43" t="s">
        <v>78</v>
      </c>
      <c r="B23" s="43">
        <v>1196</v>
      </c>
      <c r="C23" s="43" t="s">
        <v>129</v>
      </c>
      <c r="D23" s="43" t="s">
        <v>119</v>
      </c>
    </row>
    <row r="24" spans="1:37" x14ac:dyDescent="0.25">
      <c r="A24" s="43" t="s">
        <v>107</v>
      </c>
      <c r="B24" s="43">
        <v>679</v>
      </c>
      <c r="C24" s="43" t="s">
        <v>88</v>
      </c>
      <c r="D24" s="43" t="s">
        <v>118</v>
      </c>
    </row>
    <row r="25" spans="1:37" x14ac:dyDescent="0.25">
      <c r="A25" s="43" t="s">
        <v>56</v>
      </c>
      <c r="B25" s="43">
        <v>221</v>
      </c>
      <c r="C25" s="43" t="s">
        <v>21</v>
      </c>
      <c r="D25" s="43" t="s">
        <v>118</v>
      </c>
    </row>
    <row r="26" spans="1:37" x14ac:dyDescent="0.25">
      <c r="A26" s="43" t="s">
        <v>56</v>
      </c>
      <c r="B26" s="43">
        <v>1097</v>
      </c>
      <c r="C26" s="43" t="s">
        <v>21</v>
      </c>
      <c r="D26" s="43" t="s">
        <v>118</v>
      </c>
    </row>
    <row r="27" spans="1:37" x14ac:dyDescent="0.25">
      <c r="A27" s="43" t="s">
        <v>50</v>
      </c>
      <c r="B27" s="43">
        <v>473</v>
      </c>
      <c r="C27" s="43" t="s">
        <v>130</v>
      </c>
      <c r="D27" s="43" t="s">
        <v>119</v>
      </c>
    </row>
    <row r="28" spans="1:37" x14ac:dyDescent="0.25">
      <c r="A28" s="43" t="s">
        <v>78</v>
      </c>
      <c r="B28" s="43">
        <v>573</v>
      </c>
      <c r="C28" s="43" t="s">
        <v>130</v>
      </c>
      <c r="D28" s="43" t="s">
        <v>119</v>
      </c>
    </row>
    <row r="29" spans="1:37" x14ac:dyDescent="0.25">
      <c r="A29" s="43" t="s">
        <v>50</v>
      </c>
      <c r="B29" s="43">
        <v>1160</v>
      </c>
      <c r="C29" s="43" t="s">
        <v>129</v>
      </c>
      <c r="D29" s="43" t="s">
        <v>118</v>
      </c>
    </row>
    <row r="30" spans="1:37" x14ac:dyDescent="0.25">
      <c r="A30" s="43" t="s">
        <v>107</v>
      </c>
      <c r="B30" s="43">
        <v>1268</v>
      </c>
      <c r="C30" s="43" t="s">
        <v>130</v>
      </c>
      <c r="D30" s="43" t="s">
        <v>119</v>
      </c>
    </row>
    <row r="31" spans="1:37" x14ac:dyDescent="0.25">
      <c r="A31" s="43" t="s">
        <v>113</v>
      </c>
      <c r="B31" s="43">
        <v>1635</v>
      </c>
      <c r="C31" s="43" t="s">
        <v>88</v>
      </c>
      <c r="D31" s="43" t="s">
        <v>119</v>
      </c>
    </row>
    <row r="32" spans="1:37" x14ac:dyDescent="0.25">
      <c r="A32" s="43" t="s">
        <v>115</v>
      </c>
      <c r="B32" s="43">
        <v>152</v>
      </c>
      <c r="C32" s="43" t="s">
        <v>20</v>
      </c>
      <c r="D32" s="43" t="s">
        <v>119</v>
      </c>
    </row>
    <row r="33" spans="1:4" x14ac:dyDescent="0.25">
      <c r="A33" s="43" t="s">
        <v>112</v>
      </c>
      <c r="B33" s="43">
        <v>603</v>
      </c>
      <c r="C33" s="43" t="s">
        <v>130</v>
      </c>
      <c r="D33" s="43" t="s">
        <v>118</v>
      </c>
    </row>
    <row r="34" spans="1:4" x14ac:dyDescent="0.25">
      <c r="A34" s="43" t="s">
        <v>109</v>
      </c>
      <c r="B34" s="43">
        <v>458</v>
      </c>
      <c r="C34" s="43" t="s">
        <v>129</v>
      </c>
      <c r="D34" s="43" t="s">
        <v>119</v>
      </c>
    </row>
    <row r="35" spans="1:4" x14ac:dyDescent="0.25">
      <c r="A35" s="43" t="s">
        <v>77</v>
      </c>
      <c r="B35" s="43">
        <v>741</v>
      </c>
      <c r="C35" s="43" t="s">
        <v>130</v>
      </c>
      <c r="D35" s="43" t="s">
        <v>118</v>
      </c>
    </row>
    <row r="36" spans="1:4" x14ac:dyDescent="0.25">
      <c r="A36" s="43" t="s">
        <v>108</v>
      </c>
      <c r="B36" s="43">
        <v>486</v>
      </c>
      <c r="C36" s="43" t="s">
        <v>21</v>
      </c>
      <c r="D36" s="43" t="s">
        <v>118</v>
      </c>
    </row>
    <row r="37" spans="1:4" x14ac:dyDescent="0.25">
      <c r="A37" s="43" t="s">
        <v>78</v>
      </c>
      <c r="B37" s="43">
        <v>1227</v>
      </c>
      <c r="C37" s="43" t="s">
        <v>21</v>
      </c>
      <c r="D37" s="43" t="s">
        <v>118</v>
      </c>
    </row>
    <row r="38" spans="1:4" x14ac:dyDescent="0.25">
      <c r="A38" s="43" t="s">
        <v>112</v>
      </c>
      <c r="B38" s="43">
        <v>981</v>
      </c>
      <c r="C38" s="43" t="s">
        <v>130</v>
      </c>
      <c r="D38" s="43" t="s">
        <v>119</v>
      </c>
    </row>
    <row r="39" spans="1:4" x14ac:dyDescent="0.25">
      <c r="A39" s="43" t="s">
        <v>108</v>
      </c>
      <c r="B39" s="43">
        <v>798</v>
      </c>
      <c r="C39" s="43" t="s">
        <v>88</v>
      </c>
      <c r="D39" s="43" t="s">
        <v>118</v>
      </c>
    </row>
    <row r="40" spans="1:4" x14ac:dyDescent="0.25">
      <c r="A40" s="43" t="s">
        <v>77</v>
      </c>
      <c r="B40" s="43">
        <v>1191</v>
      </c>
      <c r="C40" s="43" t="s">
        <v>129</v>
      </c>
      <c r="D40" s="43" t="s">
        <v>118</v>
      </c>
    </row>
    <row r="41" spans="1:4" x14ac:dyDescent="0.25">
      <c r="A41" s="43" t="s">
        <v>50</v>
      </c>
      <c r="B41" s="43">
        <v>363</v>
      </c>
      <c r="C41" s="43" t="s">
        <v>129</v>
      </c>
      <c r="D41" s="43" t="s">
        <v>119</v>
      </c>
    </row>
    <row r="42" spans="1:4" x14ac:dyDescent="0.25">
      <c r="A42" s="43" t="s">
        <v>114</v>
      </c>
      <c r="B42" s="43">
        <v>1332</v>
      </c>
      <c r="C42" s="43" t="s">
        <v>20</v>
      </c>
      <c r="D42" s="43" t="s">
        <v>118</v>
      </c>
    </row>
    <row r="43" spans="1:4" x14ac:dyDescent="0.25">
      <c r="A43" s="43" t="s">
        <v>53</v>
      </c>
      <c r="B43" s="43">
        <v>1289</v>
      </c>
      <c r="C43" s="43" t="s">
        <v>130</v>
      </c>
      <c r="D43" s="43" t="s">
        <v>118</v>
      </c>
    </row>
    <row r="44" spans="1:4" x14ac:dyDescent="0.25">
      <c r="A44" s="43" t="s">
        <v>108</v>
      </c>
      <c r="B44" s="43">
        <v>1625</v>
      </c>
      <c r="C44" s="43" t="s">
        <v>130</v>
      </c>
      <c r="D44" s="43" t="s">
        <v>119</v>
      </c>
    </row>
    <row r="45" spans="1:4" x14ac:dyDescent="0.25">
      <c r="A45" s="43" t="s">
        <v>56</v>
      </c>
      <c r="B45" s="43">
        <v>1261</v>
      </c>
      <c r="C45" s="43" t="s">
        <v>130</v>
      </c>
      <c r="D45" s="43" t="s">
        <v>118</v>
      </c>
    </row>
    <row r="46" spans="1:4" x14ac:dyDescent="0.25">
      <c r="A46" s="43" t="s">
        <v>53</v>
      </c>
      <c r="B46" s="43">
        <v>556</v>
      </c>
      <c r="C46" s="43" t="s">
        <v>88</v>
      </c>
      <c r="D46" s="43" t="s">
        <v>119</v>
      </c>
    </row>
    <row r="47" spans="1:4" x14ac:dyDescent="0.25">
      <c r="A47" s="43" t="s">
        <v>113</v>
      </c>
      <c r="B47" s="43">
        <v>1441</v>
      </c>
      <c r="C47" s="43" t="s">
        <v>88</v>
      </c>
      <c r="D47" s="43" t="s">
        <v>119</v>
      </c>
    </row>
    <row r="48" spans="1:4" x14ac:dyDescent="0.25">
      <c r="A48" s="43" t="s">
        <v>108</v>
      </c>
      <c r="B48" s="43">
        <v>337</v>
      </c>
      <c r="C48" s="43" t="s">
        <v>129</v>
      </c>
      <c r="D48" s="43" t="s">
        <v>118</v>
      </c>
    </row>
    <row r="49" spans="1:4" x14ac:dyDescent="0.25">
      <c r="A49" s="43" t="s">
        <v>108</v>
      </c>
      <c r="B49" s="43">
        <v>284</v>
      </c>
      <c r="C49" s="43" t="s">
        <v>129</v>
      </c>
      <c r="D49" s="43" t="s">
        <v>119</v>
      </c>
    </row>
  </sheetData>
  <dataValidations count="1">
    <dataValidation type="list" allowBlank="1" showInputMessage="1" showErrorMessage="1" sqref="F8" xr:uid="{0B0464A4-08A5-4FFB-91EF-4F60566AB0B3}">
      <formula1>$AK$8:$AK$22</formula1>
    </dataValidation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111DB-B315-48C3-9785-E8517920795E}">
  <sheetPr>
    <tabColor rgb="FFFF0000"/>
  </sheetPr>
  <dimension ref="A1:AK49"/>
  <sheetViews>
    <sheetView zoomScale="145" zoomScaleNormal="145" workbookViewId="0">
      <selection activeCell="F19" sqref="F19"/>
    </sheetView>
  </sheetViews>
  <sheetFormatPr defaultRowHeight="15" x14ac:dyDescent="0.25"/>
  <cols>
    <col min="1" max="1" width="9.7109375" customWidth="1"/>
    <col min="2" max="2" width="5.85546875" customWidth="1"/>
    <col min="3" max="3" width="7.85546875" bestFit="1" customWidth="1"/>
    <col min="4" max="4" width="14" bestFit="1" customWidth="1"/>
    <col min="9" max="9" width="13.7109375" customWidth="1"/>
    <col min="12" max="12" width="10.28515625" customWidth="1"/>
    <col min="13" max="13" width="15.28515625" customWidth="1"/>
    <col min="14" max="14" width="14" bestFit="1" customWidth="1"/>
  </cols>
  <sheetData>
    <row r="1" spans="1:37" ht="21" x14ac:dyDescent="0.35">
      <c r="A1" s="58" t="s">
        <v>25</v>
      </c>
      <c r="I1" s="58" t="s">
        <v>151</v>
      </c>
    </row>
    <row r="2" spans="1:37" ht="21" x14ac:dyDescent="0.35">
      <c r="A2" s="58" t="s">
        <v>131</v>
      </c>
    </row>
    <row r="3" spans="1:37" ht="21" x14ac:dyDescent="0.35">
      <c r="A3" s="58" t="s">
        <v>132</v>
      </c>
    </row>
    <row r="4" spans="1:37" ht="21" x14ac:dyDescent="0.35">
      <c r="A4" s="58" t="s">
        <v>133</v>
      </c>
    </row>
    <row r="5" spans="1:37" ht="21" x14ac:dyDescent="0.35">
      <c r="A5" s="58" t="s">
        <v>134</v>
      </c>
    </row>
    <row r="7" spans="1:37" x14ac:dyDescent="0.25">
      <c r="A7" s="42" t="s">
        <v>101</v>
      </c>
      <c r="B7" s="42" t="s">
        <v>1</v>
      </c>
      <c r="C7" s="42" t="s">
        <v>19</v>
      </c>
      <c r="D7" s="42" t="s">
        <v>89</v>
      </c>
      <c r="F7" s="42" t="s">
        <v>101</v>
      </c>
      <c r="L7" s="42" t="s">
        <v>90</v>
      </c>
      <c r="AK7" s="42" t="s">
        <v>101</v>
      </c>
    </row>
    <row r="8" spans="1:37" x14ac:dyDescent="0.25">
      <c r="A8" s="43" t="s">
        <v>106</v>
      </c>
      <c r="B8" s="43">
        <v>457</v>
      </c>
      <c r="C8" s="43" t="s">
        <v>20</v>
      </c>
      <c r="D8" s="43" t="s">
        <v>118</v>
      </c>
      <c r="F8" s="43" t="s">
        <v>77</v>
      </c>
      <c r="L8" s="52">
        <f>COUNTIFS('SORT (an)'!$A$8:$A$49,F8)</f>
        <v>2</v>
      </c>
      <c r="AK8" t="str" cm="1">
        <f t="array" ref="AK8:AK22">_xlfn.UNIQUE($A$8:$A$49)</f>
        <v>Kip</v>
      </c>
    </row>
    <row r="9" spans="1:37" x14ac:dyDescent="0.25">
      <c r="A9" s="43" t="s">
        <v>107</v>
      </c>
      <c r="B9" s="43">
        <v>368</v>
      </c>
      <c r="C9" s="43" t="s">
        <v>21</v>
      </c>
      <c r="D9" s="43" t="s">
        <v>118</v>
      </c>
      <c r="AK9" t="str">
        <v>June</v>
      </c>
    </row>
    <row r="10" spans="1:37" x14ac:dyDescent="0.25">
      <c r="A10" s="43" t="s">
        <v>50</v>
      </c>
      <c r="B10" s="43">
        <v>725</v>
      </c>
      <c r="C10" s="43" t="s">
        <v>88</v>
      </c>
      <c r="D10" s="43" t="s">
        <v>119</v>
      </c>
      <c r="G10" s="65" t="s">
        <v>1</v>
      </c>
      <c r="H10" s="42" t="s">
        <v>19</v>
      </c>
      <c r="I10" s="65" t="s">
        <v>89</v>
      </c>
      <c r="L10" s="65" t="s">
        <v>1</v>
      </c>
      <c r="M10" s="42" t="s">
        <v>19</v>
      </c>
      <c r="N10" s="65" t="s">
        <v>89</v>
      </c>
      <c r="AK10" t="str">
        <v>Gigi</v>
      </c>
    </row>
    <row r="11" spans="1:37" x14ac:dyDescent="0.25">
      <c r="A11" s="43" t="s">
        <v>115</v>
      </c>
      <c r="B11" s="43">
        <v>736</v>
      </c>
      <c r="C11" s="43" t="s">
        <v>20</v>
      </c>
      <c r="D11" s="43" t="s">
        <v>119</v>
      </c>
      <c r="G11" cm="1">
        <f t="array" ref="G11:I12">_xlfn._xlws.SORT(_xlfn._xlws.FILTER(B8:D49,A8:A49=F8,""),1,-1)</f>
        <v>1191</v>
      </c>
      <c r="H11" t="str">
        <v>Sunshine</v>
      </c>
      <c r="I11" t="str">
        <v>North America</v>
      </c>
      <c r="L11" s="52" cm="1">
        <f t="array" ref="L11">IF(ROWS(L$11:L11)&gt;$L$8,"",INDEX(B$8:B$49,SMALL(IF($A$8:$A$49=$F$8,ROW($A$8:$A$49)-ROW($A$7)),ROWS(L$11:L11))))</f>
        <v>741</v>
      </c>
      <c r="M11" s="52" t="str" cm="1">
        <f t="array" ref="M11">IF(ROWS(M$11:M11)&gt;$L$8,"",INDEX(C$8:C$49,SMALL(IF($A$8:$A$49=$F$8,ROW($A$8:$A$49)-ROW($A$7)),ROWS(M$11:M11))))</f>
        <v>Flattop</v>
      </c>
      <c r="N11" s="52" t="str" cm="1">
        <f t="array" ref="N11">IF(ROWS(N$11:N11)&gt;$L$8,"",INDEX(D$8:D$49,SMALL(IF($A$8:$A$49=$F$8,ROW($A$8:$A$49)-ROW($A$7)),ROWS(N$11:N11))))</f>
        <v>North America</v>
      </c>
      <c r="AK11" t="str">
        <v>Mel</v>
      </c>
    </row>
    <row r="12" spans="1:37" x14ac:dyDescent="0.25">
      <c r="A12" s="43" t="s">
        <v>78</v>
      </c>
      <c r="B12" s="43">
        <v>606</v>
      </c>
      <c r="C12" s="43" t="s">
        <v>20</v>
      </c>
      <c r="D12" s="43" t="s">
        <v>118</v>
      </c>
      <c r="G12">
        <v>741</v>
      </c>
      <c r="H12" t="str">
        <v>Flattop</v>
      </c>
      <c r="I12" t="str">
        <v>North America</v>
      </c>
      <c r="L12" s="52" cm="1">
        <f t="array" ref="L12">IF(ROWS(L$11:L12)&gt;$L$8,"",INDEX(B$8:B$49,SMALL(IF($A$8:$A$49=$F$8,ROW($A$8:$A$49)-ROW($A$7)),ROWS(L$11:L12))))</f>
        <v>1191</v>
      </c>
      <c r="M12" s="52" t="str" cm="1">
        <f t="array" ref="M12">IF(ROWS(M$11:M12)&gt;$L$8,"",INDEX(C$8:C$49,SMALL(IF($A$8:$A$49=$F$8,ROW($A$8:$A$49)-ROW($A$7)),ROWS(M$11:M12))))</f>
        <v>Sunshine</v>
      </c>
      <c r="N12" s="52" t="str" cm="1">
        <f t="array" ref="N12">IF(ROWS(N$11:N12)&gt;$L$8,"",INDEX(D$8:D$49,SMALL(IF($A$8:$A$49=$F$8,ROW($A$8:$A$49)-ROW($A$7)),ROWS(N$11:N12))))</f>
        <v>North America</v>
      </c>
      <c r="AK12" t="str">
        <v>Tyrone</v>
      </c>
    </row>
    <row r="13" spans="1:37" x14ac:dyDescent="0.25">
      <c r="A13" s="43" t="s">
        <v>110</v>
      </c>
      <c r="B13" s="43">
        <v>1418</v>
      </c>
      <c r="C13" s="43" t="s">
        <v>21</v>
      </c>
      <c r="D13" s="43" t="s">
        <v>119</v>
      </c>
      <c r="L13" s="52" t="str" cm="1">
        <f t="array" ref="L13">IF(ROWS(L$11:L13)&gt;$L$8,"",INDEX(B$8:B$49,SMALL(IF($A$8:$A$49=$F$8,ROW($A$8:$A$49)-ROW($A$7)),ROWS(L$11:L13))))</f>
        <v/>
      </c>
      <c r="M13" s="52" t="str" cm="1">
        <f t="array" ref="M13">IF(ROWS(M$11:M13)&gt;$L$8,"",INDEX(C$8:C$49,SMALL(IF($A$8:$A$49=$F$8,ROW($A$8:$A$49)-ROW($A$7)),ROWS(M$11:M13))))</f>
        <v/>
      </c>
      <c r="N13" s="52" t="str" cm="1">
        <f t="array" ref="N13">IF(ROWS(N$11:N13)&gt;$L$8,"",INDEX(D$8:D$49,SMALL(IF($A$8:$A$49=$F$8,ROW($A$8:$A$49)-ROW($A$7)),ROWS(N$11:N13))))</f>
        <v/>
      </c>
      <c r="AK13" t="str">
        <v>Chin</v>
      </c>
    </row>
    <row r="14" spans="1:37" x14ac:dyDescent="0.25">
      <c r="A14" s="43" t="s">
        <v>114</v>
      </c>
      <c r="B14" s="43">
        <v>1110</v>
      </c>
      <c r="C14" s="43" t="s">
        <v>21</v>
      </c>
      <c r="D14" s="43" t="s">
        <v>118</v>
      </c>
      <c r="L14" s="52" t="str" cm="1">
        <f t="array" ref="L14">IF(ROWS(L$11:L14)&gt;$L$8,"",INDEX(B$8:B$49,SMALL(IF($A$8:$A$49=$F$8,ROW($A$8:$A$49)-ROW($A$7)),ROWS(L$11:L14))))</f>
        <v/>
      </c>
      <c r="M14" s="52" t="str" cm="1">
        <f t="array" ref="M14">IF(ROWS(M$11:M14)&gt;$L$8,"",INDEX(C$8:C$49,SMALL(IF($A$8:$A$49=$F$8,ROW($A$8:$A$49)-ROW($A$7)),ROWS(M$11:M14))))</f>
        <v/>
      </c>
      <c r="N14" s="52" t="str" cm="1">
        <f t="array" ref="N14">IF(ROWS(N$11:N14)&gt;$L$8,"",INDEX(D$8:D$49,SMALL(IF($A$8:$A$49=$F$8,ROW($A$8:$A$49)-ROW($A$7)),ROWS(N$11:N14))))</f>
        <v/>
      </c>
      <c r="AK14" t="str">
        <v>Abdi</v>
      </c>
    </row>
    <row r="15" spans="1:37" x14ac:dyDescent="0.25">
      <c r="A15" s="43" t="s">
        <v>113</v>
      </c>
      <c r="B15" s="43">
        <v>1489</v>
      </c>
      <c r="C15" s="43" t="s">
        <v>88</v>
      </c>
      <c r="D15" s="43" t="s">
        <v>119</v>
      </c>
      <c r="L15" s="52" t="str" cm="1">
        <f t="array" ref="L15">IF(ROWS(L$11:L15)&gt;$L$8,"",INDEX(B$8:B$49,SMALL(IF($A$8:$A$49=$F$8,ROW($A$8:$A$49)-ROW($A$7)),ROWS(L$11:L15))))</f>
        <v/>
      </c>
      <c r="M15" s="52" t="str" cm="1">
        <f t="array" ref="M15">IF(ROWS(M$11:M15)&gt;$L$8,"",INDEX(C$8:C$49,SMALL(IF($A$8:$A$49=$F$8,ROW($A$8:$A$49)-ROW($A$7)),ROWS(M$11:M15))))</f>
        <v/>
      </c>
      <c r="N15" s="52" t="str" cm="1">
        <f t="array" ref="N15">IF(ROWS(N$11:N15)&gt;$L$8,"",INDEX(D$8:D$49,SMALL(IF($A$8:$A$49=$F$8,ROW($A$8:$A$49)-ROW($A$7)),ROWS(N$11:N15))))</f>
        <v/>
      </c>
      <c r="AK15" t="str">
        <v>Sandi</v>
      </c>
    </row>
    <row r="16" spans="1:37" x14ac:dyDescent="0.25">
      <c r="A16" s="43" t="s">
        <v>107</v>
      </c>
      <c r="B16" s="43">
        <v>175</v>
      </c>
      <c r="C16" s="43" t="s">
        <v>129</v>
      </c>
      <c r="D16" s="43" t="s">
        <v>119</v>
      </c>
      <c r="L16" s="52" t="str" cm="1">
        <f t="array" ref="L16">IF(ROWS(L$11:L16)&gt;$L$8,"",INDEX(B$8:B$49,SMALL(IF($A$8:$A$49=$F$8,ROW($A$8:$A$49)-ROW($A$7)),ROWS(L$11:L16))))</f>
        <v/>
      </c>
      <c r="M16" s="52" t="str" cm="1">
        <f t="array" ref="M16">IF(ROWS(M$11:M16)&gt;$L$8,"",INDEX(C$8:C$49,SMALL(IF($A$8:$A$49=$F$8,ROW($A$8:$A$49)-ROW($A$7)),ROWS(M$11:M16))))</f>
        <v/>
      </c>
      <c r="N16" s="52" t="str" cm="1">
        <f t="array" ref="N16">IF(ROWS(N$11:N16)&gt;$L$8,"",INDEX(D$8:D$49,SMALL(IF($A$8:$A$49=$F$8,ROW($A$8:$A$49)-ROW($A$7)),ROWS(N$11:N16))))</f>
        <v/>
      </c>
      <c r="AK16" t="str">
        <v>Shelia</v>
      </c>
    </row>
    <row r="17" spans="1:37" x14ac:dyDescent="0.25">
      <c r="A17" s="43" t="s">
        <v>60</v>
      </c>
      <c r="B17" s="43">
        <v>1354</v>
      </c>
      <c r="C17" s="43" t="s">
        <v>129</v>
      </c>
      <c r="D17" s="43" t="s">
        <v>118</v>
      </c>
      <c r="L17" s="52" t="str" cm="1">
        <f t="array" ref="L17">IF(ROWS(L$11:L17)&gt;$L$8,"",INDEX(B$8:B$49,SMALL(IF($A$8:$A$49=$F$8,ROW($A$8:$A$49)-ROW($A$7)),ROWS(L$11:L17))))</f>
        <v/>
      </c>
      <c r="M17" s="52" t="str" cm="1">
        <f t="array" ref="M17">IF(ROWS(M$11:M17)&gt;$L$8,"",INDEX(C$8:C$49,SMALL(IF($A$8:$A$49=$F$8,ROW($A$8:$A$49)-ROW($A$7)),ROWS(M$11:M17))))</f>
        <v/>
      </c>
      <c r="N17" s="52" t="str" cm="1">
        <f t="array" ref="N17">IF(ROWS(N$11:N17)&gt;$L$8,"",INDEX(D$8:D$49,SMALL(IF($A$8:$A$49=$F$8,ROW($A$8:$A$49)-ROW($A$7)),ROWS(N$11:N17))))</f>
        <v/>
      </c>
      <c r="AK17" t="str">
        <v>Pham</v>
      </c>
    </row>
    <row r="18" spans="1:37" x14ac:dyDescent="0.25">
      <c r="A18" s="43" t="s">
        <v>56</v>
      </c>
      <c r="B18" s="43">
        <v>132</v>
      </c>
      <c r="C18" s="43" t="s">
        <v>20</v>
      </c>
      <c r="D18" s="43" t="s">
        <v>119</v>
      </c>
      <c r="L18" s="52" t="str" cm="1">
        <f t="array" ref="L18">IF(ROWS(L$11:L18)&gt;$L$8,"",INDEX(B$8:B$49,SMALL(IF($A$8:$A$49=$F$8,ROW($A$8:$A$49)-ROW($A$7)),ROWS(L$11:L18))))</f>
        <v/>
      </c>
      <c r="M18" s="52" t="str" cm="1">
        <f t="array" ref="M18">IF(ROWS(M$11:M18)&gt;$L$8,"",INDEX(C$8:C$49,SMALL(IF($A$8:$A$49=$F$8,ROW($A$8:$A$49)-ROW($A$7)),ROWS(M$11:M18))))</f>
        <v/>
      </c>
      <c r="N18" s="52" t="str" cm="1">
        <f t="array" ref="N18">IF(ROWS(N$11:N18)&gt;$L$8,"",INDEX(D$8:D$49,SMALL(IF($A$8:$A$49=$F$8,ROW($A$8:$A$49)-ROW($A$7)),ROWS(N$11:N18))))</f>
        <v/>
      </c>
      <c r="AK18" t="str">
        <v>Mo</v>
      </c>
    </row>
    <row r="19" spans="1:37" x14ac:dyDescent="0.25">
      <c r="A19" s="43" t="s">
        <v>50</v>
      </c>
      <c r="B19" s="43">
        <v>449</v>
      </c>
      <c r="C19" s="43" t="s">
        <v>88</v>
      </c>
      <c r="D19" s="43" t="s">
        <v>118</v>
      </c>
      <c r="F19" cm="1">
        <f t="array" ref="F19:H20">_xlfn._xlws.SORT(_xlfn.ANCHORARRAY(G11),1,-1)</f>
        <v>1191</v>
      </c>
      <c r="G19" t="str">
        <v>Sunshine</v>
      </c>
      <c r="H19" t="str">
        <v>North America</v>
      </c>
      <c r="L19" s="52" t="str" cm="1">
        <f t="array" ref="L19">IF(ROWS(L$11:L19)&gt;$L$8,"",INDEX(B$8:B$49,SMALL(IF($A$8:$A$49=$F$8,ROW($A$8:$A$49)-ROW($A$7)),ROWS(L$11:L19))))</f>
        <v/>
      </c>
      <c r="M19" s="52" t="str" cm="1">
        <f t="array" ref="M19">IF(ROWS(M$11:M19)&gt;$L$8,"",INDEX(C$8:C$49,SMALL(IF($A$8:$A$49=$F$8,ROW($A$8:$A$49)-ROW($A$7)),ROWS(M$11:M19))))</f>
        <v/>
      </c>
      <c r="N19" s="52" t="str" cm="1">
        <f t="array" ref="N19">IF(ROWS(N$11:N19)&gt;$L$8,"",INDEX(D$8:D$49,SMALL(IF($A$8:$A$49=$F$8,ROW($A$8:$A$49)-ROW($A$7)),ROWS(N$11:N19))))</f>
        <v/>
      </c>
      <c r="AK19" t="str">
        <v>Poppi</v>
      </c>
    </row>
    <row r="20" spans="1:37" x14ac:dyDescent="0.25">
      <c r="A20" s="43" t="s">
        <v>53</v>
      </c>
      <c r="B20" s="43">
        <v>1333</v>
      </c>
      <c r="C20" s="43" t="s">
        <v>88</v>
      </c>
      <c r="D20" s="43" t="s">
        <v>118</v>
      </c>
      <c r="F20">
        <v>741</v>
      </c>
      <c r="G20" t="str">
        <v>Flattop</v>
      </c>
      <c r="H20" t="str">
        <v>North America</v>
      </c>
      <c r="AK20" t="str">
        <v>Irene</v>
      </c>
    </row>
    <row r="21" spans="1:37" x14ac:dyDescent="0.25">
      <c r="A21" s="43" t="s">
        <v>113</v>
      </c>
      <c r="B21" s="43">
        <v>1571</v>
      </c>
      <c r="C21" s="43" t="s">
        <v>20</v>
      </c>
      <c r="D21" s="43" t="s">
        <v>118</v>
      </c>
      <c r="AK21" t="str">
        <v>Sioux</v>
      </c>
    </row>
    <row r="22" spans="1:37" x14ac:dyDescent="0.25">
      <c r="A22" s="43" t="s">
        <v>110</v>
      </c>
      <c r="B22" s="43">
        <v>1553</v>
      </c>
      <c r="C22" s="43" t="s">
        <v>20</v>
      </c>
      <c r="D22" s="43" t="s">
        <v>118</v>
      </c>
      <c r="AK22" t="str">
        <v>Fred</v>
      </c>
    </row>
    <row r="23" spans="1:37" x14ac:dyDescent="0.25">
      <c r="A23" s="43" t="s">
        <v>78</v>
      </c>
      <c r="B23" s="43">
        <v>1196</v>
      </c>
      <c r="C23" s="43" t="s">
        <v>129</v>
      </c>
      <c r="D23" s="43" t="s">
        <v>119</v>
      </c>
    </row>
    <row r="24" spans="1:37" x14ac:dyDescent="0.25">
      <c r="A24" s="43" t="s">
        <v>107</v>
      </c>
      <c r="B24" s="43">
        <v>679</v>
      </c>
      <c r="C24" s="43" t="s">
        <v>88</v>
      </c>
      <c r="D24" s="43" t="s">
        <v>118</v>
      </c>
    </row>
    <row r="25" spans="1:37" x14ac:dyDescent="0.25">
      <c r="A25" s="43" t="s">
        <v>56</v>
      </c>
      <c r="B25" s="43">
        <v>221</v>
      </c>
      <c r="C25" s="43" t="s">
        <v>21</v>
      </c>
      <c r="D25" s="43" t="s">
        <v>118</v>
      </c>
    </row>
    <row r="26" spans="1:37" x14ac:dyDescent="0.25">
      <c r="A26" s="43" t="s">
        <v>56</v>
      </c>
      <c r="B26" s="43">
        <v>1097</v>
      </c>
      <c r="C26" s="43" t="s">
        <v>21</v>
      </c>
      <c r="D26" s="43" t="s">
        <v>118</v>
      </c>
    </row>
    <row r="27" spans="1:37" x14ac:dyDescent="0.25">
      <c r="A27" s="43" t="s">
        <v>50</v>
      </c>
      <c r="B27" s="43">
        <v>473</v>
      </c>
      <c r="C27" s="43" t="s">
        <v>130</v>
      </c>
      <c r="D27" s="43" t="s">
        <v>119</v>
      </c>
    </row>
    <row r="28" spans="1:37" x14ac:dyDescent="0.25">
      <c r="A28" s="43" t="s">
        <v>78</v>
      </c>
      <c r="B28" s="43">
        <v>573</v>
      </c>
      <c r="C28" s="43" t="s">
        <v>130</v>
      </c>
      <c r="D28" s="43" t="s">
        <v>119</v>
      </c>
    </row>
    <row r="29" spans="1:37" x14ac:dyDescent="0.25">
      <c r="A29" s="43" t="s">
        <v>50</v>
      </c>
      <c r="B29" s="43">
        <v>1160</v>
      </c>
      <c r="C29" s="43" t="s">
        <v>129</v>
      </c>
      <c r="D29" s="43" t="s">
        <v>118</v>
      </c>
    </row>
    <row r="30" spans="1:37" x14ac:dyDescent="0.25">
      <c r="A30" s="43" t="s">
        <v>107</v>
      </c>
      <c r="B30" s="43">
        <v>1268</v>
      </c>
      <c r="C30" s="43" t="s">
        <v>130</v>
      </c>
      <c r="D30" s="43" t="s">
        <v>119</v>
      </c>
    </row>
    <row r="31" spans="1:37" x14ac:dyDescent="0.25">
      <c r="A31" s="43" t="s">
        <v>113</v>
      </c>
      <c r="B31" s="43">
        <v>1635</v>
      </c>
      <c r="C31" s="43" t="s">
        <v>88</v>
      </c>
      <c r="D31" s="43" t="s">
        <v>119</v>
      </c>
    </row>
    <row r="32" spans="1:37" x14ac:dyDescent="0.25">
      <c r="A32" s="43" t="s">
        <v>115</v>
      </c>
      <c r="B32" s="43">
        <v>152</v>
      </c>
      <c r="C32" s="43" t="s">
        <v>20</v>
      </c>
      <c r="D32" s="43" t="s">
        <v>119</v>
      </c>
    </row>
    <row r="33" spans="1:4" x14ac:dyDescent="0.25">
      <c r="A33" s="43" t="s">
        <v>112</v>
      </c>
      <c r="B33" s="43">
        <v>603</v>
      </c>
      <c r="C33" s="43" t="s">
        <v>130</v>
      </c>
      <c r="D33" s="43" t="s">
        <v>118</v>
      </c>
    </row>
    <row r="34" spans="1:4" x14ac:dyDescent="0.25">
      <c r="A34" s="43" t="s">
        <v>109</v>
      </c>
      <c r="B34" s="43">
        <v>458</v>
      </c>
      <c r="C34" s="43" t="s">
        <v>129</v>
      </c>
      <c r="D34" s="43" t="s">
        <v>119</v>
      </c>
    </row>
    <row r="35" spans="1:4" x14ac:dyDescent="0.25">
      <c r="A35" s="43" t="s">
        <v>77</v>
      </c>
      <c r="B35" s="43">
        <v>741</v>
      </c>
      <c r="C35" s="43" t="s">
        <v>130</v>
      </c>
      <c r="D35" s="43" t="s">
        <v>118</v>
      </c>
    </row>
    <row r="36" spans="1:4" x14ac:dyDescent="0.25">
      <c r="A36" s="43" t="s">
        <v>108</v>
      </c>
      <c r="B36" s="43">
        <v>486</v>
      </c>
      <c r="C36" s="43" t="s">
        <v>21</v>
      </c>
      <c r="D36" s="43" t="s">
        <v>118</v>
      </c>
    </row>
    <row r="37" spans="1:4" x14ac:dyDescent="0.25">
      <c r="A37" s="43" t="s">
        <v>78</v>
      </c>
      <c r="B37" s="43">
        <v>1227</v>
      </c>
      <c r="C37" s="43" t="s">
        <v>21</v>
      </c>
      <c r="D37" s="43" t="s">
        <v>118</v>
      </c>
    </row>
    <row r="38" spans="1:4" x14ac:dyDescent="0.25">
      <c r="A38" s="43" t="s">
        <v>112</v>
      </c>
      <c r="B38" s="43">
        <v>981</v>
      </c>
      <c r="C38" s="43" t="s">
        <v>130</v>
      </c>
      <c r="D38" s="43" t="s">
        <v>119</v>
      </c>
    </row>
    <row r="39" spans="1:4" x14ac:dyDescent="0.25">
      <c r="A39" s="43" t="s">
        <v>108</v>
      </c>
      <c r="B39" s="43">
        <v>798</v>
      </c>
      <c r="C39" s="43" t="s">
        <v>88</v>
      </c>
      <c r="D39" s="43" t="s">
        <v>118</v>
      </c>
    </row>
    <row r="40" spans="1:4" x14ac:dyDescent="0.25">
      <c r="A40" s="43" t="s">
        <v>77</v>
      </c>
      <c r="B40" s="43">
        <v>1191</v>
      </c>
      <c r="C40" s="43" t="s">
        <v>129</v>
      </c>
      <c r="D40" s="43" t="s">
        <v>118</v>
      </c>
    </row>
    <row r="41" spans="1:4" x14ac:dyDescent="0.25">
      <c r="A41" s="43" t="s">
        <v>50</v>
      </c>
      <c r="B41" s="43">
        <v>363</v>
      </c>
      <c r="C41" s="43" t="s">
        <v>129</v>
      </c>
      <c r="D41" s="43" t="s">
        <v>119</v>
      </c>
    </row>
    <row r="42" spans="1:4" x14ac:dyDescent="0.25">
      <c r="A42" s="43" t="s">
        <v>114</v>
      </c>
      <c r="B42" s="43">
        <v>1332</v>
      </c>
      <c r="C42" s="43" t="s">
        <v>20</v>
      </c>
      <c r="D42" s="43" t="s">
        <v>118</v>
      </c>
    </row>
    <row r="43" spans="1:4" x14ac:dyDescent="0.25">
      <c r="A43" s="43" t="s">
        <v>53</v>
      </c>
      <c r="B43" s="43">
        <v>1289</v>
      </c>
      <c r="C43" s="43" t="s">
        <v>130</v>
      </c>
      <c r="D43" s="43" t="s">
        <v>118</v>
      </c>
    </row>
    <row r="44" spans="1:4" x14ac:dyDescent="0.25">
      <c r="A44" s="43" t="s">
        <v>108</v>
      </c>
      <c r="B44" s="43">
        <v>1625</v>
      </c>
      <c r="C44" s="43" t="s">
        <v>130</v>
      </c>
      <c r="D44" s="43" t="s">
        <v>119</v>
      </c>
    </row>
    <row r="45" spans="1:4" x14ac:dyDescent="0.25">
      <c r="A45" s="43" t="s">
        <v>56</v>
      </c>
      <c r="B45" s="43">
        <v>1261</v>
      </c>
      <c r="C45" s="43" t="s">
        <v>130</v>
      </c>
      <c r="D45" s="43" t="s">
        <v>118</v>
      </c>
    </row>
    <row r="46" spans="1:4" x14ac:dyDescent="0.25">
      <c r="A46" s="43" t="s">
        <v>53</v>
      </c>
      <c r="B46" s="43">
        <v>556</v>
      </c>
      <c r="C46" s="43" t="s">
        <v>88</v>
      </c>
      <c r="D46" s="43" t="s">
        <v>119</v>
      </c>
    </row>
    <row r="47" spans="1:4" x14ac:dyDescent="0.25">
      <c r="A47" s="43" t="s">
        <v>113</v>
      </c>
      <c r="B47" s="43">
        <v>1441</v>
      </c>
      <c r="C47" s="43" t="s">
        <v>88</v>
      </c>
      <c r="D47" s="43" t="s">
        <v>119</v>
      </c>
    </row>
    <row r="48" spans="1:4" x14ac:dyDescent="0.25">
      <c r="A48" s="43" t="s">
        <v>108</v>
      </c>
      <c r="B48" s="43">
        <v>337</v>
      </c>
      <c r="C48" s="43" t="s">
        <v>129</v>
      </c>
      <c r="D48" s="43" t="s">
        <v>118</v>
      </c>
    </row>
    <row r="49" spans="1:4" x14ac:dyDescent="0.25">
      <c r="A49" s="43" t="s">
        <v>108</v>
      </c>
      <c r="B49" s="43">
        <v>284</v>
      </c>
      <c r="C49" s="43" t="s">
        <v>129</v>
      </c>
      <c r="D49" s="43" t="s">
        <v>119</v>
      </c>
    </row>
  </sheetData>
  <dataValidations count="1">
    <dataValidation type="list" allowBlank="1" showInputMessage="1" showErrorMessage="1" sqref="F8" xr:uid="{8D4FA3A5-3964-445A-A974-725EDE6202C9}">
      <formula1>$AK$8:$AK$22</formula1>
    </dataValidation>
  </dataValidation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5E2E4-9D09-4148-9E07-3E20A7F5E4E5}">
  <sheetPr>
    <tabColor rgb="FF0000FF"/>
  </sheetPr>
  <dimension ref="A1:G15"/>
  <sheetViews>
    <sheetView zoomScale="175" zoomScaleNormal="175" workbookViewId="0">
      <selection activeCell="E11" sqref="E11"/>
    </sheetView>
  </sheetViews>
  <sheetFormatPr defaultRowHeight="15" x14ac:dyDescent="0.25"/>
  <cols>
    <col min="1" max="1" width="13.7109375" customWidth="1"/>
    <col min="2" max="2" width="1.42578125" customWidth="1"/>
    <col min="3" max="3" width="12.42578125" customWidth="1"/>
    <col min="4" max="4" width="2" customWidth="1"/>
    <col min="5" max="5" width="35.28515625" customWidth="1"/>
    <col min="6" max="6" width="2" customWidth="1"/>
    <col min="7" max="7" width="15.42578125" customWidth="1"/>
    <col min="8" max="8" width="15.85546875" customWidth="1"/>
    <col min="9" max="10" width="12.42578125" customWidth="1"/>
  </cols>
  <sheetData>
    <row r="1" spans="1:7" x14ac:dyDescent="0.25">
      <c r="A1" s="42" t="s">
        <v>135</v>
      </c>
      <c r="C1" s="42" t="s">
        <v>135</v>
      </c>
      <c r="G1" s="42" t="s">
        <v>135</v>
      </c>
    </row>
    <row r="2" spans="1:7" x14ac:dyDescent="0.25">
      <c r="A2" s="43">
        <v>54678</v>
      </c>
      <c r="C2" s="43">
        <v>54678</v>
      </c>
      <c r="E2" s="66" t="s">
        <v>136</v>
      </c>
      <c r="G2" s="52">
        <f t="array" ref="G2">IF(ROWS(A$11:A11)&gt;A$8,"",INDEX($A$2:$A$5,MATCH(MIN(IF($A$2:$A$5&lt;&gt;"",IF(ISNA(MATCH($A$2:$A$5,A$10:A10,0)),MMULT(--(IF($A$2:$A$5&lt;&gt;"",$A$2:$A$5)&gt;TRANSPOSE(IF($A$2:$A$5&lt;&gt;"",$A$2:$A$5))),ROW($A$2:$A$5)^0)))),MMULT(--(IF($A$2:$A$5&lt;&gt;"",$A$2:$A$5)&gt;TRANSPOSE(IF($A$2:$A$5&lt;&gt;"",$A$2:$A$5))),ROW($A$2:$A$5)^0),0)))</f>
        <v>54678</v>
      </c>
    </row>
    <row r="3" spans="1:7" x14ac:dyDescent="0.25">
      <c r="A3" s="43" t="s">
        <v>137</v>
      </c>
      <c r="C3" s="43" t="s">
        <v>137</v>
      </c>
      <c r="G3" s="52" t="str">
        <f t="array" ref="G3">IF(ROWS(A$11:A12)&gt;A$8,"",INDEX($A$2:$A$5,MATCH(MIN(IF($A$2:$A$5&lt;&gt;"",IF(ISNA(MATCH($A$2:$A$5,A$10:A11,0)),MMULT(--(IF($A$2:$A$5&lt;&gt;"",$A$2:$A$5)&gt;TRANSPOSE(IF($A$2:$A$5&lt;&gt;"",$A$2:$A$5))),ROW($A$2:$A$5)^0)))),MMULT(--(IF($A$2:$A$5&lt;&gt;"",$A$2:$A$5)&gt;TRANSPOSE(IF($A$2:$A$5&lt;&gt;"",$A$2:$A$5))),ROW($A$2:$A$5)^0),0)))</f>
        <v>P-Tru-5423</v>
      </c>
    </row>
    <row r="4" spans="1:7" x14ac:dyDescent="0.25">
      <c r="A4" s="43">
        <f>A2</f>
        <v>54678</v>
      </c>
      <c r="C4" s="43">
        <v>54678</v>
      </c>
      <c r="G4" s="52" t="str">
        <f t="array" ref="G4">IF(ROWS(A$11:A13)&gt;A$8,"",INDEX($A$2:$A$5,MATCH(MIN(IF($A$2:$A$5&lt;&gt;"",IF(ISNA(MATCH($A$2:$A$5,A$10:A12,0)),MMULT(--(IF($A$2:$A$5&lt;&gt;"",$A$2:$A$5)&gt;TRANSPOSE(IF($A$2:$A$5&lt;&gt;"",$A$2:$A$5))),ROW($A$2:$A$5)^0)))),MMULT(--(IF($A$2:$A$5&lt;&gt;"",$A$2:$A$5)&gt;TRANSPOSE(IF($A$2:$A$5&lt;&gt;"",$A$2:$A$5))),ROW($A$2:$A$5)^0),0)))</f>
        <v>SD-987-56</v>
      </c>
    </row>
    <row r="5" spans="1:7" x14ac:dyDescent="0.25">
      <c r="A5" s="43" t="s">
        <v>138</v>
      </c>
      <c r="C5" s="43" t="s">
        <v>138</v>
      </c>
      <c r="G5" s="52" t="str">
        <f t="array" ref="G5">IF(ROWS(A$11:A14)&gt;A$8,"",INDEX($A$2:$A$5,MATCH(MIN(IF($A$2:$A$5&lt;&gt;"",IF(ISNA(MATCH($A$2:$A$5,A$10:A13,0)),MMULT(--(IF($A$2:$A$5&lt;&gt;"",$A$2:$A$5)&gt;TRANSPOSE(IF($A$2:$A$5&lt;&gt;"",$A$2:$A$5))),ROW($A$2:$A$5)^0)))),MMULT(--(IF($A$2:$A$5&lt;&gt;"",$A$2:$A$5)&gt;TRANSPOSE(IF($A$2:$A$5&lt;&gt;"",$A$2:$A$5))),ROW($A$2:$A$5)^0),0)))</f>
        <v/>
      </c>
    </row>
    <row r="7" spans="1:7" x14ac:dyDescent="0.25">
      <c r="A7" s="42" t="s">
        <v>139</v>
      </c>
    </row>
    <row r="8" spans="1:7" x14ac:dyDescent="0.25">
      <c r="A8" s="52">
        <f t="array" ref="A8">SUM(IF(FREQUENCY(IF(A2:A5&lt;&gt;"",MATCH(A2:A5,A2:A5,0)),ROW(A2:A5)-ROW(A2)+1),1))</f>
        <v>3</v>
      </c>
      <c r="B8" t="s">
        <v>140</v>
      </c>
    </row>
    <row r="10" spans="1:7" x14ac:dyDescent="0.25">
      <c r="A10" s="42" t="s">
        <v>141</v>
      </c>
      <c r="E10" s="42" t="s">
        <v>141</v>
      </c>
    </row>
    <row r="11" spans="1:7" x14ac:dyDescent="0.25">
      <c r="A11" s="52">
        <f t="array" ref="A11">IF(ROWS(A$11:A11)&gt;A$8,"",INDEX($A$2:$A$5,MATCH(MIN(IF($A$2:$A$5&lt;&gt;"",IF(ISNA(MATCH($A$2:$A$5,A$10:A10,0)),MMULT(--(IF($A$2:$A$5&lt;&gt;"",$A$2:$A$5)&gt;TRANSPOSE(IF($A$2:$A$5&lt;&gt;"",$A$2:$A$5))),ROW($A$2:$A$5)^0)))),MMULT(--(IF($A$2:$A$5&lt;&gt;"",$A$2:$A$5)&gt;TRANSPOSE(IF($A$2:$A$5&lt;&gt;"",$A$2:$A$5))),ROW($A$2:$A$5)^0),0)))</f>
        <v>54678</v>
      </c>
    </row>
    <row r="12" spans="1:7" x14ac:dyDescent="0.25">
      <c r="A12" s="52" t="str">
        <f t="array" ref="A12">IF(ROWS(A$11:A12)&gt;A$8,"",INDEX($A$2:$A$5,MATCH(MIN(IF($A$2:$A$5&lt;&gt;"",IF(ISNA(MATCH($A$2:$A$5,A$10:A11,0)),MMULT(--(IF($A$2:$A$5&lt;&gt;"",$A$2:$A$5)&gt;TRANSPOSE(IF($A$2:$A$5&lt;&gt;"",$A$2:$A$5))),ROW($A$2:$A$5)^0)))),MMULT(--(IF($A$2:$A$5&lt;&gt;"",$A$2:$A$5)&gt;TRANSPOSE(IF($A$2:$A$5&lt;&gt;"",$A$2:$A$5))),ROW($A$2:$A$5)^0),0)))</f>
        <v>P-Tru-5423</v>
      </c>
    </row>
    <row r="13" spans="1:7" x14ac:dyDescent="0.25">
      <c r="A13" s="52" t="str">
        <f t="array" ref="A13">IF(ROWS(A$11:A13)&gt;A$8,"",INDEX($A$2:$A$5,MATCH(MIN(IF($A$2:$A$5&lt;&gt;"",IF(ISNA(MATCH($A$2:$A$5,A$10:A12,0)),MMULT(--(IF($A$2:$A$5&lt;&gt;"",$A$2:$A$5)&gt;TRANSPOSE(IF($A$2:$A$5&lt;&gt;"",$A$2:$A$5))),ROW($A$2:$A$5)^0)))),MMULT(--(IF($A$2:$A$5&lt;&gt;"",$A$2:$A$5)&gt;TRANSPOSE(IF($A$2:$A$5&lt;&gt;"",$A$2:$A$5))),ROW($A$2:$A$5)^0),0)))</f>
        <v>SD-987-56</v>
      </c>
    </row>
    <row r="14" spans="1:7" x14ac:dyDescent="0.25">
      <c r="A14" s="52" t="str">
        <f t="array" ref="A14">IF(ROWS(A$11:A14)&gt;A$8,"",INDEX($A$2:$A$5,MATCH(MIN(IF($A$2:$A$5&lt;&gt;"",IF(ISNA(MATCH($A$2:$A$5,A$10:A13,0)),MMULT(--(IF($A$2:$A$5&lt;&gt;"",$A$2:$A$5)&gt;TRANSPOSE(IF($A$2:$A$5&lt;&gt;"",$A$2:$A$5))),ROW($A$2:$A$5)^0)))),MMULT(--(IF($A$2:$A$5&lt;&gt;"",$A$2:$A$5)&gt;TRANSPOSE(IF($A$2:$A$5&lt;&gt;"",$A$2:$A$5))),ROW($A$2:$A$5)^0),0)))</f>
        <v/>
      </c>
    </row>
    <row r="15" spans="1:7" x14ac:dyDescent="0.25">
      <c r="A15" s="52" t="str">
        <f t="array" ref="A15">IF(ROWS(A$11:A15)&gt;A$8,"",INDEX($A$2:$A$5,MATCH(MIN(IF($A$2:$A$5&lt;&gt;"",IF(ISNA(MATCH($A$2:$A$5,A$10:A14,0)),MMULT(--(IF($A$2:$A$5&lt;&gt;"",$A$2:$A$5)&gt;TRANSPOSE(IF($A$2:$A$5&lt;&gt;"",$A$2:$A$5))),ROW($A$2:$A$5)^0)))),MMULT(--(IF($A$2:$A$5&lt;&gt;"",$A$2:$A$5)&gt;TRANSPOSE(IF($A$2:$A$5&lt;&gt;"",$A$2:$A$5))),ROW($A$2:$A$5)^0),0)))</f>
        <v/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08D91A-8519-442F-8D0D-A12D97885B96}">
  <sheetPr>
    <tabColor rgb="FFFF0000"/>
  </sheetPr>
  <dimension ref="A1:G15"/>
  <sheetViews>
    <sheetView zoomScale="175" zoomScaleNormal="175" workbookViewId="0">
      <selection activeCell="E11" sqref="E11"/>
    </sheetView>
  </sheetViews>
  <sheetFormatPr defaultRowHeight="15" x14ac:dyDescent="0.25"/>
  <cols>
    <col min="1" max="1" width="13.7109375" customWidth="1"/>
    <col min="2" max="2" width="1.42578125" customWidth="1"/>
    <col min="3" max="3" width="12.42578125" customWidth="1"/>
    <col min="4" max="4" width="2" customWidth="1"/>
    <col min="5" max="5" width="35.28515625" customWidth="1"/>
    <col min="6" max="6" width="2" customWidth="1"/>
    <col min="7" max="7" width="15.42578125" customWidth="1"/>
    <col min="8" max="8" width="15.85546875" customWidth="1"/>
    <col min="9" max="10" width="12.42578125" customWidth="1"/>
  </cols>
  <sheetData>
    <row r="1" spans="1:7" x14ac:dyDescent="0.25">
      <c r="A1" s="42" t="s">
        <v>135</v>
      </c>
      <c r="C1" s="42" t="s">
        <v>135</v>
      </c>
      <c r="G1" s="42" t="s">
        <v>135</v>
      </c>
    </row>
    <row r="2" spans="1:7" x14ac:dyDescent="0.25">
      <c r="A2" s="43">
        <v>54678</v>
      </c>
      <c r="C2" s="43">
        <v>54678</v>
      </c>
      <c r="E2" s="66" t="s">
        <v>136</v>
      </c>
      <c r="G2" s="52">
        <f t="array" ref="G2">IF(ROWS(A$11:A11)&gt;A$8,"",INDEX($A$2:$A$5,MATCH(MIN(IF($A$2:$A$5&lt;&gt;"",IF(ISNA(MATCH($A$2:$A$5,A$10:A10,0)),MMULT(--(IF($A$2:$A$5&lt;&gt;"",$A$2:$A$5)&gt;TRANSPOSE(IF($A$2:$A$5&lt;&gt;"",$A$2:$A$5))),ROW($A$2:$A$5)^0)))),MMULT(--(IF($A$2:$A$5&lt;&gt;"",$A$2:$A$5)&gt;TRANSPOSE(IF($A$2:$A$5&lt;&gt;"",$A$2:$A$5))),ROW($A$2:$A$5)^0),0)))</f>
        <v>54678</v>
      </c>
    </row>
    <row r="3" spans="1:7" x14ac:dyDescent="0.25">
      <c r="A3" s="43" t="s">
        <v>137</v>
      </c>
      <c r="C3" s="43" t="s">
        <v>137</v>
      </c>
      <c r="G3" s="52" t="str">
        <f t="array" ref="G3">IF(ROWS(A$11:A12)&gt;A$8,"",INDEX($A$2:$A$5,MATCH(MIN(IF($A$2:$A$5&lt;&gt;"",IF(ISNA(MATCH($A$2:$A$5,A$10:A11,0)),MMULT(--(IF($A$2:$A$5&lt;&gt;"",$A$2:$A$5)&gt;TRANSPOSE(IF($A$2:$A$5&lt;&gt;"",$A$2:$A$5))),ROW($A$2:$A$5)^0)))),MMULT(--(IF($A$2:$A$5&lt;&gt;"",$A$2:$A$5)&gt;TRANSPOSE(IF($A$2:$A$5&lt;&gt;"",$A$2:$A$5))),ROW($A$2:$A$5)^0),0)))</f>
        <v>P-Tru-5423</v>
      </c>
    </row>
    <row r="4" spans="1:7" x14ac:dyDescent="0.25">
      <c r="A4" s="43">
        <f>A2</f>
        <v>54678</v>
      </c>
      <c r="C4" s="43">
        <v>54678</v>
      </c>
      <c r="G4" s="52" t="str">
        <f t="array" ref="G4">IF(ROWS(A$11:A13)&gt;A$8,"",INDEX($A$2:$A$5,MATCH(MIN(IF($A$2:$A$5&lt;&gt;"",IF(ISNA(MATCH($A$2:$A$5,A$10:A12,0)),MMULT(--(IF($A$2:$A$5&lt;&gt;"",$A$2:$A$5)&gt;TRANSPOSE(IF($A$2:$A$5&lt;&gt;"",$A$2:$A$5))),ROW($A$2:$A$5)^0)))),MMULT(--(IF($A$2:$A$5&lt;&gt;"",$A$2:$A$5)&gt;TRANSPOSE(IF($A$2:$A$5&lt;&gt;"",$A$2:$A$5))),ROW($A$2:$A$5)^0),0)))</f>
        <v>SD-987-56</v>
      </c>
    </row>
    <row r="5" spans="1:7" x14ac:dyDescent="0.25">
      <c r="A5" s="43" t="s">
        <v>138</v>
      </c>
      <c r="C5" s="43" t="s">
        <v>138</v>
      </c>
      <c r="G5" s="52" t="str">
        <f t="array" ref="G5">IF(ROWS(A$11:A14)&gt;A$8,"",INDEX($A$2:$A$5,MATCH(MIN(IF($A$2:$A$5&lt;&gt;"",IF(ISNA(MATCH($A$2:$A$5,A$10:A13,0)),MMULT(--(IF($A$2:$A$5&lt;&gt;"",$A$2:$A$5)&gt;TRANSPOSE(IF($A$2:$A$5&lt;&gt;"",$A$2:$A$5))),ROW($A$2:$A$5)^0)))),MMULT(--(IF($A$2:$A$5&lt;&gt;"",$A$2:$A$5)&gt;TRANSPOSE(IF($A$2:$A$5&lt;&gt;"",$A$2:$A$5))),ROW($A$2:$A$5)^0),0)))</f>
        <v/>
      </c>
    </row>
    <row r="7" spans="1:7" x14ac:dyDescent="0.25">
      <c r="A7" s="42" t="s">
        <v>139</v>
      </c>
    </row>
    <row r="8" spans="1:7" x14ac:dyDescent="0.25">
      <c r="A8" s="52">
        <f t="array" ref="A8">SUM(IF(FREQUENCY(IF(A2:A5&lt;&gt;"",MATCH(A2:A5,A2:A5,0)),ROW(A2:A5)-ROW(A2)+1),1))</f>
        <v>3</v>
      </c>
      <c r="B8" t="s">
        <v>140</v>
      </c>
    </row>
    <row r="10" spans="1:7" x14ac:dyDescent="0.25">
      <c r="A10" s="42" t="s">
        <v>141</v>
      </c>
      <c r="E10" s="42" t="s">
        <v>141</v>
      </c>
    </row>
    <row r="11" spans="1:7" x14ac:dyDescent="0.25">
      <c r="A11" s="52">
        <f t="array" ref="A11">IF(ROWS(A$11:A11)&gt;A$8,"",INDEX($A$2:$A$5,MATCH(MIN(IF($A$2:$A$5&lt;&gt;"",IF(ISNA(MATCH($A$2:$A$5,A$10:A10,0)),MMULT(--(IF($A$2:$A$5&lt;&gt;"",$A$2:$A$5)&gt;TRANSPOSE(IF($A$2:$A$5&lt;&gt;"",$A$2:$A$5))),ROW($A$2:$A$5)^0)))),MMULT(--(IF($A$2:$A$5&lt;&gt;"",$A$2:$A$5)&gt;TRANSPOSE(IF($A$2:$A$5&lt;&gt;"",$A$2:$A$5))),ROW($A$2:$A$5)^0),0)))</f>
        <v>54678</v>
      </c>
      <c r="E11" cm="1">
        <f t="array" ref="E11:E13">_xlfn._xlws.SORT(_xlfn.UNIQUE(A2:A5))</f>
        <v>54678</v>
      </c>
    </row>
    <row r="12" spans="1:7" x14ac:dyDescent="0.25">
      <c r="A12" s="52" t="str">
        <f t="array" ref="A12">IF(ROWS(A$11:A12)&gt;A$8,"",INDEX($A$2:$A$5,MATCH(MIN(IF($A$2:$A$5&lt;&gt;"",IF(ISNA(MATCH($A$2:$A$5,A$10:A11,0)),MMULT(--(IF($A$2:$A$5&lt;&gt;"",$A$2:$A$5)&gt;TRANSPOSE(IF($A$2:$A$5&lt;&gt;"",$A$2:$A$5))),ROW($A$2:$A$5)^0)))),MMULT(--(IF($A$2:$A$5&lt;&gt;"",$A$2:$A$5)&gt;TRANSPOSE(IF($A$2:$A$5&lt;&gt;"",$A$2:$A$5))),ROW($A$2:$A$5)^0),0)))</f>
        <v>P-Tru-5423</v>
      </c>
      <c r="E12" t="str">
        <v>P-Tru-5423</v>
      </c>
    </row>
    <row r="13" spans="1:7" x14ac:dyDescent="0.25">
      <c r="A13" s="52" t="str">
        <f t="array" ref="A13">IF(ROWS(A$11:A13)&gt;A$8,"",INDEX($A$2:$A$5,MATCH(MIN(IF($A$2:$A$5&lt;&gt;"",IF(ISNA(MATCH($A$2:$A$5,A$10:A12,0)),MMULT(--(IF($A$2:$A$5&lt;&gt;"",$A$2:$A$5)&gt;TRANSPOSE(IF($A$2:$A$5&lt;&gt;"",$A$2:$A$5))),ROW($A$2:$A$5)^0)))),MMULT(--(IF($A$2:$A$5&lt;&gt;"",$A$2:$A$5)&gt;TRANSPOSE(IF($A$2:$A$5&lt;&gt;"",$A$2:$A$5))),ROW($A$2:$A$5)^0),0)))</f>
        <v>SD-987-56</v>
      </c>
      <c r="E13" t="str">
        <v>SD-987-56</v>
      </c>
    </row>
    <row r="14" spans="1:7" x14ac:dyDescent="0.25">
      <c r="A14" s="52" t="str">
        <f t="array" ref="A14">IF(ROWS(A$11:A14)&gt;A$8,"",INDEX($A$2:$A$5,MATCH(MIN(IF($A$2:$A$5&lt;&gt;"",IF(ISNA(MATCH($A$2:$A$5,A$10:A13,0)),MMULT(--(IF($A$2:$A$5&lt;&gt;"",$A$2:$A$5)&gt;TRANSPOSE(IF($A$2:$A$5&lt;&gt;"",$A$2:$A$5))),ROW($A$2:$A$5)^0)))),MMULT(--(IF($A$2:$A$5&lt;&gt;"",$A$2:$A$5)&gt;TRANSPOSE(IF($A$2:$A$5&lt;&gt;"",$A$2:$A$5))),ROW($A$2:$A$5)^0),0)))</f>
        <v/>
      </c>
    </row>
    <row r="15" spans="1:7" x14ac:dyDescent="0.25">
      <c r="A15" s="52" t="str">
        <f t="array" ref="A15">IF(ROWS(A$11:A15)&gt;A$8,"",INDEX($A$2:$A$5,MATCH(MIN(IF($A$2:$A$5&lt;&gt;"",IF(ISNA(MATCH($A$2:$A$5,A$10:A14,0)),MMULT(--(IF($A$2:$A$5&lt;&gt;"",$A$2:$A$5)&gt;TRANSPOSE(IF($A$2:$A$5&lt;&gt;"",$A$2:$A$5))),ROW($A$2:$A$5)^0)))),MMULT(--(IF($A$2:$A$5&lt;&gt;"",$A$2:$A$5)&gt;TRANSPOSE(IF($A$2:$A$5&lt;&gt;"",$A$2:$A$5))),ROW($A$2:$A$5)^0),0)))</f>
        <v/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9E10D-61BC-4F09-99ED-1D70EEEC7F3A}">
  <sheetPr>
    <tabColor rgb="FF0000FF"/>
  </sheetPr>
  <dimension ref="A3:D17"/>
  <sheetViews>
    <sheetView zoomScale="190" zoomScaleNormal="190" workbookViewId="0">
      <selection activeCell="D8" sqref="D8"/>
    </sheetView>
  </sheetViews>
  <sheetFormatPr defaultRowHeight="15" x14ac:dyDescent="0.25"/>
  <cols>
    <col min="1" max="1" width="10" bestFit="1" customWidth="1"/>
    <col min="2" max="2" width="4.42578125" customWidth="1"/>
    <col min="3" max="3" width="13.28515625" bestFit="1" customWidth="1"/>
    <col min="4" max="4" width="53.140625" bestFit="1" customWidth="1"/>
  </cols>
  <sheetData>
    <row r="3" spans="1:4" x14ac:dyDescent="0.25">
      <c r="A3" s="67" t="s">
        <v>142</v>
      </c>
    </row>
    <row r="4" spans="1:4" x14ac:dyDescent="0.25">
      <c r="A4" s="43" t="s">
        <v>143</v>
      </c>
      <c r="C4" s="40" t="s">
        <v>139</v>
      </c>
      <c r="D4" s="40" t="s">
        <v>146</v>
      </c>
    </row>
    <row r="5" spans="1:4" x14ac:dyDescent="0.25">
      <c r="A5" s="43" t="s">
        <v>144</v>
      </c>
      <c r="C5" s="52">
        <f t="array" ref="C5">COUNT(IF(Data&lt;&gt;"",IF(MATCH(Data,Data,0)=ROW(Data)-ROW(A4)+1,ROW(Data)-ROW(A4)+1)))</f>
        <v>10</v>
      </c>
      <c r="D5" s="52" t="str">
        <f t="array" aca="1" ref="D5" ca="1">_xlfn.TEXTJOIN(", ",,INDEX(INDEX(Data,N(IF(1,SMALL(IF(Data&lt;&gt;"",IF(MATCH(Data,Data,0)=ROW(Data)-ROW(A4)+1,ROW(Data)-ROW(A4)+1)),ROW(INDIRECT("A1:A"&amp;C5)))))),N(IF(1,MATCH(ROW(INDIRECT("A1:A"&amp;C5)),MMULT(--(INDEX(Data,N(IF(1,SMALL(IF(Data&lt;&gt;"",IF(MATCH(Data,Data,0)=ROW(Data)-ROW(A4)+1,ROW(Data)-ROW(A4)+1)),ROW(INDIRECT("A1:A"&amp;C5))))))&gt;=TRANSPOSE(INDEX(Data,N(IF(1,SMALL(IF(Data&lt;&gt;"",IF(MATCH(Data,Data,0)=ROW(Data)-ROW(A4)+1,ROW(Data)-ROW(A4)+1)),ROW(INDIRECT("A1:A"&amp;C5)))))))),ROW(INDIRECT("A1:A"&amp;C5))^0),0)))))</f>
        <v>1, 53, 123, Alexandra, Bellen, Bill, Mike, Piotr, Rad, Steven</v>
      </c>
    </row>
    <row r="6" spans="1:4" x14ac:dyDescent="0.25">
      <c r="A6" s="43">
        <v>123</v>
      </c>
    </row>
    <row r="7" spans="1:4" x14ac:dyDescent="0.25">
      <c r="A7" s="43">
        <v>123</v>
      </c>
      <c r="C7" s="40" t="s">
        <v>139</v>
      </c>
      <c r="D7" s="40" t="s">
        <v>146</v>
      </c>
    </row>
    <row r="8" spans="1:4" x14ac:dyDescent="0.25">
      <c r="A8" s="43">
        <v>1</v>
      </c>
      <c r="D8" s="52"/>
    </row>
    <row r="9" spans="1:4" x14ac:dyDescent="0.25">
      <c r="A9" s="43"/>
    </row>
    <row r="10" spans="1:4" x14ac:dyDescent="0.25">
      <c r="A10" s="43" t="s">
        <v>145</v>
      </c>
    </row>
    <row r="11" spans="1:4" x14ac:dyDescent="0.25">
      <c r="A11" s="43" t="s">
        <v>147</v>
      </c>
    </row>
    <row r="12" spans="1:4" x14ac:dyDescent="0.25">
      <c r="A12" s="43" t="s">
        <v>148</v>
      </c>
    </row>
    <row r="13" spans="1:4" x14ac:dyDescent="0.25">
      <c r="A13" s="43">
        <v>53</v>
      </c>
    </row>
    <row r="14" spans="1:4" x14ac:dyDescent="0.25">
      <c r="A14" s="43"/>
    </row>
    <row r="15" spans="1:4" x14ac:dyDescent="0.25">
      <c r="A15" s="43"/>
    </row>
    <row r="16" spans="1:4" x14ac:dyDescent="0.25">
      <c r="A16" s="43" t="s">
        <v>149</v>
      </c>
    </row>
    <row r="17" spans="1:1" x14ac:dyDescent="0.25">
      <c r="A17" s="43" t="s">
        <v>150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C64902-2CDF-40DD-984F-7203D80135D5}">
  <sheetPr>
    <tabColor rgb="FFFFFF00"/>
  </sheetPr>
  <dimension ref="A1:L12"/>
  <sheetViews>
    <sheetView showGridLines="0" tabSelected="1" zoomScale="145" zoomScaleNormal="145" workbookViewId="0">
      <selection activeCell="C11" sqref="C11"/>
    </sheetView>
  </sheetViews>
  <sheetFormatPr defaultRowHeight="15" x14ac:dyDescent="0.25"/>
  <cols>
    <col min="1" max="1" width="40.42578125" customWidth="1"/>
    <col min="2" max="2" width="20.85546875" customWidth="1"/>
    <col min="3" max="3" width="41.28515625" customWidth="1"/>
    <col min="10" max="10" width="13.85546875" customWidth="1"/>
  </cols>
  <sheetData>
    <row r="1" spans="1:12" ht="18.75" customHeight="1" x14ac:dyDescent="0.25">
      <c r="A1" s="1"/>
      <c r="D1" s="2"/>
      <c r="E1" s="2"/>
      <c r="F1" s="2"/>
      <c r="G1" s="2"/>
      <c r="H1" s="2"/>
      <c r="I1" s="2"/>
      <c r="J1" s="2"/>
      <c r="K1" s="2"/>
      <c r="L1" s="2"/>
    </row>
    <row r="2" spans="1:12" ht="42.75" customHeight="1" x14ac:dyDescent="0.5">
      <c r="A2" s="3" t="s">
        <v>11</v>
      </c>
      <c r="C2" s="4"/>
      <c r="D2" s="2"/>
      <c r="E2" s="2"/>
      <c r="F2" s="2"/>
      <c r="G2" s="2"/>
      <c r="H2" s="2"/>
      <c r="I2" s="2"/>
      <c r="J2" s="2"/>
      <c r="K2" s="2"/>
      <c r="L2" s="2"/>
    </row>
    <row r="3" spans="1:12" ht="68.25" customHeight="1" x14ac:dyDescent="0.25">
      <c r="A3" s="5" t="s">
        <v>12</v>
      </c>
      <c r="B3" s="6"/>
      <c r="C3" s="6"/>
      <c r="D3" s="2"/>
      <c r="E3" s="2"/>
      <c r="F3" s="2"/>
      <c r="G3" s="2"/>
      <c r="H3" s="2"/>
      <c r="I3" s="2"/>
      <c r="J3" s="2"/>
      <c r="K3" s="2"/>
      <c r="L3" s="2"/>
    </row>
    <row r="4" spans="1:12" ht="42.95" customHeight="1" x14ac:dyDescent="0.65">
      <c r="A4" s="7" t="s">
        <v>258</v>
      </c>
      <c r="B4" s="8"/>
      <c r="C4" s="8"/>
      <c r="D4" s="9"/>
      <c r="E4" s="9"/>
      <c r="F4" s="9"/>
      <c r="G4" s="9"/>
      <c r="H4" s="9"/>
      <c r="I4" s="9"/>
      <c r="J4" s="9"/>
      <c r="K4" s="9"/>
      <c r="L4" s="9"/>
    </row>
    <row r="5" spans="1:12" ht="42.95" customHeight="1" x14ac:dyDescent="0.7">
      <c r="A5" s="37" t="s">
        <v>13</v>
      </c>
      <c r="B5" s="38"/>
      <c r="C5" s="11"/>
      <c r="D5" s="2"/>
      <c r="E5" s="2"/>
      <c r="F5" s="2"/>
      <c r="G5" s="2"/>
      <c r="H5" s="2"/>
      <c r="I5" s="2"/>
      <c r="J5" s="2"/>
      <c r="K5" s="2"/>
      <c r="L5" s="2"/>
    </row>
    <row r="6" spans="1:12" ht="42.95" customHeight="1" x14ac:dyDescent="0.7">
      <c r="A6" s="37" t="s">
        <v>14</v>
      </c>
      <c r="B6" s="38"/>
      <c r="C6" s="11"/>
      <c r="D6" s="12"/>
      <c r="E6" s="2"/>
      <c r="F6" s="2"/>
      <c r="G6" s="12"/>
      <c r="H6" s="2"/>
      <c r="I6" s="2"/>
      <c r="J6" s="12"/>
      <c r="K6" s="2"/>
      <c r="L6" s="2"/>
    </row>
    <row r="7" spans="1:12" ht="42.95" customHeight="1" x14ac:dyDescent="0.5">
      <c r="A7" s="39" t="s">
        <v>248</v>
      </c>
      <c r="B7" s="11"/>
      <c r="C7" s="11"/>
      <c r="D7" s="12"/>
      <c r="E7" s="2"/>
      <c r="F7" s="2"/>
      <c r="G7" s="12"/>
      <c r="H7" s="2"/>
      <c r="I7" s="2"/>
      <c r="J7" s="12"/>
      <c r="K7" s="2"/>
      <c r="L7" s="2"/>
    </row>
    <row r="8" spans="1:12" ht="32.25" customHeight="1" x14ac:dyDescent="0.4">
      <c r="A8" s="10"/>
      <c r="B8" s="11"/>
      <c r="C8" s="99" t="s">
        <v>161</v>
      </c>
      <c r="D8" s="12"/>
      <c r="E8" s="2"/>
      <c r="F8" s="2"/>
      <c r="G8" s="12"/>
      <c r="H8" s="2"/>
      <c r="I8" s="2"/>
      <c r="J8" s="12"/>
      <c r="K8" s="2"/>
      <c r="L8" s="2"/>
    </row>
    <row r="9" spans="1:12" ht="39" x14ac:dyDescent="0.6">
      <c r="A9" s="13"/>
      <c r="B9" s="6"/>
      <c r="C9" s="6"/>
      <c r="D9" s="12"/>
      <c r="E9" s="2"/>
      <c r="F9" s="2"/>
      <c r="G9" s="12"/>
      <c r="H9" s="2"/>
      <c r="I9" s="2"/>
      <c r="J9" s="12"/>
      <c r="K9" s="2"/>
      <c r="L9" s="2"/>
    </row>
    <row r="10" spans="1:12" ht="39" x14ac:dyDescent="0.6">
      <c r="A10" s="13"/>
      <c r="B10" s="6"/>
      <c r="C10" s="6"/>
      <c r="D10" s="12"/>
      <c r="E10" s="2"/>
      <c r="F10" s="2"/>
      <c r="G10" s="12"/>
      <c r="H10" s="2"/>
      <c r="I10" s="2"/>
      <c r="J10" s="12"/>
      <c r="K10" s="2"/>
      <c r="L10" s="2"/>
    </row>
    <row r="11" spans="1:12" ht="39" x14ac:dyDescent="0.6">
      <c r="A11" s="13"/>
      <c r="B11" s="6"/>
      <c r="C11" s="6"/>
    </row>
    <row r="12" spans="1:12" ht="39" x14ac:dyDescent="0.6">
      <c r="A12" s="13"/>
      <c r="B12" s="6"/>
      <c r="C12" s="6"/>
    </row>
  </sheetData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B7C3E4-E098-4417-A091-7748E3E0FF63}">
  <sheetPr>
    <tabColor rgb="FFFF0000"/>
  </sheetPr>
  <dimension ref="A3:D17"/>
  <sheetViews>
    <sheetView zoomScale="190" zoomScaleNormal="190" workbookViewId="0">
      <selection activeCell="C8" sqref="C8"/>
    </sheetView>
  </sheetViews>
  <sheetFormatPr defaultRowHeight="15" x14ac:dyDescent="0.25"/>
  <cols>
    <col min="1" max="1" width="10" bestFit="1" customWidth="1"/>
    <col min="2" max="2" width="4.42578125" customWidth="1"/>
    <col min="3" max="3" width="13.28515625" bestFit="1" customWidth="1"/>
    <col min="4" max="4" width="53.140625" bestFit="1" customWidth="1"/>
  </cols>
  <sheetData>
    <row r="3" spans="1:4" x14ac:dyDescent="0.25">
      <c r="A3" s="67" t="s">
        <v>142</v>
      </c>
    </row>
    <row r="4" spans="1:4" x14ac:dyDescent="0.25">
      <c r="A4" s="43" t="s">
        <v>143</v>
      </c>
      <c r="C4" s="40" t="s">
        <v>139</v>
      </c>
      <c r="D4" s="40" t="s">
        <v>146</v>
      </c>
    </row>
    <row r="5" spans="1:4" x14ac:dyDescent="0.25">
      <c r="A5" s="43" t="s">
        <v>144</v>
      </c>
      <c r="C5" s="52">
        <f t="array" ref="C5">COUNT(IF(Data&lt;&gt;"",IF(MATCH(Data,Data,0)=ROW(Data)-ROW(A4)+1,ROW(Data)-ROW(A4)+1)))</f>
        <v>10</v>
      </c>
      <c r="D5" s="52" t="str">
        <f t="array" aca="1" ref="D5" ca="1">_xlfn.TEXTJOIN(", ",,INDEX(INDEX(Data,N(IF(1,SMALL(IF(Data&lt;&gt;"",IF(MATCH(Data,Data,0)=ROW(Data)-ROW(A4)+1,ROW(Data)-ROW(A4)+1)),ROW(INDIRECT("A1:A"&amp;C5)))))),N(IF(1,MATCH(ROW(INDIRECT("A1:A"&amp;C5)),MMULT(--(INDEX(Data,N(IF(1,SMALL(IF(Data&lt;&gt;"",IF(MATCH(Data,Data,0)=ROW(Data)-ROW(A4)+1,ROW(Data)-ROW(A4)+1)),ROW(INDIRECT("A1:A"&amp;C5))))))&gt;=TRANSPOSE(INDEX(Data,N(IF(1,SMALL(IF(Data&lt;&gt;"",IF(MATCH(Data,Data,0)=ROW(Data)-ROW(A4)+1,ROW(Data)-ROW(A4)+1)),ROW(INDIRECT("A1:A"&amp;C5)))))))),ROW(INDIRECT("A1:A"&amp;C5))^0),0)))))</f>
        <v>1, 53, 123, Alexandra, Bellen, Bill, Mike, Piotr, Rad, Steven</v>
      </c>
    </row>
    <row r="6" spans="1:4" x14ac:dyDescent="0.25">
      <c r="A6" s="43">
        <v>123</v>
      </c>
    </row>
    <row r="7" spans="1:4" x14ac:dyDescent="0.25">
      <c r="A7" s="43">
        <v>123</v>
      </c>
      <c r="C7" s="40" t="s">
        <v>139</v>
      </c>
      <c r="D7" s="40" t="s">
        <v>146</v>
      </c>
    </row>
    <row r="8" spans="1:4" x14ac:dyDescent="0.25">
      <c r="A8" s="43">
        <v>1</v>
      </c>
      <c r="C8" s="52" cm="1">
        <f t="array" ref="C8">COUNTA(_xlfn.UNIQUE(Data))-OR(Data="")</f>
        <v>10</v>
      </c>
      <c r="D8" s="52" t="str" cm="1">
        <f t="array" ref="D8">_xlfn.TEXTJOIN(", ",,_xlfn._xlws.SORT(_xlfn.UNIQUE(Data)))</f>
        <v>1, 53, 123, Alexandra, Bellen, Bill, Mike, Piotr, Rad, Steven</v>
      </c>
    </row>
    <row r="9" spans="1:4" x14ac:dyDescent="0.25">
      <c r="A9" s="43"/>
    </row>
    <row r="10" spans="1:4" x14ac:dyDescent="0.25">
      <c r="A10" s="43" t="s">
        <v>145</v>
      </c>
    </row>
    <row r="11" spans="1:4" x14ac:dyDescent="0.25">
      <c r="A11" s="43" t="s">
        <v>147</v>
      </c>
    </row>
    <row r="12" spans="1:4" x14ac:dyDescent="0.25">
      <c r="A12" s="43" t="s">
        <v>148</v>
      </c>
    </row>
    <row r="13" spans="1:4" x14ac:dyDescent="0.25">
      <c r="A13" s="43">
        <v>53</v>
      </c>
    </row>
    <row r="14" spans="1:4" x14ac:dyDescent="0.25">
      <c r="A14" s="43"/>
    </row>
    <row r="15" spans="1:4" x14ac:dyDescent="0.25">
      <c r="A15" s="43"/>
    </row>
    <row r="16" spans="1:4" x14ac:dyDescent="0.25">
      <c r="A16" s="43" t="s">
        <v>149</v>
      </c>
    </row>
    <row r="17" spans="1:1" x14ac:dyDescent="0.25">
      <c r="A17" s="43" t="s">
        <v>150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CFEDAF-2C70-4770-B417-687E908FB1F2}">
  <sheetPr>
    <tabColor rgb="FF0000FF"/>
  </sheetPr>
  <dimension ref="A1:H16"/>
  <sheetViews>
    <sheetView zoomScale="217" zoomScaleNormal="217" workbookViewId="0">
      <selection activeCell="C12" sqref="C12"/>
    </sheetView>
  </sheetViews>
  <sheetFormatPr defaultRowHeight="15" x14ac:dyDescent="0.25"/>
  <cols>
    <col min="3" max="3" width="11.42578125" customWidth="1"/>
    <col min="5" max="5" width="10.7109375" bestFit="1" customWidth="1"/>
    <col min="7" max="7" width="12.28515625" customWidth="1"/>
  </cols>
  <sheetData>
    <row r="1" spans="1:8" x14ac:dyDescent="0.25">
      <c r="A1" s="42" t="s">
        <v>164</v>
      </c>
      <c r="C1" s="6" t="s">
        <v>165</v>
      </c>
    </row>
    <row r="2" spans="1:8" x14ac:dyDescent="0.25">
      <c r="A2" s="43">
        <v>399.1</v>
      </c>
      <c r="C2" cm="1">
        <f t="array" ref="C2:H2">LARGE(A2:A15,{1,2,3,4,5,6})</f>
        <v>1199.18</v>
      </c>
      <c r="D2">
        <v>1139.49</v>
      </c>
      <c r="E2">
        <v>1053.1500000000001</v>
      </c>
      <c r="F2">
        <v>955.7</v>
      </c>
      <c r="G2">
        <v>928.26</v>
      </c>
      <c r="H2">
        <v>726.36</v>
      </c>
    </row>
    <row r="3" spans="1:8" x14ac:dyDescent="0.25">
      <c r="A3" s="43">
        <v>726.36</v>
      </c>
    </row>
    <row r="4" spans="1:8" x14ac:dyDescent="0.25">
      <c r="A4" s="43">
        <v>379.74</v>
      </c>
    </row>
    <row r="5" spans="1:8" x14ac:dyDescent="0.25">
      <c r="A5" s="43">
        <v>423.23</v>
      </c>
    </row>
    <row r="6" spans="1:8" x14ac:dyDescent="0.25">
      <c r="A6" s="43">
        <v>1199.18</v>
      </c>
    </row>
    <row r="7" spans="1:8" x14ac:dyDescent="0.25">
      <c r="A7" s="43">
        <v>485.1</v>
      </c>
    </row>
    <row r="8" spans="1:8" x14ac:dyDescent="0.25">
      <c r="A8" s="43">
        <v>1139.49</v>
      </c>
    </row>
    <row r="9" spans="1:8" x14ac:dyDescent="0.25">
      <c r="A9" s="43">
        <v>213.03</v>
      </c>
      <c r="C9" s="42" t="s">
        <v>222</v>
      </c>
      <c r="D9" s="43">
        <v>5</v>
      </c>
    </row>
    <row r="10" spans="1:8" x14ac:dyDescent="0.25">
      <c r="A10" s="43">
        <v>955.7</v>
      </c>
    </row>
    <row r="11" spans="1:8" x14ac:dyDescent="0.25">
      <c r="A11" s="43">
        <v>1053.1500000000001</v>
      </c>
      <c r="C11" s="42" t="str">
        <f>"Top "&amp;D9&amp;" Sales"</f>
        <v>Top 5 Sales</v>
      </c>
      <c r="E11" s="42" t="str">
        <f>"Top "&amp;D9&amp;" Sales"</f>
        <v>Top 5 Sales</v>
      </c>
    </row>
    <row r="12" spans="1:8" x14ac:dyDescent="0.25">
      <c r="A12" s="43">
        <v>305.36</v>
      </c>
      <c r="E12" cm="1">
        <f t="array" aca="1" ref="E12:E16" ca="1">LARGE(A2:A15,ROW(INDIRECT("1:"&amp;D9)))</f>
        <v>1199.18</v>
      </c>
    </row>
    <row r="13" spans="1:8" x14ac:dyDescent="0.25">
      <c r="A13" s="43">
        <v>614.41999999999996</v>
      </c>
      <c r="E13">
        <f ca="1"/>
        <v>1139.49</v>
      </c>
    </row>
    <row r="14" spans="1:8" x14ac:dyDescent="0.25">
      <c r="A14" s="43">
        <v>329.02</v>
      </c>
      <c r="E14">
        <f ca="1"/>
        <v>1053.1500000000001</v>
      </c>
    </row>
    <row r="15" spans="1:8" x14ac:dyDescent="0.25">
      <c r="A15" s="43">
        <v>928.26</v>
      </c>
      <c r="E15">
        <f ca="1"/>
        <v>955.7</v>
      </c>
    </row>
    <row r="16" spans="1:8" x14ac:dyDescent="0.25">
      <c r="E16">
        <f ca="1"/>
        <v>928.26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DF9D6F-B4E3-4941-B9E7-DC06216ED833}">
  <sheetPr>
    <tabColor rgb="FFFF0000"/>
  </sheetPr>
  <dimension ref="A1:E16"/>
  <sheetViews>
    <sheetView zoomScale="217" zoomScaleNormal="217" workbookViewId="0">
      <selection activeCell="C2" sqref="C2"/>
    </sheetView>
  </sheetViews>
  <sheetFormatPr defaultRowHeight="15" x14ac:dyDescent="0.25"/>
  <cols>
    <col min="3" max="3" width="11.42578125" customWidth="1"/>
    <col min="5" max="5" width="10.7109375" bestFit="1" customWidth="1"/>
    <col min="7" max="7" width="12.28515625" customWidth="1"/>
  </cols>
  <sheetData>
    <row r="1" spans="1:5" x14ac:dyDescent="0.25">
      <c r="A1" s="42" t="s">
        <v>164</v>
      </c>
      <c r="C1" s="6" t="s">
        <v>165</v>
      </c>
    </row>
    <row r="2" spans="1:5" x14ac:dyDescent="0.25">
      <c r="A2" s="43">
        <v>399.1</v>
      </c>
      <c r="C2" cm="1">
        <f t="array" ref="C2:D4">LARGE(A2:A15,{1,2;3,4;5,6})</f>
        <v>1199.18</v>
      </c>
      <c r="D2">
        <v>1139.49</v>
      </c>
    </row>
    <row r="3" spans="1:5" x14ac:dyDescent="0.25">
      <c r="A3" s="43">
        <v>726.36</v>
      </c>
      <c r="C3">
        <v>1053.1500000000001</v>
      </c>
      <c r="D3">
        <v>955.7</v>
      </c>
    </row>
    <row r="4" spans="1:5" x14ac:dyDescent="0.25">
      <c r="A4" s="43">
        <v>379.74</v>
      </c>
      <c r="C4">
        <v>928.26</v>
      </c>
      <c r="D4">
        <v>726.36</v>
      </c>
    </row>
    <row r="5" spans="1:5" x14ac:dyDescent="0.25">
      <c r="A5" s="43">
        <v>423.23</v>
      </c>
    </row>
    <row r="6" spans="1:5" x14ac:dyDescent="0.25">
      <c r="A6" s="43">
        <v>1199.18</v>
      </c>
    </row>
    <row r="7" spans="1:5" x14ac:dyDescent="0.25">
      <c r="A7" s="43">
        <v>485.1</v>
      </c>
    </row>
    <row r="8" spans="1:5" x14ac:dyDescent="0.25">
      <c r="A8" s="43">
        <v>1139.49</v>
      </c>
    </row>
    <row r="9" spans="1:5" x14ac:dyDescent="0.25">
      <c r="A9" s="43">
        <v>213.03</v>
      </c>
      <c r="C9" s="42" t="s">
        <v>222</v>
      </c>
      <c r="D9" s="43">
        <v>5</v>
      </c>
    </row>
    <row r="10" spans="1:5" x14ac:dyDescent="0.25">
      <c r="A10" s="43">
        <v>955.7</v>
      </c>
    </row>
    <row r="11" spans="1:5" x14ac:dyDescent="0.25">
      <c r="A11" s="43">
        <v>1053.1500000000001</v>
      </c>
      <c r="C11" s="42" t="str">
        <f>"Top "&amp;D9&amp;" Sales"</f>
        <v>Top 5 Sales</v>
      </c>
      <c r="E11" s="42" t="str">
        <f>"Top "&amp;D9&amp;" Sales"</f>
        <v>Top 5 Sales</v>
      </c>
    </row>
    <row r="12" spans="1:5" x14ac:dyDescent="0.25">
      <c r="A12" s="43">
        <v>305.36</v>
      </c>
      <c r="C12" cm="1">
        <f t="array" ref="C12:C16">LARGE(A2:A15,_xlfn.SEQUENCE(D9))</f>
        <v>1199.18</v>
      </c>
      <c r="E12" cm="1">
        <f t="array" aca="1" ref="E12:E16" ca="1">LARGE(A2:A15,ROW(INDIRECT("1:"&amp;D9)))</f>
        <v>1199.18</v>
      </c>
    </row>
    <row r="13" spans="1:5" x14ac:dyDescent="0.25">
      <c r="A13" s="43">
        <v>614.41999999999996</v>
      </c>
      <c r="C13">
        <v>1139.49</v>
      </c>
      <c r="E13">
        <f ca="1"/>
        <v>1139.49</v>
      </c>
    </row>
    <row r="14" spans="1:5" x14ac:dyDescent="0.25">
      <c r="A14" s="43">
        <v>329.02</v>
      </c>
      <c r="C14">
        <v>1053.1500000000001</v>
      </c>
      <c r="E14">
        <f ca="1"/>
        <v>1053.1500000000001</v>
      </c>
    </row>
    <row r="15" spans="1:5" x14ac:dyDescent="0.25">
      <c r="A15" s="43">
        <v>928.26</v>
      </c>
      <c r="C15">
        <v>955.7</v>
      </c>
      <c r="E15">
        <f ca="1"/>
        <v>955.7</v>
      </c>
    </row>
    <row r="16" spans="1:5" x14ac:dyDescent="0.25">
      <c r="C16">
        <v>928.26</v>
      </c>
      <c r="E16">
        <f ca="1"/>
        <v>928.26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BA5690-4780-431E-A3E8-1FFB28FF68B1}">
  <sheetPr>
    <tabColor rgb="FF0000FF"/>
  </sheetPr>
  <dimension ref="A1:G54"/>
  <sheetViews>
    <sheetView zoomScale="130" zoomScaleNormal="130" workbookViewId="0">
      <selection activeCell="D3" sqref="D3"/>
    </sheetView>
  </sheetViews>
  <sheetFormatPr defaultRowHeight="15" x14ac:dyDescent="0.25"/>
  <cols>
    <col min="1" max="1" width="14.42578125" customWidth="1"/>
    <col min="2" max="2" width="31" bestFit="1" customWidth="1"/>
    <col min="3" max="3" width="2.42578125" customWidth="1"/>
    <col min="4" max="4" width="14.42578125" customWidth="1"/>
    <col min="6" max="6" width="12.28515625" bestFit="1" customWidth="1"/>
    <col min="7" max="7" width="5.7109375" bestFit="1" customWidth="1"/>
    <col min="8" max="9" width="7" bestFit="1" customWidth="1"/>
  </cols>
  <sheetData>
    <row r="1" spans="1:7" ht="21" x14ac:dyDescent="0.35">
      <c r="A1" s="58" t="s">
        <v>157</v>
      </c>
    </row>
    <row r="3" spans="1:7" x14ac:dyDescent="0.25">
      <c r="A3" s="52">
        <f>ROWS(A$3:A3)</f>
        <v>1</v>
      </c>
      <c r="B3" t="str">
        <f ca="1">IF(_xlfn.ISFORMULA(A3),_xlfn.FORMULATEXT(A3),"")</f>
        <v>=ROWS(A$3:A3)</v>
      </c>
      <c r="D3" s="52"/>
      <c r="E3" t="str">
        <f ca="1">IF(_xlfn.ISFORMULA(D3),_xlfn.FORMULATEXT(D3),"")</f>
        <v/>
      </c>
    </row>
    <row r="4" spans="1:7" x14ac:dyDescent="0.25">
      <c r="A4" s="52">
        <f>ROWS(A$3:A4)</f>
        <v>2</v>
      </c>
      <c r="B4" t="str">
        <f t="shared" ref="B4:B54" ca="1" si="0">IF(_xlfn.ISFORMULA(A4),_xlfn.FORMULATEXT(A4),"")</f>
        <v>=ROWS(A$3:A4)</v>
      </c>
      <c r="D4" s="52"/>
      <c r="E4" t="str">
        <f t="shared" ref="E4:E54" ca="1" si="1">IF(_xlfn.ISFORMULA(D4),_xlfn.FORMULATEXT(D4),"")</f>
        <v/>
      </c>
    </row>
    <row r="5" spans="1:7" x14ac:dyDescent="0.25">
      <c r="A5" s="52">
        <f>ROWS(A$3:A5)</f>
        <v>3</v>
      </c>
      <c r="B5" t="str">
        <f t="shared" ca="1" si="0"/>
        <v>=ROWS(A$3:A5)</v>
      </c>
      <c r="D5" s="52"/>
      <c r="E5" t="str">
        <f t="shared" ca="1" si="1"/>
        <v/>
      </c>
    </row>
    <row r="6" spans="1:7" x14ac:dyDescent="0.25">
      <c r="A6" s="52">
        <f>ROWS(A$3:A6)</f>
        <v>4</v>
      </c>
      <c r="B6" t="str">
        <f t="shared" ca="1" si="0"/>
        <v>=ROWS(A$3:A6)</v>
      </c>
      <c r="D6" s="52"/>
      <c r="E6" t="str">
        <f t="shared" ca="1" si="1"/>
        <v/>
      </c>
      <c r="F6" s="65" t="s">
        <v>159</v>
      </c>
      <c r="G6" s="40" t="s">
        <v>158</v>
      </c>
    </row>
    <row r="7" spans="1:7" x14ac:dyDescent="0.25">
      <c r="A7" s="52">
        <f>ROWS(A$3:A7)</f>
        <v>5</v>
      </c>
      <c r="B7" t="str">
        <f t="shared" ca="1" si="0"/>
        <v>=ROWS(A$3:A7)</v>
      </c>
      <c r="D7" s="52"/>
      <c r="E7" t="str">
        <f t="shared" ca="1" si="1"/>
        <v/>
      </c>
      <c r="F7" s="43" t="s">
        <v>156</v>
      </c>
    </row>
    <row r="8" spans="1:7" x14ac:dyDescent="0.25">
      <c r="A8" s="52">
        <f>ROWS(A$3:A8)</f>
        <v>6</v>
      </c>
      <c r="B8" t="str">
        <f t="shared" ca="1" si="0"/>
        <v>=ROWS(A$3:A8)</v>
      </c>
      <c r="D8" s="52"/>
      <c r="E8" t="str">
        <f t="shared" ca="1" si="1"/>
        <v/>
      </c>
    </row>
    <row r="9" spans="1:7" x14ac:dyDescent="0.25">
      <c r="A9" s="52">
        <f>ROWS(A$3:A9)</f>
        <v>7</v>
      </c>
      <c r="B9" t="str">
        <f t="shared" ca="1" si="0"/>
        <v>=ROWS(A$3:A9)</v>
      </c>
      <c r="D9" s="52"/>
      <c r="E9" t="str">
        <f t="shared" ca="1" si="1"/>
        <v/>
      </c>
    </row>
    <row r="10" spans="1:7" x14ac:dyDescent="0.25">
      <c r="A10" s="52">
        <f>ROWS(A$3:A10)</f>
        <v>8</v>
      </c>
      <c r="B10" t="str">
        <f t="shared" ca="1" si="0"/>
        <v>=ROWS(A$3:A10)</v>
      </c>
      <c r="D10" s="52"/>
      <c r="E10" t="str">
        <f t="shared" ca="1" si="1"/>
        <v/>
      </c>
    </row>
    <row r="11" spans="1:7" x14ac:dyDescent="0.25">
      <c r="A11" s="52">
        <f>ROWS(A$3:A11)</f>
        <v>9</v>
      </c>
      <c r="B11" t="str">
        <f t="shared" ca="1" si="0"/>
        <v>=ROWS(A$3:A11)</v>
      </c>
      <c r="D11" s="52"/>
      <c r="E11" t="str">
        <f t="shared" ca="1" si="1"/>
        <v/>
      </c>
    </row>
    <row r="12" spans="1:7" x14ac:dyDescent="0.25">
      <c r="A12" s="52">
        <f>ROWS(A$3:A12)</f>
        <v>10</v>
      </c>
      <c r="B12" t="str">
        <f t="shared" ca="1" si="0"/>
        <v>=ROWS(A$3:A12)</v>
      </c>
      <c r="D12" s="52"/>
      <c r="E12" t="str">
        <f t="shared" ca="1" si="1"/>
        <v/>
      </c>
    </row>
    <row r="13" spans="1:7" x14ac:dyDescent="0.25">
      <c r="A13" s="52">
        <f>ROWS(A$3:A13)</f>
        <v>11</v>
      </c>
      <c r="B13" t="str">
        <f t="shared" ca="1" si="0"/>
        <v>=ROWS(A$3:A13)</v>
      </c>
      <c r="D13" s="52"/>
      <c r="E13" t="str">
        <f t="shared" ca="1" si="1"/>
        <v/>
      </c>
    </row>
    <row r="14" spans="1:7" x14ac:dyDescent="0.25">
      <c r="A14" s="52">
        <f>ROWS(A$3:A14)</f>
        <v>12</v>
      </c>
      <c r="B14" t="str">
        <f t="shared" ca="1" si="0"/>
        <v>=ROWS(A$3:A14)</v>
      </c>
      <c r="D14" s="52"/>
      <c r="E14" t="str">
        <f t="shared" ca="1" si="1"/>
        <v/>
      </c>
    </row>
    <row r="15" spans="1:7" x14ac:dyDescent="0.25">
      <c r="B15" t="str">
        <f t="shared" ca="1" si="0"/>
        <v/>
      </c>
      <c r="E15" t="str">
        <f t="shared" ca="1" si="1"/>
        <v/>
      </c>
    </row>
    <row r="16" spans="1:7" x14ac:dyDescent="0.25">
      <c r="A16" s="52">
        <f>(ROWS(A$16:A16)-1)*4+1</f>
        <v>1</v>
      </c>
      <c r="B16" t="str">
        <f t="shared" ca="1" si="0"/>
        <v>=(ROWS(A$16:A16)-1)*4+1</v>
      </c>
      <c r="D16" s="52"/>
      <c r="E16" t="str">
        <f t="shared" ca="1" si="1"/>
        <v/>
      </c>
    </row>
    <row r="17" spans="1:5" x14ac:dyDescent="0.25">
      <c r="A17" s="52">
        <f>(ROWS(A$16:A17)-1)*4+1</f>
        <v>5</v>
      </c>
      <c r="B17" t="str">
        <f t="shared" ca="1" si="0"/>
        <v>=(ROWS(A$16:A17)-1)*4+1</v>
      </c>
      <c r="D17" s="52"/>
      <c r="E17" t="str">
        <f t="shared" ca="1" si="1"/>
        <v/>
      </c>
    </row>
    <row r="18" spans="1:5" x14ac:dyDescent="0.25">
      <c r="A18" s="52">
        <f>(ROWS(A$16:A18)-1)*4+1</f>
        <v>9</v>
      </c>
      <c r="B18" t="str">
        <f t="shared" ca="1" si="0"/>
        <v>=(ROWS(A$16:A18)-1)*4+1</v>
      </c>
      <c r="D18" s="52"/>
      <c r="E18" t="str">
        <f t="shared" ca="1" si="1"/>
        <v/>
      </c>
    </row>
    <row r="19" spans="1:5" x14ac:dyDescent="0.25">
      <c r="A19" s="52">
        <f>(ROWS(A$16:A19)-1)*4+1</f>
        <v>13</v>
      </c>
      <c r="B19" t="str">
        <f t="shared" ca="1" si="0"/>
        <v>=(ROWS(A$16:A19)-1)*4+1</v>
      </c>
      <c r="D19" s="52"/>
      <c r="E19" t="str">
        <f t="shared" ca="1" si="1"/>
        <v/>
      </c>
    </row>
    <row r="20" spans="1:5" x14ac:dyDescent="0.25">
      <c r="A20" s="52">
        <f>(ROWS(A$16:A20)-1)*4+1</f>
        <v>17</v>
      </c>
      <c r="B20" t="str">
        <f t="shared" ca="1" si="0"/>
        <v>=(ROWS(A$16:A20)-1)*4+1</v>
      </c>
      <c r="D20" s="52"/>
      <c r="E20" t="str">
        <f t="shared" ca="1" si="1"/>
        <v/>
      </c>
    </row>
    <row r="21" spans="1:5" x14ac:dyDescent="0.25">
      <c r="A21" s="52">
        <f>(ROWS(A$16:A21)-1)*4+1</f>
        <v>21</v>
      </c>
      <c r="B21" t="str">
        <f t="shared" ca="1" si="0"/>
        <v>=(ROWS(A$16:A21)-1)*4+1</v>
      </c>
      <c r="D21" s="52"/>
      <c r="E21" t="str">
        <f t="shared" ca="1" si="1"/>
        <v/>
      </c>
    </row>
    <row r="22" spans="1:5" x14ac:dyDescent="0.25">
      <c r="A22" s="52">
        <f>(ROWS(A$16:A22)-1)*4+1</f>
        <v>25</v>
      </c>
      <c r="B22" t="str">
        <f t="shared" ca="1" si="0"/>
        <v>=(ROWS(A$16:A22)-1)*4+1</v>
      </c>
      <c r="D22" s="52"/>
      <c r="E22" t="str">
        <f t="shared" ca="1" si="1"/>
        <v/>
      </c>
    </row>
    <row r="23" spans="1:5" x14ac:dyDescent="0.25">
      <c r="A23" s="52">
        <f>(ROWS(A$16:A23)-1)*4+1</f>
        <v>29</v>
      </c>
      <c r="B23" t="str">
        <f t="shared" ca="1" si="0"/>
        <v>=(ROWS(A$16:A23)-1)*4+1</v>
      </c>
      <c r="D23" s="52"/>
      <c r="E23" t="str">
        <f t="shared" ca="1" si="1"/>
        <v/>
      </c>
    </row>
    <row r="24" spans="1:5" x14ac:dyDescent="0.25">
      <c r="A24" s="52">
        <f>(ROWS(A$16:A24)-1)*4+1</f>
        <v>33</v>
      </c>
      <c r="B24" t="str">
        <f t="shared" ca="1" si="0"/>
        <v>=(ROWS(A$16:A24)-1)*4+1</v>
      </c>
      <c r="D24" s="52"/>
      <c r="E24" t="str">
        <f t="shared" ca="1" si="1"/>
        <v/>
      </c>
    </row>
    <row r="25" spans="1:5" x14ac:dyDescent="0.25">
      <c r="A25" s="52">
        <f>(ROWS(A$16:A25)-1)*4+1</f>
        <v>37</v>
      </c>
      <c r="B25" t="str">
        <f t="shared" ca="1" si="0"/>
        <v>=(ROWS(A$16:A25)-1)*4+1</v>
      </c>
      <c r="D25" s="52"/>
      <c r="E25" t="str">
        <f t="shared" ca="1" si="1"/>
        <v/>
      </c>
    </row>
    <row r="26" spans="1:5" x14ac:dyDescent="0.25">
      <c r="A26" s="52">
        <f>(ROWS(A$16:A26)-1)*4+1</f>
        <v>41</v>
      </c>
      <c r="B26" t="str">
        <f t="shared" ca="1" si="0"/>
        <v>=(ROWS(A$16:A26)-1)*4+1</v>
      </c>
      <c r="D26" s="52"/>
      <c r="E26" t="str">
        <f t="shared" ca="1" si="1"/>
        <v/>
      </c>
    </row>
    <row r="27" spans="1:5" x14ac:dyDescent="0.25">
      <c r="A27" s="52">
        <f>(ROWS(A$16:A27)-1)*4+1</f>
        <v>45</v>
      </c>
      <c r="B27" t="str">
        <f t="shared" ca="1" si="0"/>
        <v>=(ROWS(A$16:A27)-1)*4+1</v>
      </c>
      <c r="D27" s="52"/>
      <c r="E27" t="str">
        <f t="shared" ca="1" si="1"/>
        <v/>
      </c>
    </row>
    <row r="28" spans="1:5" x14ac:dyDescent="0.25">
      <c r="B28" t="str">
        <f t="shared" ca="1" si="0"/>
        <v/>
      </c>
      <c r="E28" t="str">
        <f t="shared" ca="1" si="1"/>
        <v/>
      </c>
    </row>
    <row r="29" spans="1:5" x14ac:dyDescent="0.25">
      <c r="A29" s="52">
        <f>ROUNDUP(ROWS(A$29:A29)/4,0)</f>
        <v>1</v>
      </c>
      <c r="B29" t="str">
        <f t="shared" ca="1" si="0"/>
        <v>=ROUNDUP(ROWS(A$29:A29)/4,0)</v>
      </c>
      <c r="D29" s="52"/>
      <c r="E29" t="str">
        <f t="shared" ca="1" si="1"/>
        <v/>
      </c>
    </row>
    <row r="30" spans="1:5" x14ac:dyDescent="0.25">
      <c r="A30" s="52">
        <f>ROUNDUP(ROWS(A$29:A30)/4,0)</f>
        <v>1</v>
      </c>
      <c r="B30" t="str">
        <f t="shared" ca="1" si="0"/>
        <v>=ROUNDUP(ROWS(A$29:A30)/4,0)</v>
      </c>
      <c r="D30" s="52"/>
      <c r="E30" t="str">
        <f t="shared" ca="1" si="1"/>
        <v/>
      </c>
    </row>
    <row r="31" spans="1:5" x14ac:dyDescent="0.25">
      <c r="A31" s="52">
        <f>ROUNDUP(ROWS(A$29:A31)/4,0)</f>
        <v>1</v>
      </c>
      <c r="B31" t="str">
        <f t="shared" ca="1" si="0"/>
        <v>=ROUNDUP(ROWS(A$29:A31)/4,0)</v>
      </c>
      <c r="D31" s="52"/>
      <c r="E31" t="str">
        <f t="shared" ca="1" si="1"/>
        <v/>
      </c>
    </row>
    <row r="32" spans="1:5" x14ac:dyDescent="0.25">
      <c r="A32" s="52">
        <f>ROUNDUP(ROWS(A$29:A32)/4,0)</f>
        <v>1</v>
      </c>
      <c r="B32" t="str">
        <f t="shared" ca="1" si="0"/>
        <v>=ROUNDUP(ROWS(A$29:A32)/4,0)</v>
      </c>
      <c r="D32" s="52"/>
      <c r="E32" t="str">
        <f t="shared" ca="1" si="1"/>
        <v/>
      </c>
    </row>
    <row r="33" spans="1:5" x14ac:dyDescent="0.25">
      <c r="A33" s="52">
        <f>ROUNDUP(ROWS(A$29:A33)/4,0)</f>
        <v>2</v>
      </c>
      <c r="B33" t="str">
        <f t="shared" ca="1" si="0"/>
        <v>=ROUNDUP(ROWS(A$29:A33)/4,0)</v>
      </c>
      <c r="D33" s="52"/>
      <c r="E33" t="str">
        <f t="shared" ca="1" si="1"/>
        <v/>
      </c>
    </row>
    <row r="34" spans="1:5" x14ac:dyDescent="0.25">
      <c r="A34" s="52">
        <f>ROUNDUP(ROWS(A$29:A34)/4,0)</f>
        <v>2</v>
      </c>
      <c r="B34" t="str">
        <f t="shared" ca="1" si="0"/>
        <v>=ROUNDUP(ROWS(A$29:A34)/4,0)</v>
      </c>
      <c r="D34" s="52"/>
      <c r="E34" t="str">
        <f t="shared" ca="1" si="1"/>
        <v/>
      </c>
    </row>
    <row r="35" spans="1:5" x14ac:dyDescent="0.25">
      <c r="A35" s="52">
        <f>ROUNDUP(ROWS(A$29:A35)/4,0)</f>
        <v>2</v>
      </c>
      <c r="B35" t="str">
        <f t="shared" ca="1" si="0"/>
        <v>=ROUNDUP(ROWS(A$29:A35)/4,0)</v>
      </c>
      <c r="D35" s="52"/>
      <c r="E35" t="str">
        <f t="shared" ca="1" si="1"/>
        <v/>
      </c>
    </row>
    <row r="36" spans="1:5" x14ac:dyDescent="0.25">
      <c r="A36" s="52">
        <f>ROUNDUP(ROWS(A$29:A36)/4,0)</f>
        <v>2</v>
      </c>
      <c r="B36" t="str">
        <f t="shared" ca="1" si="0"/>
        <v>=ROUNDUP(ROWS(A$29:A36)/4,0)</v>
      </c>
      <c r="D36" s="52"/>
      <c r="E36" t="str">
        <f t="shared" ca="1" si="1"/>
        <v/>
      </c>
    </row>
    <row r="37" spans="1:5" x14ac:dyDescent="0.25">
      <c r="A37" s="52">
        <f>ROUNDUP(ROWS(A$29:A37)/4,0)</f>
        <v>3</v>
      </c>
      <c r="B37" t="str">
        <f t="shared" ca="1" si="0"/>
        <v>=ROUNDUP(ROWS(A$29:A37)/4,0)</v>
      </c>
      <c r="D37" s="52"/>
      <c r="E37" t="str">
        <f t="shared" ca="1" si="1"/>
        <v/>
      </c>
    </row>
    <row r="38" spans="1:5" x14ac:dyDescent="0.25">
      <c r="A38" s="52">
        <f>ROUNDUP(ROWS(A$29:A38)/4,0)</f>
        <v>3</v>
      </c>
      <c r="B38" t="str">
        <f t="shared" ca="1" si="0"/>
        <v>=ROUNDUP(ROWS(A$29:A38)/4,0)</v>
      </c>
      <c r="D38" s="52"/>
      <c r="E38" t="str">
        <f t="shared" ca="1" si="1"/>
        <v/>
      </c>
    </row>
    <row r="39" spans="1:5" x14ac:dyDescent="0.25">
      <c r="A39" s="52">
        <f>ROUNDUP(ROWS(A$29:A39)/4,0)</f>
        <v>3</v>
      </c>
      <c r="B39" t="str">
        <f t="shared" ca="1" si="0"/>
        <v>=ROUNDUP(ROWS(A$29:A39)/4,0)</v>
      </c>
      <c r="D39" s="52"/>
      <c r="E39" t="str">
        <f t="shared" ca="1" si="1"/>
        <v/>
      </c>
    </row>
    <row r="40" spans="1:5" x14ac:dyDescent="0.25">
      <c r="A40" s="52">
        <f>ROUNDUP(ROWS(A$29:A40)/4,0)</f>
        <v>3</v>
      </c>
      <c r="B40" t="str">
        <f t="shared" ca="1" si="0"/>
        <v>=ROUNDUP(ROWS(A$29:A40)/4,0)</v>
      </c>
      <c r="D40" s="52"/>
      <c r="E40" t="str">
        <f t="shared" ca="1" si="1"/>
        <v/>
      </c>
    </row>
    <row r="41" spans="1:5" x14ac:dyDescent="0.25">
      <c r="E41" t="str">
        <f t="shared" ca="1" si="1"/>
        <v/>
      </c>
    </row>
    <row r="42" spans="1:5" x14ac:dyDescent="0.25">
      <c r="A42" s="52">
        <f>MOD(ROWS(A$42:A42)-1,4)+1</f>
        <v>1</v>
      </c>
      <c r="B42" t="str">
        <f t="shared" ca="1" si="0"/>
        <v>=MOD(ROWS(A$42:A42)-1,4)+1</v>
      </c>
      <c r="D42" s="52"/>
      <c r="E42" t="str">
        <f t="shared" ca="1" si="1"/>
        <v/>
      </c>
    </row>
    <row r="43" spans="1:5" x14ac:dyDescent="0.25">
      <c r="A43" s="52">
        <f>MOD(ROWS(A$42:A43)-1,4)+1</f>
        <v>2</v>
      </c>
      <c r="B43" t="str">
        <f t="shared" ca="1" si="0"/>
        <v>=MOD(ROWS(A$42:A43)-1,4)+1</v>
      </c>
      <c r="D43" s="52"/>
      <c r="E43" t="str">
        <f t="shared" ca="1" si="1"/>
        <v/>
      </c>
    </row>
    <row r="44" spans="1:5" x14ac:dyDescent="0.25">
      <c r="A44" s="52">
        <f>MOD(ROWS(A$42:A44)-1,4)+1</f>
        <v>3</v>
      </c>
      <c r="B44" t="str">
        <f t="shared" ca="1" si="0"/>
        <v>=MOD(ROWS(A$42:A44)-1,4)+1</v>
      </c>
      <c r="D44" s="52"/>
      <c r="E44" t="str">
        <f t="shared" ca="1" si="1"/>
        <v/>
      </c>
    </row>
    <row r="45" spans="1:5" x14ac:dyDescent="0.25">
      <c r="A45" s="52">
        <f>MOD(ROWS(A$42:A45)-1,4)+1</f>
        <v>4</v>
      </c>
      <c r="B45" t="str">
        <f t="shared" ca="1" si="0"/>
        <v>=MOD(ROWS(A$42:A45)-1,4)+1</v>
      </c>
      <c r="D45" s="52"/>
      <c r="E45" t="str">
        <f t="shared" ca="1" si="1"/>
        <v/>
      </c>
    </row>
    <row r="46" spans="1:5" x14ac:dyDescent="0.25">
      <c r="A46" s="52">
        <f>MOD(ROWS(A$42:A46)-1,4)+1</f>
        <v>1</v>
      </c>
      <c r="B46" t="str">
        <f t="shared" ca="1" si="0"/>
        <v>=MOD(ROWS(A$42:A46)-1,4)+1</v>
      </c>
      <c r="D46" s="52"/>
      <c r="E46" t="str">
        <f t="shared" ca="1" si="1"/>
        <v/>
      </c>
    </row>
    <row r="47" spans="1:5" x14ac:dyDescent="0.25">
      <c r="A47" s="52">
        <f>MOD(ROWS(A$42:A47)-1,4)+1</f>
        <v>2</v>
      </c>
      <c r="B47" t="str">
        <f t="shared" ca="1" si="0"/>
        <v>=MOD(ROWS(A$42:A47)-1,4)+1</v>
      </c>
      <c r="D47" s="52"/>
      <c r="E47" t="str">
        <f t="shared" ca="1" si="1"/>
        <v/>
      </c>
    </row>
    <row r="48" spans="1:5" x14ac:dyDescent="0.25">
      <c r="A48" s="52">
        <f>MOD(ROWS(A$42:A48)-1,4)+1</f>
        <v>3</v>
      </c>
      <c r="B48" t="str">
        <f t="shared" ca="1" si="0"/>
        <v>=MOD(ROWS(A$42:A48)-1,4)+1</v>
      </c>
      <c r="D48" s="52"/>
      <c r="E48" t="str">
        <f t="shared" ca="1" si="1"/>
        <v/>
      </c>
    </row>
    <row r="49" spans="1:5" x14ac:dyDescent="0.25">
      <c r="A49" s="52">
        <f>MOD(ROWS(A$42:A49)-1,4)+1</f>
        <v>4</v>
      </c>
      <c r="B49" t="str">
        <f t="shared" ca="1" si="0"/>
        <v>=MOD(ROWS(A$42:A49)-1,4)+1</v>
      </c>
      <c r="D49" s="52"/>
      <c r="E49" t="str">
        <f t="shared" ca="1" si="1"/>
        <v/>
      </c>
    </row>
    <row r="50" spans="1:5" x14ac:dyDescent="0.25">
      <c r="A50" s="52">
        <f>MOD(ROWS(A$42:A50)-1,4)+1</f>
        <v>1</v>
      </c>
      <c r="B50" t="str">
        <f t="shared" ca="1" si="0"/>
        <v>=MOD(ROWS(A$42:A50)-1,4)+1</v>
      </c>
      <c r="D50" s="52"/>
      <c r="E50" t="str">
        <f t="shared" ca="1" si="1"/>
        <v/>
      </c>
    </row>
    <row r="51" spans="1:5" x14ac:dyDescent="0.25">
      <c r="A51" s="52">
        <f>MOD(ROWS(A$42:A51)-1,4)+1</f>
        <v>2</v>
      </c>
      <c r="B51" t="str">
        <f t="shared" ca="1" si="0"/>
        <v>=MOD(ROWS(A$42:A51)-1,4)+1</v>
      </c>
      <c r="D51" s="52"/>
      <c r="E51" t="str">
        <f t="shared" ca="1" si="1"/>
        <v/>
      </c>
    </row>
    <row r="52" spans="1:5" x14ac:dyDescent="0.25">
      <c r="A52" s="52">
        <f>MOD(ROWS(A$42:A52)-1,4)+1</f>
        <v>3</v>
      </c>
      <c r="B52" t="str">
        <f t="shared" ca="1" si="0"/>
        <v>=MOD(ROWS(A$42:A52)-1,4)+1</v>
      </c>
      <c r="D52" s="52"/>
      <c r="E52" t="str">
        <f t="shared" ca="1" si="1"/>
        <v/>
      </c>
    </row>
    <row r="53" spans="1:5" x14ac:dyDescent="0.25">
      <c r="A53" s="52">
        <f>MOD(ROWS(A$42:A53)-1,4)+1</f>
        <v>4</v>
      </c>
      <c r="B53" t="str">
        <f t="shared" ca="1" si="0"/>
        <v>=MOD(ROWS(A$42:A53)-1,4)+1</v>
      </c>
      <c r="D53" s="52"/>
      <c r="E53" t="str">
        <f t="shared" ca="1" si="1"/>
        <v/>
      </c>
    </row>
    <row r="54" spans="1:5" x14ac:dyDescent="0.25">
      <c r="B54" t="str">
        <f t="shared" ca="1" si="0"/>
        <v/>
      </c>
      <c r="E54" t="str">
        <f t="shared" ca="1" si="1"/>
        <v/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0B5F75-6826-4291-A21C-00C0E73A0D6B}">
  <sheetPr>
    <tabColor rgb="FFFF0000"/>
  </sheetPr>
  <dimension ref="A1:G54"/>
  <sheetViews>
    <sheetView zoomScale="130" zoomScaleNormal="130" workbookViewId="0">
      <selection activeCell="G8" sqref="G8"/>
    </sheetView>
  </sheetViews>
  <sheetFormatPr defaultRowHeight="15" x14ac:dyDescent="0.25"/>
  <cols>
    <col min="1" max="1" width="14.42578125" customWidth="1"/>
    <col min="2" max="2" width="31" bestFit="1" customWidth="1"/>
    <col min="3" max="3" width="2.42578125" customWidth="1"/>
    <col min="4" max="4" width="14.42578125" customWidth="1"/>
    <col min="6" max="6" width="12.28515625" bestFit="1" customWidth="1"/>
    <col min="7" max="7" width="5.7109375" bestFit="1" customWidth="1"/>
    <col min="8" max="9" width="7" bestFit="1" customWidth="1"/>
  </cols>
  <sheetData>
    <row r="1" spans="1:7" ht="21" x14ac:dyDescent="0.35">
      <c r="A1" s="58" t="s">
        <v>157</v>
      </c>
    </row>
    <row r="3" spans="1:7" x14ac:dyDescent="0.25">
      <c r="A3" s="52">
        <f>ROWS(A$3:A3)</f>
        <v>1</v>
      </c>
      <c r="B3" t="str">
        <f ca="1">IF(_xlfn.ISFORMULA(A3),_xlfn.FORMULATEXT(A3),"")</f>
        <v>=ROWS(A$3:A3)</v>
      </c>
      <c r="D3" s="52" cm="1">
        <f t="array" ref="D3:D14">_xlfn.SEQUENCE(12)</f>
        <v>1</v>
      </c>
      <c r="E3" t="str">
        <f ca="1">IF(_xlfn.ISFORMULA(D3),_xlfn.FORMULATEXT(D3),"")</f>
        <v>=SEQUENCE(12)</v>
      </c>
    </row>
    <row r="4" spans="1:7" x14ac:dyDescent="0.25">
      <c r="A4" s="52">
        <f>ROWS(A$3:A4)</f>
        <v>2</v>
      </c>
      <c r="B4" t="str">
        <f t="shared" ref="B4:B54" ca="1" si="0">IF(_xlfn.ISFORMULA(A4),_xlfn.FORMULATEXT(A4),"")</f>
        <v>=ROWS(A$3:A4)</v>
      </c>
      <c r="D4" s="52">
        <v>2</v>
      </c>
      <c r="E4" t="str">
        <f t="shared" ref="E4:E54" ca="1" si="1">IF(_xlfn.ISFORMULA(D4),_xlfn.FORMULATEXT(D4),"")</f>
        <v/>
      </c>
    </row>
    <row r="5" spans="1:7" x14ac:dyDescent="0.25">
      <c r="A5" s="52">
        <f>ROWS(A$3:A5)</f>
        <v>3</v>
      </c>
      <c r="B5" t="str">
        <f t="shared" ca="1" si="0"/>
        <v>=ROWS(A$3:A5)</v>
      </c>
      <c r="D5" s="52">
        <v>3</v>
      </c>
      <c r="E5" t="str">
        <f t="shared" ca="1" si="1"/>
        <v/>
      </c>
    </row>
    <row r="6" spans="1:7" x14ac:dyDescent="0.25">
      <c r="A6" s="52">
        <f>ROWS(A$3:A6)</f>
        <v>4</v>
      </c>
      <c r="B6" t="str">
        <f t="shared" ca="1" si="0"/>
        <v>=ROWS(A$3:A6)</v>
      </c>
      <c r="D6" s="52">
        <v>4</v>
      </c>
      <c r="E6" t="str">
        <f t="shared" ca="1" si="1"/>
        <v/>
      </c>
      <c r="F6" s="65" t="s">
        <v>159</v>
      </c>
      <c r="G6" s="40" t="s">
        <v>158</v>
      </c>
    </row>
    <row r="7" spans="1:7" x14ac:dyDescent="0.25">
      <c r="A7" s="52">
        <f>ROWS(A$3:A7)</f>
        <v>5</v>
      </c>
      <c r="B7" t="str">
        <f t="shared" ca="1" si="0"/>
        <v>=ROWS(A$3:A7)</v>
      </c>
      <c r="D7" s="52">
        <v>5</v>
      </c>
      <c r="E7" t="str">
        <f t="shared" ca="1" si="1"/>
        <v/>
      </c>
      <c r="F7" s="43" t="s">
        <v>156</v>
      </c>
      <c r="G7" t="str" cm="1">
        <f t="array" ref="G7:G18">MID(F7,TRANSPOSE(_xlfn.SEQUENCE(1,LEN(F7))),1)</f>
        <v>R</v>
      </c>
    </row>
    <row r="8" spans="1:7" x14ac:dyDescent="0.25">
      <c r="A8" s="52">
        <f>ROWS(A$3:A8)</f>
        <v>6</v>
      </c>
      <c r="B8" t="str">
        <f t="shared" ca="1" si="0"/>
        <v>=ROWS(A$3:A8)</v>
      </c>
      <c r="D8" s="52">
        <v>6</v>
      </c>
      <c r="E8" t="str">
        <f t="shared" ca="1" si="1"/>
        <v/>
      </c>
      <c r="G8" t="str">
        <v>a</v>
      </c>
    </row>
    <row r="9" spans="1:7" x14ac:dyDescent="0.25">
      <c r="A9" s="52">
        <f>ROWS(A$3:A9)</f>
        <v>7</v>
      </c>
      <c r="B9" t="str">
        <f t="shared" ca="1" si="0"/>
        <v>=ROWS(A$3:A9)</v>
      </c>
      <c r="D9" s="52">
        <v>7</v>
      </c>
      <c r="E9" t="str">
        <f t="shared" ca="1" si="1"/>
        <v/>
      </c>
      <c r="G9" t="str">
        <v>d</v>
      </c>
    </row>
    <row r="10" spans="1:7" x14ac:dyDescent="0.25">
      <c r="A10" s="52">
        <f>ROWS(A$3:A10)</f>
        <v>8</v>
      </c>
      <c r="B10" t="str">
        <f t="shared" ca="1" si="0"/>
        <v>=ROWS(A$3:A10)</v>
      </c>
      <c r="D10" s="52">
        <v>8</v>
      </c>
      <c r="E10" t="str">
        <f t="shared" ca="1" si="1"/>
        <v/>
      </c>
      <c r="G10" t="str">
        <v xml:space="preserve"> </v>
      </c>
    </row>
    <row r="11" spans="1:7" x14ac:dyDescent="0.25">
      <c r="A11" s="52">
        <f>ROWS(A$3:A11)</f>
        <v>9</v>
      </c>
      <c r="B11" t="str">
        <f t="shared" ca="1" si="0"/>
        <v>=ROWS(A$3:A11)</v>
      </c>
      <c r="D11" s="52">
        <v>9</v>
      </c>
      <c r="E11" t="str">
        <f t="shared" ca="1" si="1"/>
        <v/>
      </c>
      <c r="G11" t="str">
        <v>C</v>
      </c>
    </row>
    <row r="12" spans="1:7" x14ac:dyDescent="0.25">
      <c r="A12" s="52">
        <f>ROWS(A$3:A12)</f>
        <v>10</v>
      </c>
      <c r="B12" t="str">
        <f t="shared" ca="1" si="0"/>
        <v>=ROWS(A$3:A12)</v>
      </c>
      <c r="D12" s="52">
        <v>10</v>
      </c>
      <c r="E12" t="str">
        <f t="shared" ca="1" si="1"/>
        <v/>
      </c>
      <c r="G12" t="str">
        <v>o</v>
      </c>
    </row>
    <row r="13" spans="1:7" x14ac:dyDescent="0.25">
      <c r="A13" s="52">
        <f>ROWS(A$3:A13)</f>
        <v>11</v>
      </c>
      <c r="B13" t="str">
        <f t="shared" ca="1" si="0"/>
        <v>=ROWS(A$3:A13)</v>
      </c>
      <c r="D13" s="52">
        <v>11</v>
      </c>
      <c r="E13" t="str">
        <f t="shared" ca="1" si="1"/>
        <v/>
      </c>
      <c r="G13" t="str">
        <v>o</v>
      </c>
    </row>
    <row r="14" spans="1:7" x14ac:dyDescent="0.25">
      <c r="A14" s="52">
        <f>ROWS(A$3:A14)</f>
        <v>12</v>
      </c>
      <c r="B14" t="str">
        <f t="shared" ca="1" si="0"/>
        <v>=ROWS(A$3:A14)</v>
      </c>
      <c r="D14" s="52">
        <v>12</v>
      </c>
      <c r="E14" t="str">
        <f t="shared" ca="1" si="1"/>
        <v/>
      </c>
      <c r="G14" t="str">
        <v>l</v>
      </c>
    </row>
    <row r="15" spans="1:7" x14ac:dyDescent="0.25">
      <c r="B15" t="str">
        <f t="shared" ca="1" si="0"/>
        <v/>
      </c>
      <c r="E15" t="str">
        <f t="shared" ca="1" si="1"/>
        <v/>
      </c>
      <c r="G15" t="str">
        <v xml:space="preserve"> </v>
      </c>
    </row>
    <row r="16" spans="1:7" x14ac:dyDescent="0.25">
      <c r="A16" s="52">
        <f>(ROWS(A$16:A16)-1)*4+1</f>
        <v>1</v>
      </c>
      <c r="B16" t="str">
        <f t="shared" ca="1" si="0"/>
        <v>=(ROWS(A$16:A16)-1)*4+1</v>
      </c>
      <c r="D16" s="52" cm="1">
        <f t="array" ref="D16:D27">_xlfn.SEQUENCE(12,,1,4)</f>
        <v>1</v>
      </c>
      <c r="E16" t="str">
        <f t="shared" ca="1" si="1"/>
        <v>=SEQUENCE(12,,1,4)</v>
      </c>
      <c r="G16" t="str">
        <v>F</v>
      </c>
    </row>
    <row r="17" spans="1:7" x14ac:dyDescent="0.25">
      <c r="A17" s="52">
        <f>(ROWS(A$16:A17)-1)*4+1</f>
        <v>5</v>
      </c>
      <c r="B17" t="str">
        <f t="shared" ca="1" si="0"/>
        <v>=(ROWS(A$16:A17)-1)*4+1</v>
      </c>
      <c r="D17" s="52">
        <v>5</v>
      </c>
      <c r="E17" t="str">
        <f t="shared" ca="1" si="1"/>
        <v/>
      </c>
      <c r="G17" t="str">
        <v>u</v>
      </c>
    </row>
    <row r="18" spans="1:7" x14ac:dyDescent="0.25">
      <c r="A18" s="52">
        <f>(ROWS(A$16:A18)-1)*4+1</f>
        <v>9</v>
      </c>
      <c r="B18" t="str">
        <f t="shared" ca="1" si="0"/>
        <v>=(ROWS(A$16:A18)-1)*4+1</v>
      </c>
      <c r="D18" s="52">
        <v>9</v>
      </c>
      <c r="E18" t="str">
        <f t="shared" ca="1" si="1"/>
        <v/>
      </c>
      <c r="G18" t="str">
        <v>n</v>
      </c>
    </row>
    <row r="19" spans="1:7" x14ac:dyDescent="0.25">
      <c r="A19" s="52">
        <f>(ROWS(A$16:A19)-1)*4+1</f>
        <v>13</v>
      </c>
      <c r="B19" t="str">
        <f t="shared" ca="1" si="0"/>
        <v>=(ROWS(A$16:A19)-1)*4+1</v>
      </c>
      <c r="D19" s="52">
        <v>13</v>
      </c>
      <c r="E19" t="str">
        <f t="shared" ca="1" si="1"/>
        <v/>
      </c>
    </row>
    <row r="20" spans="1:7" x14ac:dyDescent="0.25">
      <c r="A20" s="52">
        <f>(ROWS(A$16:A20)-1)*4+1</f>
        <v>17</v>
      </c>
      <c r="B20" t="str">
        <f t="shared" ca="1" si="0"/>
        <v>=(ROWS(A$16:A20)-1)*4+1</v>
      </c>
      <c r="D20" s="52">
        <v>17</v>
      </c>
      <c r="E20" t="str">
        <f t="shared" ca="1" si="1"/>
        <v/>
      </c>
    </row>
    <row r="21" spans="1:7" x14ac:dyDescent="0.25">
      <c r="A21" s="52">
        <f>(ROWS(A$16:A21)-1)*4+1</f>
        <v>21</v>
      </c>
      <c r="B21" t="str">
        <f t="shared" ca="1" si="0"/>
        <v>=(ROWS(A$16:A21)-1)*4+1</v>
      </c>
      <c r="D21" s="52">
        <v>21</v>
      </c>
      <c r="E21" t="str">
        <f t="shared" ca="1" si="1"/>
        <v/>
      </c>
    </row>
    <row r="22" spans="1:7" x14ac:dyDescent="0.25">
      <c r="A22" s="52">
        <f>(ROWS(A$16:A22)-1)*4+1</f>
        <v>25</v>
      </c>
      <c r="B22" t="str">
        <f t="shared" ca="1" si="0"/>
        <v>=(ROWS(A$16:A22)-1)*4+1</v>
      </c>
      <c r="D22" s="52">
        <v>25</v>
      </c>
      <c r="E22" t="str">
        <f t="shared" ca="1" si="1"/>
        <v/>
      </c>
    </row>
    <row r="23" spans="1:7" x14ac:dyDescent="0.25">
      <c r="A23" s="52">
        <f>(ROWS(A$16:A23)-1)*4+1</f>
        <v>29</v>
      </c>
      <c r="B23" t="str">
        <f t="shared" ca="1" si="0"/>
        <v>=(ROWS(A$16:A23)-1)*4+1</v>
      </c>
      <c r="D23" s="52">
        <v>29</v>
      </c>
      <c r="E23" t="str">
        <f t="shared" ca="1" si="1"/>
        <v/>
      </c>
    </row>
    <row r="24" spans="1:7" x14ac:dyDescent="0.25">
      <c r="A24" s="52">
        <f>(ROWS(A$16:A24)-1)*4+1</f>
        <v>33</v>
      </c>
      <c r="B24" t="str">
        <f t="shared" ca="1" si="0"/>
        <v>=(ROWS(A$16:A24)-1)*4+1</v>
      </c>
      <c r="D24" s="52">
        <v>33</v>
      </c>
      <c r="E24" t="str">
        <f t="shared" ca="1" si="1"/>
        <v/>
      </c>
    </row>
    <row r="25" spans="1:7" x14ac:dyDescent="0.25">
      <c r="A25" s="52">
        <f>(ROWS(A$16:A25)-1)*4+1</f>
        <v>37</v>
      </c>
      <c r="B25" t="str">
        <f t="shared" ca="1" si="0"/>
        <v>=(ROWS(A$16:A25)-1)*4+1</v>
      </c>
      <c r="D25" s="52">
        <v>37</v>
      </c>
      <c r="E25" t="str">
        <f t="shared" ca="1" si="1"/>
        <v/>
      </c>
    </row>
    <row r="26" spans="1:7" x14ac:dyDescent="0.25">
      <c r="A26" s="52">
        <f>(ROWS(A$16:A26)-1)*4+1</f>
        <v>41</v>
      </c>
      <c r="B26" t="str">
        <f t="shared" ca="1" si="0"/>
        <v>=(ROWS(A$16:A26)-1)*4+1</v>
      </c>
      <c r="D26" s="52">
        <v>41</v>
      </c>
      <c r="E26" t="str">
        <f t="shared" ca="1" si="1"/>
        <v/>
      </c>
    </row>
    <row r="27" spans="1:7" x14ac:dyDescent="0.25">
      <c r="A27" s="52">
        <f>(ROWS(A$16:A27)-1)*4+1</f>
        <v>45</v>
      </c>
      <c r="B27" t="str">
        <f t="shared" ca="1" si="0"/>
        <v>=(ROWS(A$16:A27)-1)*4+1</v>
      </c>
      <c r="D27" s="52">
        <v>45</v>
      </c>
      <c r="E27" t="str">
        <f t="shared" ca="1" si="1"/>
        <v/>
      </c>
    </row>
    <row r="28" spans="1:7" x14ac:dyDescent="0.25">
      <c r="B28" t="str">
        <f t="shared" ca="1" si="0"/>
        <v/>
      </c>
      <c r="E28" t="str">
        <f t="shared" ca="1" si="1"/>
        <v/>
      </c>
    </row>
    <row r="29" spans="1:7" x14ac:dyDescent="0.25">
      <c r="A29" s="52">
        <f>ROUNDUP(ROWS(A$29:A29)/4,0)</f>
        <v>1</v>
      </c>
      <c r="B29" t="str">
        <f t="shared" ca="1" si="0"/>
        <v>=ROUNDUP(ROWS(A$29:A29)/4,0)</v>
      </c>
      <c r="D29" s="52"/>
      <c r="E29" t="str">
        <f t="shared" ca="1" si="1"/>
        <v/>
      </c>
    </row>
    <row r="30" spans="1:7" x14ac:dyDescent="0.25">
      <c r="A30" s="52">
        <f>ROUNDUP(ROWS(A$29:A30)/4,0)</f>
        <v>1</v>
      </c>
      <c r="B30" t="str">
        <f t="shared" ca="1" si="0"/>
        <v>=ROUNDUP(ROWS(A$29:A30)/4,0)</v>
      </c>
      <c r="D30" s="52"/>
      <c r="E30" t="str">
        <f t="shared" ca="1" si="1"/>
        <v/>
      </c>
    </row>
    <row r="31" spans="1:7" x14ac:dyDescent="0.25">
      <c r="A31" s="52">
        <f>ROUNDUP(ROWS(A$29:A31)/4,0)</f>
        <v>1</v>
      </c>
      <c r="B31" t="str">
        <f t="shared" ca="1" si="0"/>
        <v>=ROUNDUP(ROWS(A$29:A31)/4,0)</v>
      </c>
      <c r="D31" s="52"/>
      <c r="E31" t="str">
        <f t="shared" ca="1" si="1"/>
        <v/>
      </c>
    </row>
    <row r="32" spans="1:7" x14ac:dyDescent="0.25">
      <c r="A32" s="52">
        <f>ROUNDUP(ROWS(A$29:A32)/4,0)</f>
        <v>1</v>
      </c>
      <c r="B32" t="str">
        <f t="shared" ca="1" si="0"/>
        <v>=ROUNDUP(ROWS(A$29:A32)/4,0)</v>
      </c>
      <c r="D32" s="52"/>
      <c r="E32" t="str">
        <f t="shared" ca="1" si="1"/>
        <v/>
      </c>
    </row>
    <row r="33" spans="1:5" x14ac:dyDescent="0.25">
      <c r="A33" s="52">
        <f>ROUNDUP(ROWS(A$29:A33)/4,0)</f>
        <v>2</v>
      </c>
      <c r="B33" t="str">
        <f t="shared" ca="1" si="0"/>
        <v>=ROUNDUP(ROWS(A$29:A33)/4,0)</v>
      </c>
      <c r="D33" s="52"/>
      <c r="E33" t="str">
        <f t="shared" ca="1" si="1"/>
        <v/>
      </c>
    </row>
    <row r="34" spans="1:5" x14ac:dyDescent="0.25">
      <c r="A34" s="52">
        <f>ROUNDUP(ROWS(A$29:A34)/4,0)</f>
        <v>2</v>
      </c>
      <c r="B34" t="str">
        <f t="shared" ca="1" si="0"/>
        <v>=ROUNDUP(ROWS(A$29:A34)/4,0)</v>
      </c>
      <c r="D34" s="52"/>
      <c r="E34" t="str">
        <f t="shared" ca="1" si="1"/>
        <v/>
      </c>
    </row>
    <row r="35" spans="1:5" x14ac:dyDescent="0.25">
      <c r="A35" s="52">
        <f>ROUNDUP(ROWS(A$29:A35)/4,0)</f>
        <v>2</v>
      </c>
      <c r="B35" t="str">
        <f t="shared" ca="1" si="0"/>
        <v>=ROUNDUP(ROWS(A$29:A35)/4,0)</v>
      </c>
      <c r="D35" s="52"/>
      <c r="E35" t="str">
        <f t="shared" ca="1" si="1"/>
        <v/>
      </c>
    </row>
    <row r="36" spans="1:5" x14ac:dyDescent="0.25">
      <c r="A36" s="52">
        <f>ROUNDUP(ROWS(A$29:A36)/4,0)</f>
        <v>2</v>
      </c>
      <c r="B36" t="str">
        <f t="shared" ca="1" si="0"/>
        <v>=ROUNDUP(ROWS(A$29:A36)/4,0)</v>
      </c>
      <c r="D36" s="52"/>
      <c r="E36" t="str">
        <f t="shared" ca="1" si="1"/>
        <v/>
      </c>
    </row>
    <row r="37" spans="1:5" x14ac:dyDescent="0.25">
      <c r="A37" s="52">
        <f>ROUNDUP(ROWS(A$29:A37)/4,0)</f>
        <v>3</v>
      </c>
      <c r="B37" t="str">
        <f t="shared" ca="1" si="0"/>
        <v>=ROUNDUP(ROWS(A$29:A37)/4,0)</v>
      </c>
      <c r="D37" s="52"/>
      <c r="E37" t="str">
        <f t="shared" ca="1" si="1"/>
        <v/>
      </c>
    </row>
    <row r="38" spans="1:5" x14ac:dyDescent="0.25">
      <c r="A38" s="52">
        <f>ROUNDUP(ROWS(A$29:A38)/4,0)</f>
        <v>3</v>
      </c>
      <c r="B38" t="str">
        <f t="shared" ca="1" si="0"/>
        <v>=ROUNDUP(ROWS(A$29:A38)/4,0)</v>
      </c>
      <c r="D38" s="52"/>
      <c r="E38" t="str">
        <f t="shared" ca="1" si="1"/>
        <v/>
      </c>
    </row>
    <row r="39" spans="1:5" x14ac:dyDescent="0.25">
      <c r="A39" s="52">
        <f>ROUNDUP(ROWS(A$29:A39)/4,0)</f>
        <v>3</v>
      </c>
      <c r="B39" t="str">
        <f t="shared" ca="1" si="0"/>
        <v>=ROUNDUP(ROWS(A$29:A39)/4,0)</v>
      </c>
      <c r="D39" s="52"/>
      <c r="E39" t="str">
        <f t="shared" ca="1" si="1"/>
        <v/>
      </c>
    </row>
    <row r="40" spans="1:5" x14ac:dyDescent="0.25">
      <c r="A40" s="52">
        <f>ROUNDUP(ROWS(A$29:A40)/4,0)</f>
        <v>3</v>
      </c>
      <c r="B40" t="str">
        <f t="shared" ca="1" si="0"/>
        <v>=ROUNDUP(ROWS(A$29:A40)/4,0)</v>
      </c>
      <c r="D40" s="52"/>
      <c r="E40" t="str">
        <f t="shared" ca="1" si="1"/>
        <v/>
      </c>
    </row>
    <row r="41" spans="1:5" x14ac:dyDescent="0.25">
      <c r="E41" t="str">
        <f t="shared" ca="1" si="1"/>
        <v/>
      </c>
    </row>
    <row r="42" spans="1:5" x14ac:dyDescent="0.25">
      <c r="A42" s="52">
        <f>MOD(ROWS(A$42:A42)-1,4)+1</f>
        <v>1</v>
      </c>
      <c r="B42" t="str">
        <f t="shared" ca="1" si="0"/>
        <v>=MOD(ROWS(A$42:A42)-1,4)+1</v>
      </c>
      <c r="D42" s="52"/>
      <c r="E42" t="str">
        <f t="shared" ca="1" si="1"/>
        <v/>
      </c>
    </row>
    <row r="43" spans="1:5" x14ac:dyDescent="0.25">
      <c r="A43" s="52">
        <f>MOD(ROWS(A$42:A43)-1,4)+1</f>
        <v>2</v>
      </c>
      <c r="B43" t="str">
        <f t="shared" ca="1" si="0"/>
        <v>=MOD(ROWS(A$42:A43)-1,4)+1</v>
      </c>
      <c r="D43" s="52"/>
      <c r="E43" t="str">
        <f t="shared" ca="1" si="1"/>
        <v/>
      </c>
    </row>
    <row r="44" spans="1:5" x14ac:dyDescent="0.25">
      <c r="A44" s="52">
        <f>MOD(ROWS(A$42:A44)-1,4)+1</f>
        <v>3</v>
      </c>
      <c r="B44" t="str">
        <f t="shared" ca="1" si="0"/>
        <v>=MOD(ROWS(A$42:A44)-1,4)+1</v>
      </c>
      <c r="D44" s="52"/>
      <c r="E44" t="str">
        <f t="shared" ca="1" si="1"/>
        <v/>
      </c>
    </row>
    <row r="45" spans="1:5" x14ac:dyDescent="0.25">
      <c r="A45" s="52">
        <f>MOD(ROWS(A$42:A45)-1,4)+1</f>
        <v>4</v>
      </c>
      <c r="B45" t="str">
        <f t="shared" ca="1" si="0"/>
        <v>=MOD(ROWS(A$42:A45)-1,4)+1</v>
      </c>
      <c r="D45" s="52"/>
      <c r="E45" t="str">
        <f t="shared" ca="1" si="1"/>
        <v/>
      </c>
    </row>
    <row r="46" spans="1:5" x14ac:dyDescent="0.25">
      <c r="A46" s="52">
        <f>MOD(ROWS(A$42:A46)-1,4)+1</f>
        <v>1</v>
      </c>
      <c r="B46" t="str">
        <f t="shared" ca="1" si="0"/>
        <v>=MOD(ROWS(A$42:A46)-1,4)+1</v>
      </c>
      <c r="D46" s="52"/>
      <c r="E46" t="str">
        <f t="shared" ca="1" si="1"/>
        <v/>
      </c>
    </row>
    <row r="47" spans="1:5" x14ac:dyDescent="0.25">
      <c r="A47" s="52">
        <f>MOD(ROWS(A$42:A47)-1,4)+1</f>
        <v>2</v>
      </c>
      <c r="B47" t="str">
        <f t="shared" ca="1" si="0"/>
        <v>=MOD(ROWS(A$42:A47)-1,4)+1</v>
      </c>
      <c r="D47" s="52"/>
      <c r="E47" t="str">
        <f t="shared" ca="1" si="1"/>
        <v/>
      </c>
    </row>
    <row r="48" spans="1:5" x14ac:dyDescent="0.25">
      <c r="A48" s="52">
        <f>MOD(ROWS(A$42:A48)-1,4)+1</f>
        <v>3</v>
      </c>
      <c r="B48" t="str">
        <f t="shared" ca="1" si="0"/>
        <v>=MOD(ROWS(A$42:A48)-1,4)+1</v>
      </c>
      <c r="D48" s="52"/>
      <c r="E48" t="str">
        <f t="shared" ca="1" si="1"/>
        <v/>
      </c>
    </row>
    <row r="49" spans="1:5" x14ac:dyDescent="0.25">
      <c r="A49" s="52">
        <f>MOD(ROWS(A$42:A49)-1,4)+1</f>
        <v>4</v>
      </c>
      <c r="B49" t="str">
        <f t="shared" ca="1" si="0"/>
        <v>=MOD(ROWS(A$42:A49)-1,4)+1</v>
      </c>
      <c r="D49" s="52"/>
      <c r="E49" t="str">
        <f t="shared" ca="1" si="1"/>
        <v/>
      </c>
    </row>
    <row r="50" spans="1:5" x14ac:dyDescent="0.25">
      <c r="A50" s="52">
        <f>MOD(ROWS(A$42:A50)-1,4)+1</f>
        <v>1</v>
      </c>
      <c r="B50" t="str">
        <f t="shared" ca="1" si="0"/>
        <v>=MOD(ROWS(A$42:A50)-1,4)+1</v>
      </c>
      <c r="D50" s="52"/>
      <c r="E50" t="str">
        <f t="shared" ca="1" si="1"/>
        <v/>
      </c>
    </row>
    <row r="51" spans="1:5" x14ac:dyDescent="0.25">
      <c r="A51" s="52">
        <f>MOD(ROWS(A$42:A51)-1,4)+1</f>
        <v>2</v>
      </c>
      <c r="B51" t="str">
        <f t="shared" ca="1" si="0"/>
        <v>=MOD(ROWS(A$42:A51)-1,4)+1</v>
      </c>
      <c r="D51" s="52"/>
      <c r="E51" t="str">
        <f t="shared" ca="1" si="1"/>
        <v/>
      </c>
    </row>
    <row r="52" spans="1:5" x14ac:dyDescent="0.25">
      <c r="A52" s="52">
        <f>MOD(ROWS(A$42:A52)-1,4)+1</f>
        <v>3</v>
      </c>
      <c r="B52" t="str">
        <f t="shared" ca="1" si="0"/>
        <v>=MOD(ROWS(A$42:A52)-1,4)+1</v>
      </c>
      <c r="D52" s="52"/>
      <c r="E52" t="str">
        <f t="shared" ca="1" si="1"/>
        <v/>
      </c>
    </row>
    <row r="53" spans="1:5" x14ac:dyDescent="0.25">
      <c r="A53" s="52">
        <f>MOD(ROWS(A$42:A53)-1,4)+1</f>
        <v>4</v>
      </c>
      <c r="B53" t="str">
        <f t="shared" ca="1" si="0"/>
        <v>=MOD(ROWS(A$42:A53)-1,4)+1</v>
      </c>
      <c r="D53" s="52"/>
      <c r="E53" t="str">
        <f t="shared" ca="1" si="1"/>
        <v/>
      </c>
    </row>
    <row r="54" spans="1:5" x14ac:dyDescent="0.25">
      <c r="B54" t="str">
        <f t="shared" ca="1" si="0"/>
        <v/>
      </c>
      <c r="E54" t="str">
        <f t="shared" ca="1" si="1"/>
        <v/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846D5-C11B-4CF0-BEDA-F0BF7769A60E}">
  <sheetPr>
    <tabColor rgb="FF0000FF"/>
  </sheetPr>
  <dimension ref="A1:N20"/>
  <sheetViews>
    <sheetView zoomScale="166" zoomScaleNormal="166" workbookViewId="0">
      <selection activeCell="G7" sqref="G7"/>
    </sheetView>
  </sheetViews>
  <sheetFormatPr defaultRowHeight="15" x14ac:dyDescent="0.25"/>
  <cols>
    <col min="2" max="2" width="10.140625" customWidth="1"/>
    <col min="3" max="3" width="10.5703125" customWidth="1"/>
    <col min="6" max="6" width="16.85546875" bestFit="1" customWidth="1"/>
  </cols>
  <sheetData>
    <row r="1" spans="1:14" ht="17.25" x14ac:dyDescent="0.3">
      <c r="A1" s="56" t="s">
        <v>92</v>
      </c>
    </row>
    <row r="2" spans="1:14" ht="17.25" x14ac:dyDescent="0.3">
      <c r="A2" s="56" t="s">
        <v>95</v>
      </c>
    </row>
    <row r="3" spans="1:14" ht="17.25" x14ac:dyDescent="0.3">
      <c r="A3" s="56" t="s">
        <v>96</v>
      </c>
    </row>
    <row r="4" spans="1:14" ht="17.25" x14ac:dyDescent="0.3">
      <c r="A4" s="56" t="s">
        <v>94</v>
      </c>
      <c r="G4" s="56" t="s">
        <v>93</v>
      </c>
    </row>
    <row r="6" spans="1:14" x14ac:dyDescent="0.25">
      <c r="A6" s="40" t="s">
        <v>81</v>
      </c>
      <c r="B6" s="40" t="s">
        <v>46</v>
      </c>
      <c r="C6" s="40" t="s">
        <v>48</v>
      </c>
      <c r="D6" s="40" t="s">
        <v>19</v>
      </c>
      <c r="E6" s="40"/>
      <c r="F6" t="s">
        <v>85</v>
      </c>
      <c r="G6" t="str" cm="1">
        <f t="array" ref="G6:I6">TRANSPOSE(_xlfn._xlws.SORT(_xlfn.UNIQUE(fRevenue[Product])))</f>
        <v>Carlota</v>
      </c>
      <c r="H6" t="str">
        <v>Quad</v>
      </c>
      <c r="I6" t="str">
        <v>Yanaki</v>
      </c>
    </row>
    <row r="7" spans="1:14" x14ac:dyDescent="0.25">
      <c r="A7" s="55">
        <v>43390</v>
      </c>
      <c r="B7">
        <v>1215.7</v>
      </c>
      <c r="C7" t="s">
        <v>77</v>
      </c>
      <c r="D7" t="s">
        <v>20</v>
      </c>
      <c r="F7" t="str" cm="1">
        <f t="array" ref="F7:F10">_xlfn._xlws.SORT(_xlfn.UNIQUE(fRevenue[SalesRep]))</f>
        <v>Chantel</v>
      </c>
    </row>
    <row r="8" spans="1:14" x14ac:dyDescent="0.25">
      <c r="A8" s="55">
        <v>43390</v>
      </c>
      <c r="B8">
        <v>731.81</v>
      </c>
      <c r="C8" t="s">
        <v>80</v>
      </c>
      <c r="D8" t="s">
        <v>21</v>
      </c>
      <c r="F8" t="str">
        <v>Pham</v>
      </c>
    </row>
    <row r="9" spans="1:14" x14ac:dyDescent="0.25">
      <c r="A9" s="55">
        <v>43390</v>
      </c>
      <c r="B9">
        <v>376.13</v>
      </c>
      <c r="C9" t="s">
        <v>80</v>
      </c>
      <c r="D9" t="s">
        <v>20</v>
      </c>
      <c r="F9" t="str">
        <v>Sioux</v>
      </c>
    </row>
    <row r="10" spans="1:14" x14ac:dyDescent="0.25">
      <c r="A10" s="55">
        <v>43390</v>
      </c>
      <c r="B10">
        <v>300.08999999999997</v>
      </c>
      <c r="C10" t="s">
        <v>77</v>
      </c>
      <c r="D10" t="s">
        <v>21</v>
      </c>
      <c r="F10" t="str">
        <v>Timmy</v>
      </c>
    </row>
    <row r="11" spans="1:14" x14ac:dyDescent="0.25">
      <c r="A11" s="55">
        <v>43390</v>
      </c>
      <c r="B11">
        <v>884.05</v>
      </c>
      <c r="C11" t="s">
        <v>56</v>
      </c>
      <c r="D11" t="s">
        <v>82</v>
      </c>
    </row>
    <row r="12" spans="1:14" x14ac:dyDescent="0.25">
      <c r="A12" s="55">
        <v>43390</v>
      </c>
      <c r="B12">
        <v>615.41999999999996</v>
      </c>
      <c r="C12" t="s">
        <v>56</v>
      </c>
      <c r="D12" t="s">
        <v>21</v>
      </c>
    </row>
    <row r="13" spans="1:14" x14ac:dyDescent="0.25">
      <c r="A13" s="55">
        <v>43390</v>
      </c>
      <c r="B13">
        <v>1185.25</v>
      </c>
      <c r="C13" t="s">
        <v>80</v>
      </c>
      <c r="D13" t="s">
        <v>20</v>
      </c>
    </row>
    <row r="14" spans="1:14" x14ac:dyDescent="0.25">
      <c r="A14" s="55">
        <v>43390</v>
      </c>
      <c r="B14">
        <v>2548</v>
      </c>
      <c r="C14" t="s">
        <v>86</v>
      </c>
      <c r="D14" t="s">
        <v>82</v>
      </c>
    </row>
    <row r="15" spans="1:14" x14ac:dyDescent="0.25">
      <c r="A15" s="55">
        <v>43390</v>
      </c>
      <c r="B15">
        <v>415.25</v>
      </c>
      <c r="C15" t="s">
        <v>56</v>
      </c>
      <c r="D15" t="s">
        <v>20</v>
      </c>
    </row>
    <row r="16" spans="1:14" x14ac:dyDescent="0.25">
      <c r="A16" s="55"/>
      <c r="K16" s="55">
        <v>43390</v>
      </c>
      <c r="L16">
        <v>634.70000000000005</v>
      </c>
      <c r="M16" t="s">
        <v>87</v>
      </c>
      <c r="N16" t="s">
        <v>88</v>
      </c>
    </row>
    <row r="17" spans="1:14" x14ac:dyDescent="0.25">
      <c r="A17" s="55"/>
      <c r="K17" s="55">
        <v>43390</v>
      </c>
      <c r="L17">
        <v>704.94</v>
      </c>
      <c r="M17" t="s">
        <v>79</v>
      </c>
      <c r="N17" t="s">
        <v>88</v>
      </c>
    </row>
    <row r="18" spans="1:14" x14ac:dyDescent="0.25">
      <c r="A18" s="55"/>
      <c r="K18" s="55">
        <v>43390</v>
      </c>
      <c r="L18">
        <v>1017.05</v>
      </c>
      <c r="M18" t="s">
        <v>80</v>
      </c>
      <c r="N18" t="s">
        <v>21</v>
      </c>
    </row>
    <row r="19" spans="1:14" x14ac:dyDescent="0.25">
      <c r="A19" s="55"/>
      <c r="K19" s="55">
        <v>43390</v>
      </c>
      <c r="L19">
        <v>1166.1300000000001</v>
      </c>
      <c r="M19" t="s">
        <v>86</v>
      </c>
      <c r="N19" t="s">
        <v>20</v>
      </c>
    </row>
    <row r="20" spans="1:14" x14ac:dyDescent="0.25">
      <c r="A20" s="55"/>
      <c r="K20" s="55">
        <v>43390</v>
      </c>
      <c r="L20">
        <v>548.36</v>
      </c>
      <c r="M20" t="s">
        <v>87</v>
      </c>
      <c r="N20" t="s">
        <v>20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BA981B-C0F8-4DB7-9341-016511DB3D7E}">
  <sheetPr>
    <tabColor rgb="FFFF0000"/>
  </sheetPr>
  <dimension ref="A1:N20"/>
  <sheetViews>
    <sheetView zoomScale="130" zoomScaleNormal="130" workbookViewId="0">
      <selection activeCell="F7" sqref="F7"/>
    </sheetView>
  </sheetViews>
  <sheetFormatPr defaultRowHeight="15" x14ac:dyDescent="0.25"/>
  <cols>
    <col min="2" max="2" width="10.140625" customWidth="1"/>
    <col min="3" max="3" width="10.5703125" customWidth="1"/>
    <col min="6" max="6" width="16.85546875" bestFit="1" customWidth="1"/>
  </cols>
  <sheetData>
    <row r="1" spans="1:14" ht="17.25" x14ac:dyDescent="0.3">
      <c r="A1" s="56" t="s">
        <v>92</v>
      </c>
    </row>
    <row r="2" spans="1:14" ht="17.25" x14ac:dyDescent="0.3">
      <c r="A2" s="56" t="s">
        <v>95</v>
      </c>
    </row>
    <row r="3" spans="1:14" ht="17.25" x14ac:dyDescent="0.3">
      <c r="A3" s="56" t="s">
        <v>96</v>
      </c>
    </row>
    <row r="4" spans="1:14" ht="17.25" x14ac:dyDescent="0.3">
      <c r="A4" s="56" t="s">
        <v>94</v>
      </c>
      <c r="G4" s="56" t="s">
        <v>93</v>
      </c>
    </row>
    <row r="6" spans="1:14" x14ac:dyDescent="0.25">
      <c r="A6" s="40" t="s">
        <v>81</v>
      </c>
      <c r="B6" s="40" t="s">
        <v>46</v>
      </c>
      <c r="C6" s="40" t="s">
        <v>48</v>
      </c>
      <c r="D6" s="40" t="s">
        <v>19</v>
      </c>
      <c r="E6" s="40"/>
      <c r="F6" t="s">
        <v>85</v>
      </c>
      <c r="G6" t="str" cm="1">
        <f t="array" ref="G6:J6">TRANSPOSE(_xlfn._xlws.SORT(_xlfn.UNIQUE(fRevenue6[Product])))</f>
        <v>Aspen</v>
      </c>
      <c r="H6" t="str">
        <v>Carlota</v>
      </c>
      <c r="I6" t="str">
        <v>Quad</v>
      </c>
      <c r="J6" t="str">
        <v>Yanaki</v>
      </c>
    </row>
    <row r="7" spans="1:14" x14ac:dyDescent="0.25">
      <c r="A7" s="55">
        <v>43390</v>
      </c>
      <c r="B7">
        <v>1215.7</v>
      </c>
      <c r="C7" t="s">
        <v>77</v>
      </c>
      <c r="D7" t="s">
        <v>20</v>
      </c>
      <c r="F7" t="str" cm="1">
        <f t="array" ref="F7:F12">_xlfn._xlws.SORT(_xlfn.UNIQUE(fRevenue6[SalesRep]))</f>
        <v>Chantel</v>
      </c>
      <c r="G7" cm="1">
        <f t="array" ref="G7:J12">SUMIFS(fRevenue6[Revenue],fRevenue6[SalesRep],_xlfn.ANCHORARRAY(F7),fRevenue6[Product],_xlfn.ANCHORARRAY(G6))</f>
        <v>0</v>
      </c>
      <c r="H7">
        <v>1748.86</v>
      </c>
      <c r="I7">
        <v>1561.38</v>
      </c>
      <c r="J7">
        <v>0</v>
      </c>
    </row>
    <row r="8" spans="1:14" x14ac:dyDescent="0.25">
      <c r="A8" s="55">
        <v>43390</v>
      </c>
      <c r="B8">
        <v>731.81</v>
      </c>
      <c r="C8" t="s">
        <v>80</v>
      </c>
      <c r="D8" t="s">
        <v>21</v>
      </c>
      <c r="F8" t="str">
        <v>Min</v>
      </c>
      <c r="G8">
        <v>704.94</v>
      </c>
      <c r="H8">
        <v>0</v>
      </c>
      <c r="I8">
        <v>0</v>
      </c>
      <c r="J8">
        <v>0</v>
      </c>
    </row>
    <row r="9" spans="1:14" x14ac:dyDescent="0.25">
      <c r="A9" s="55">
        <v>43390</v>
      </c>
      <c r="B9">
        <v>376.13</v>
      </c>
      <c r="C9" t="s">
        <v>80</v>
      </c>
      <c r="D9" t="s">
        <v>20</v>
      </c>
      <c r="F9" t="str">
        <v>Pham</v>
      </c>
      <c r="G9">
        <v>0</v>
      </c>
      <c r="H9">
        <v>615.41999999999996</v>
      </c>
      <c r="I9">
        <v>415.25</v>
      </c>
      <c r="J9">
        <v>884.05</v>
      </c>
    </row>
    <row r="10" spans="1:14" x14ac:dyDescent="0.25">
      <c r="A10" s="55">
        <v>43390</v>
      </c>
      <c r="B10">
        <v>300.08999999999997</v>
      </c>
      <c r="C10" t="s">
        <v>77</v>
      </c>
      <c r="D10" t="s">
        <v>21</v>
      </c>
      <c r="F10" t="str">
        <v>Sioux</v>
      </c>
      <c r="G10">
        <v>0</v>
      </c>
      <c r="H10">
        <v>300.08999999999997</v>
      </c>
      <c r="I10">
        <v>1215.7</v>
      </c>
      <c r="J10">
        <v>0</v>
      </c>
    </row>
    <row r="11" spans="1:14" x14ac:dyDescent="0.25">
      <c r="A11" s="55">
        <v>43390</v>
      </c>
      <c r="B11">
        <v>884.05</v>
      </c>
      <c r="C11" t="s">
        <v>56</v>
      </c>
      <c r="D11" t="s">
        <v>82</v>
      </c>
      <c r="F11" t="str">
        <v>Timmy</v>
      </c>
      <c r="G11">
        <v>0</v>
      </c>
      <c r="H11">
        <v>0</v>
      </c>
      <c r="I11">
        <v>1166.1300000000001</v>
      </c>
      <c r="J11">
        <v>2548</v>
      </c>
    </row>
    <row r="12" spans="1:14" x14ac:dyDescent="0.25">
      <c r="A12" s="55">
        <v>43390</v>
      </c>
      <c r="B12">
        <v>615.41999999999996</v>
      </c>
      <c r="C12" t="s">
        <v>56</v>
      </c>
      <c r="D12" t="s">
        <v>21</v>
      </c>
      <c r="F12" t="str">
        <v>Yio</v>
      </c>
      <c r="G12">
        <v>634.70000000000005</v>
      </c>
      <c r="H12">
        <v>0</v>
      </c>
      <c r="I12">
        <v>548.36</v>
      </c>
      <c r="J12">
        <v>0</v>
      </c>
    </row>
    <row r="13" spans="1:14" x14ac:dyDescent="0.25">
      <c r="A13" s="55">
        <v>43390</v>
      </c>
      <c r="B13">
        <v>1185.25</v>
      </c>
      <c r="C13" t="s">
        <v>80</v>
      </c>
      <c r="D13" t="s">
        <v>20</v>
      </c>
    </row>
    <row r="14" spans="1:14" x14ac:dyDescent="0.25">
      <c r="A14" s="55">
        <v>43390</v>
      </c>
      <c r="B14">
        <v>2548</v>
      </c>
      <c r="C14" t="s">
        <v>86</v>
      </c>
      <c r="D14" t="s">
        <v>82</v>
      </c>
    </row>
    <row r="15" spans="1:14" x14ac:dyDescent="0.25">
      <c r="A15" s="55">
        <v>43390</v>
      </c>
      <c r="B15">
        <v>415.25</v>
      </c>
      <c r="C15" t="s">
        <v>56</v>
      </c>
      <c r="D15" t="s">
        <v>20</v>
      </c>
    </row>
    <row r="16" spans="1:14" x14ac:dyDescent="0.25">
      <c r="A16" s="55">
        <v>43390</v>
      </c>
      <c r="B16">
        <v>634.70000000000005</v>
      </c>
      <c r="C16" t="s">
        <v>87</v>
      </c>
      <c r="D16" t="s">
        <v>88</v>
      </c>
      <c r="K16" s="55">
        <v>43390</v>
      </c>
      <c r="L16">
        <v>634.70000000000005</v>
      </c>
      <c r="M16" t="s">
        <v>87</v>
      </c>
      <c r="N16" t="s">
        <v>88</v>
      </c>
    </row>
    <row r="17" spans="1:14" x14ac:dyDescent="0.25">
      <c r="A17" s="55">
        <v>43390</v>
      </c>
      <c r="B17">
        <v>704.94</v>
      </c>
      <c r="C17" t="s">
        <v>79</v>
      </c>
      <c r="D17" t="s">
        <v>88</v>
      </c>
      <c r="K17" s="55">
        <v>43390</v>
      </c>
      <c r="L17">
        <v>704.94</v>
      </c>
      <c r="M17" t="s">
        <v>79</v>
      </c>
      <c r="N17" t="s">
        <v>88</v>
      </c>
    </row>
    <row r="18" spans="1:14" x14ac:dyDescent="0.25">
      <c r="A18" s="55">
        <v>43390</v>
      </c>
      <c r="B18">
        <v>1017.05</v>
      </c>
      <c r="C18" t="s">
        <v>80</v>
      </c>
      <c r="D18" t="s">
        <v>21</v>
      </c>
      <c r="K18" s="55">
        <v>43390</v>
      </c>
      <c r="L18">
        <v>1017.05</v>
      </c>
      <c r="M18" t="s">
        <v>80</v>
      </c>
      <c r="N18" t="s">
        <v>21</v>
      </c>
    </row>
    <row r="19" spans="1:14" x14ac:dyDescent="0.25">
      <c r="A19" s="55">
        <v>43390</v>
      </c>
      <c r="B19">
        <v>1166.1300000000001</v>
      </c>
      <c r="C19" t="s">
        <v>86</v>
      </c>
      <c r="D19" t="s">
        <v>20</v>
      </c>
      <c r="K19" s="55">
        <v>43390</v>
      </c>
      <c r="L19">
        <v>1166.1300000000001</v>
      </c>
      <c r="M19" t="s">
        <v>86</v>
      </c>
      <c r="N19" t="s">
        <v>20</v>
      </c>
    </row>
    <row r="20" spans="1:14" x14ac:dyDescent="0.25">
      <c r="A20" s="55">
        <v>43390</v>
      </c>
      <c r="B20">
        <v>548.36</v>
      </c>
      <c r="C20" t="s">
        <v>87</v>
      </c>
      <c r="D20" t="s">
        <v>20</v>
      </c>
      <c r="K20" s="55">
        <v>43390</v>
      </c>
      <c r="L20">
        <v>548.36</v>
      </c>
      <c r="M20" t="s">
        <v>87</v>
      </c>
      <c r="N20" t="s">
        <v>20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564EBD-9382-44FA-BD31-4FF1229773A9}">
  <sheetPr>
    <tabColor rgb="FF0000FF"/>
  </sheetPr>
  <dimension ref="A3:J15"/>
  <sheetViews>
    <sheetView zoomScale="160" zoomScaleNormal="160" workbookViewId="0">
      <selection activeCell="J7" sqref="J7"/>
    </sheetView>
  </sheetViews>
  <sheetFormatPr defaultRowHeight="15" x14ac:dyDescent="0.25"/>
  <cols>
    <col min="3" max="3" width="21" customWidth="1"/>
    <col min="4" max="4" width="9.85546875" bestFit="1" customWidth="1"/>
    <col min="11" max="11" width="21" customWidth="1"/>
    <col min="12" max="12" width="9.85546875" bestFit="1" customWidth="1"/>
  </cols>
  <sheetData>
    <row r="3" spans="1:10" ht="15.75" x14ac:dyDescent="0.25">
      <c r="A3" s="98" t="str">
        <f>NI!A1:F1</f>
        <v>7/9/18 - 7/15/18</v>
      </c>
      <c r="B3" s="98"/>
      <c r="C3" s="98"/>
      <c r="D3" s="98"/>
      <c r="E3" s="98"/>
      <c r="F3" s="98"/>
      <c r="I3" t="s">
        <v>97</v>
      </c>
    </row>
    <row r="5" spans="1:10" x14ac:dyDescent="0.25">
      <c r="B5" s="36" t="s">
        <v>0</v>
      </c>
      <c r="C5" s="36"/>
      <c r="D5" s="15"/>
      <c r="E5" s="16"/>
    </row>
    <row r="6" spans="1:10" x14ac:dyDescent="0.25">
      <c r="B6" s="36"/>
      <c r="C6" s="33" t="s">
        <v>1</v>
      </c>
      <c r="D6" s="17">
        <v>1051.74</v>
      </c>
      <c r="E6" s="16"/>
      <c r="H6" s="40" t="s">
        <v>98</v>
      </c>
      <c r="J6" s="40" t="s">
        <v>24</v>
      </c>
    </row>
    <row r="7" spans="1:10" x14ac:dyDescent="0.25">
      <c r="B7" s="14"/>
      <c r="C7" s="34" t="s">
        <v>2</v>
      </c>
      <c r="D7" s="17">
        <v>276.27999999999997</v>
      </c>
      <c r="E7" s="16"/>
      <c r="H7" t="s">
        <v>77</v>
      </c>
    </row>
    <row r="8" spans="1:10" x14ac:dyDescent="0.25">
      <c r="B8" s="15"/>
      <c r="C8" s="35" t="s">
        <v>3</v>
      </c>
      <c r="D8" s="35"/>
      <c r="E8" s="18">
        <f>D6-D7</f>
        <v>775.46</v>
      </c>
      <c r="H8" t="s">
        <v>50</v>
      </c>
    </row>
    <row r="9" spans="1:10" x14ac:dyDescent="0.25">
      <c r="B9" s="30"/>
      <c r="C9" s="30"/>
      <c r="D9" s="19"/>
      <c r="E9" s="19" t="s">
        <v>4</v>
      </c>
      <c r="H9" t="s">
        <v>99</v>
      </c>
    </row>
    <row r="10" spans="1:10" x14ac:dyDescent="0.25">
      <c r="B10" s="31" t="s">
        <v>5</v>
      </c>
      <c r="C10" s="31"/>
      <c r="D10" s="20"/>
      <c r="E10" s="20"/>
      <c r="H10" t="s">
        <v>80</v>
      </c>
    </row>
    <row r="11" spans="1:10" x14ac:dyDescent="0.25">
      <c r="B11" s="31"/>
      <c r="C11" s="32" t="s">
        <v>6</v>
      </c>
      <c r="D11" s="22">
        <v>529.5</v>
      </c>
      <c r="E11" s="23"/>
    </row>
    <row r="12" spans="1:10" x14ac:dyDescent="0.25">
      <c r="B12" s="21"/>
      <c r="C12" s="32" t="s">
        <v>7</v>
      </c>
      <c r="D12" s="22">
        <v>54.72</v>
      </c>
      <c r="E12" s="23"/>
    </row>
    <row r="13" spans="1:10" x14ac:dyDescent="0.25">
      <c r="B13" s="20"/>
      <c r="C13" s="28" t="s">
        <v>8</v>
      </c>
      <c r="D13" s="28"/>
      <c r="E13" s="24">
        <f>SUM(D11:D12)</f>
        <v>584.22</v>
      </c>
    </row>
    <row r="14" spans="1:10" x14ac:dyDescent="0.25">
      <c r="B14" s="19"/>
      <c r="C14" s="19"/>
      <c r="D14" s="25"/>
      <c r="E14" s="19"/>
    </row>
    <row r="15" spans="1:10" x14ac:dyDescent="0.25">
      <c r="B15" s="29" t="s">
        <v>9</v>
      </c>
      <c r="C15" s="29"/>
      <c r="D15" s="26"/>
      <c r="E15" s="27">
        <f>E8-E13</f>
        <v>191.24</v>
      </c>
    </row>
  </sheetData>
  <mergeCells count="1">
    <mergeCell ref="A3:F3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D46253-6893-42A4-8564-67BE8F66D722}">
  <sheetPr>
    <tabColor rgb="FFFF0000"/>
  </sheetPr>
  <dimension ref="A3:J15"/>
  <sheetViews>
    <sheetView zoomScale="160" zoomScaleNormal="160" workbookViewId="0">
      <selection activeCell="J10" sqref="J10:J14"/>
    </sheetView>
  </sheetViews>
  <sheetFormatPr defaultRowHeight="15" x14ac:dyDescent="0.25"/>
  <cols>
    <col min="3" max="3" width="21" customWidth="1"/>
    <col min="4" max="4" width="9.85546875" bestFit="1" customWidth="1"/>
    <col min="11" max="11" width="21" customWidth="1"/>
    <col min="12" max="12" width="9.85546875" bestFit="1" customWidth="1"/>
  </cols>
  <sheetData>
    <row r="3" spans="1:10" ht="15.75" x14ac:dyDescent="0.25">
      <c r="A3" s="98" t="str">
        <f>NI!A1:F1</f>
        <v>7/9/18 - 7/15/18</v>
      </c>
      <c r="B3" s="98"/>
      <c r="C3" s="98"/>
      <c r="D3" s="98"/>
      <c r="E3" s="98"/>
      <c r="F3" s="98"/>
      <c r="I3" t="s">
        <v>97</v>
      </c>
    </row>
    <row r="5" spans="1:10" x14ac:dyDescent="0.25">
      <c r="B5" s="36" t="s">
        <v>0</v>
      </c>
      <c r="C5" s="36"/>
      <c r="D5" s="15"/>
      <c r="E5" s="16"/>
    </row>
    <row r="6" spans="1:10" x14ac:dyDescent="0.25">
      <c r="B6" s="36"/>
      <c r="C6" s="33" t="s">
        <v>1</v>
      </c>
      <c r="D6" s="17">
        <v>1051.74</v>
      </c>
      <c r="E6" s="16"/>
      <c r="H6" s="40" t="s">
        <v>98</v>
      </c>
      <c r="J6" s="40" t="s">
        <v>24</v>
      </c>
    </row>
    <row r="7" spans="1:10" x14ac:dyDescent="0.25">
      <c r="B7" s="14"/>
      <c r="C7" s="34" t="s">
        <v>2</v>
      </c>
      <c r="D7" s="17">
        <v>276.27999999999997</v>
      </c>
      <c r="E7" s="16"/>
      <c r="H7" t="s">
        <v>77</v>
      </c>
      <c r="J7" t="str">
        <f>$H$7:$H$10</f>
        <v>Sioux</v>
      </c>
    </row>
    <row r="8" spans="1:10" x14ac:dyDescent="0.25">
      <c r="B8" s="15"/>
      <c r="C8" s="35" t="s">
        <v>3</v>
      </c>
      <c r="D8" s="35"/>
      <c r="E8" s="18">
        <f>D6-D7</f>
        <v>775.46</v>
      </c>
      <c r="H8" t="s">
        <v>50</v>
      </c>
      <c r="J8" t="str">
        <f t="shared" ref="J8:J14" si="0">$H$7:$H$10</f>
        <v>Gigi</v>
      </c>
    </row>
    <row r="9" spans="1:10" x14ac:dyDescent="0.25">
      <c r="B9" s="30"/>
      <c r="C9" s="30"/>
      <c r="D9" s="19"/>
      <c r="E9" s="19" t="s">
        <v>4</v>
      </c>
      <c r="H9" t="s">
        <v>99</v>
      </c>
      <c r="J9" t="str">
        <f t="shared" si="0"/>
        <v>Bam Bam</v>
      </c>
    </row>
    <row r="10" spans="1:10" x14ac:dyDescent="0.25">
      <c r="B10" s="31" t="s">
        <v>5</v>
      </c>
      <c r="C10" s="31"/>
      <c r="D10" s="20"/>
      <c r="E10" s="20"/>
      <c r="H10" t="s">
        <v>80</v>
      </c>
      <c r="J10" t="str">
        <f t="shared" si="0"/>
        <v>Chantel</v>
      </c>
    </row>
    <row r="11" spans="1:10" x14ac:dyDescent="0.25">
      <c r="B11" s="31"/>
      <c r="C11" s="32" t="s">
        <v>6</v>
      </c>
      <c r="D11" s="22">
        <v>529.5</v>
      </c>
      <c r="E11" s="23"/>
      <c r="J11" t="e">
        <f t="shared" si="0"/>
        <v>#VALUE!</v>
      </c>
    </row>
    <row r="12" spans="1:10" x14ac:dyDescent="0.25">
      <c r="B12" s="21"/>
      <c r="C12" s="32" t="s">
        <v>7</v>
      </c>
      <c r="D12" s="22">
        <v>54.72</v>
      </c>
      <c r="E12" s="23"/>
      <c r="J12" t="e">
        <f t="shared" si="0"/>
        <v>#VALUE!</v>
      </c>
    </row>
    <row r="13" spans="1:10" x14ac:dyDescent="0.25">
      <c r="B13" s="20"/>
      <c r="C13" s="28" t="s">
        <v>8</v>
      </c>
      <c r="D13" s="28"/>
      <c r="E13" s="24">
        <f>SUM(D11:D12)</f>
        <v>584.22</v>
      </c>
      <c r="J13" t="e">
        <f t="shared" si="0"/>
        <v>#VALUE!</v>
      </c>
    </row>
    <row r="14" spans="1:10" x14ac:dyDescent="0.25">
      <c r="B14" s="19"/>
      <c r="C14" s="19"/>
      <c r="D14" s="25"/>
      <c r="E14" s="19"/>
      <c r="J14" t="e">
        <f t="shared" si="0"/>
        <v>#VALUE!</v>
      </c>
    </row>
    <row r="15" spans="1:10" x14ac:dyDescent="0.25">
      <c r="B15" s="29" t="s">
        <v>9</v>
      </c>
      <c r="C15" s="29"/>
      <c r="D15" s="26"/>
      <c r="E15" s="27">
        <f>E8-E13</f>
        <v>191.24</v>
      </c>
    </row>
  </sheetData>
  <mergeCells count="1">
    <mergeCell ref="A3:F3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062887-8993-47D9-B0B7-EFFAC8CC293D}">
  <sheetPr>
    <tabColor rgb="FFFFFF00"/>
  </sheetPr>
  <dimension ref="A1:F13"/>
  <sheetViews>
    <sheetView zoomScale="220" zoomScaleNormal="220" workbookViewId="0">
      <selection activeCell="J7" sqref="J7"/>
    </sheetView>
  </sheetViews>
  <sheetFormatPr defaultRowHeight="15" x14ac:dyDescent="0.25"/>
  <cols>
    <col min="3" max="3" width="19.140625" bestFit="1" customWidth="1"/>
    <col min="4" max="4" width="9.85546875" bestFit="1" customWidth="1"/>
  </cols>
  <sheetData>
    <row r="1" spans="1:6" ht="15.75" x14ac:dyDescent="0.25">
      <c r="A1" s="98" t="s">
        <v>10</v>
      </c>
      <c r="B1" s="98"/>
      <c r="C1" s="98"/>
      <c r="D1" s="98"/>
      <c r="E1" s="98"/>
      <c r="F1" s="98"/>
    </row>
    <row r="3" spans="1:6" x14ac:dyDescent="0.25">
      <c r="B3" s="36" t="s">
        <v>0</v>
      </c>
      <c r="C3" s="36"/>
      <c r="D3" s="15"/>
      <c r="E3" s="16"/>
    </row>
    <row r="4" spans="1:6" x14ac:dyDescent="0.25">
      <c r="B4" s="36"/>
      <c r="C4" s="33" t="s">
        <v>1</v>
      </c>
      <c r="D4" s="17">
        <v>1051.74</v>
      </c>
      <c r="E4" s="16"/>
    </row>
    <row r="5" spans="1:6" x14ac:dyDescent="0.25">
      <c r="B5" s="14"/>
      <c r="C5" s="34" t="s">
        <v>2</v>
      </c>
      <c r="D5" s="17">
        <v>276.27999999999997</v>
      </c>
      <c r="E5" s="16"/>
    </row>
    <row r="6" spans="1:6" x14ac:dyDescent="0.25">
      <c r="B6" s="15"/>
      <c r="C6" s="35" t="s">
        <v>3</v>
      </c>
      <c r="D6" s="35"/>
      <c r="E6" s="18">
        <f>D4-D5</f>
        <v>775.46</v>
      </c>
    </row>
    <row r="7" spans="1:6" x14ac:dyDescent="0.25">
      <c r="B7" s="30"/>
      <c r="C7" s="30"/>
      <c r="D7" s="19"/>
      <c r="E7" s="19" t="s">
        <v>4</v>
      </c>
    </row>
    <row r="8" spans="1:6" x14ac:dyDescent="0.25">
      <c r="B8" s="31" t="s">
        <v>5</v>
      </c>
      <c r="C8" s="31"/>
      <c r="D8" s="20"/>
      <c r="E8" s="20"/>
    </row>
    <row r="9" spans="1:6" x14ac:dyDescent="0.25">
      <c r="B9" s="31"/>
      <c r="C9" s="32" t="s">
        <v>6</v>
      </c>
      <c r="D9" s="22">
        <v>529.5</v>
      </c>
      <c r="E9" s="23"/>
    </row>
    <row r="10" spans="1:6" x14ac:dyDescent="0.25">
      <c r="B10" s="21"/>
      <c r="C10" s="32" t="s">
        <v>7</v>
      </c>
      <c r="D10" s="22">
        <v>54.72</v>
      </c>
      <c r="E10" s="23"/>
    </row>
    <row r="11" spans="1:6" x14ac:dyDescent="0.25">
      <c r="B11" s="20"/>
      <c r="C11" s="28" t="s">
        <v>8</v>
      </c>
      <c r="D11" s="28"/>
      <c r="E11" s="24">
        <f>SUM(D9:D10)</f>
        <v>584.22</v>
      </c>
    </row>
    <row r="12" spans="1:6" x14ac:dyDescent="0.25">
      <c r="B12" s="19"/>
      <c r="C12" s="19"/>
      <c r="D12" s="25"/>
      <c r="E12" s="19"/>
    </row>
    <row r="13" spans="1:6" x14ac:dyDescent="0.25">
      <c r="B13" s="29" t="s">
        <v>9</v>
      </c>
      <c r="C13" s="29"/>
      <c r="D13" s="26"/>
      <c r="E13" s="27">
        <f>E6-E11</f>
        <v>191.24</v>
      </c>
    </row>
  </sheetData>
  <mergeCells count="1">
    <mergeCell ref="A1:F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F182B-CFB1-4352-90E9-1E90DA965989}">
  <sheetPr>
    <tabColor rgb="FFFFFF00"/>
  </sheetPr>
  <dimension ref="A1:B32"/>
  <sheetViews>
    <sheetView zoomScale="132" zoomScaleNormal="132" workbookViewId="0">
      <selection activeCell="A2" sqref="A2"/>
    </sheetView>
  </sheetViews>
  <sheetFormatPr defaultRowHeight="15" x14ac:dyDescent="0.25"/>
  <cols>
    <col min="2" max="2" width="89" customWidth="1"/>
  </cols>
  <sheetData>
    <row r="1" spans="1:2" x14ac:dyDescent="0.25">
      <c r="A1" s="65" t="s">
        <v>224</v>
      </c>
      <c r="B1" s="65" t="s">
        <v>225</v>
      </c>
    </row>
    <row r="2" spans="1:2" x14ac:dyDescent="0.25">
      <c r="A2" s="43" cm="1">
        <f t="array" ref="A2:A32">_xlfn.SEQUENCE(COUNTA(B1:B44)-1)</f>
        <v>1</v>
      </c>
      <c r="B2" s="43" t="s">
        <v>226</v>
      </c>
    </row>
    <row r="3" spans="1:2" x14ac:dyDescent="0.25">
      <c r="A3" s="43">
        <v>2</v>
      </c>
      <c r="B3" s="43" t="s">
        <v>228</v>
      </c>
    </row>
    <row r="4" spans="1:2" x14ac:dyDescent="0.25">
      <c r="A4" s="43">
        <v>3</v>
      </c>
      <c r="B4" s="43" t="s">
        <v>231</v>
      </c>
    </row>
    <row r="5" spans="1:2" x14ac:dyDescent="0.25">
      <c r="A5" s="43">
        <v>4</v>
      </c>
      <c r="B5" s="43" t="s">
        <v>249</v>
      </c>
    </row>
    <row r="6" spans="1:2" x14ac:dyDescent="0.25">
      <c r="A6" s="43">
        <v>5</v>
      </c>
      <c r="B6" s="43" t="s">
        <v>227</v>
      </c>
    </row>
    <row r="7" spans="1:2" x14ac:dyDescent="0.25">
      <c r="A7" s="43">
        <v>6</v>
      </c>
      <c r="B7" s="43" t="s">
        <v>250</v>
      </c>
    </row>
    <row r="8" spans="1:2" x14ac:dyDescent="0.25">
      <c r="A8" s="43">
        <v>7</v>
      </c>
      <c r="B8" s="43" t="s">
        <v>229</v>
      </c>
    </row>
    <row r="9" spans="1:2" x14ac:dyDescent="0.25">
      <c r="A9" s="43">
        <v>8</v>
      </c>
      <c r="B9" s="43" t="s">
        <v>230</v>
      </c>
    </row>
    <row r="10" spans="1:2" x14ac:dyDescent="0.25">
      <c r="A10" s="43">
        <v>9</v>
      </c>
      <c r="B10" s="43" t="s">
        <v>251</v>
      </c>
    </row>
    <row r="11" spans="1:2" x14ac:dyDescent="0.25">
      <c r="A11" s="43">
        <v>10</v>
      </c>
      <c r="B11" s="43" t="s">
        <v>252</v>
      </c>
    </row>
    <row r="12" spans="1:2" x14ac:dyDescent="0.25">
      <c r="A12" s="43">
        <v>11</v>
      </c>
      <c r="B12" s="43" t="s">
        <v>232</v>
      </c>
    </row>
    <row r="13" spans="1:2" x14ac:dyDescent="0.25">
      <c r="A13" s="43">
        <v>12</v>
      </c>
      <c r="B13" s="43" t="s">
        <v>233</v>
      </c>
    </row>
    <row r="14" spans="1:2" x14ac:dyDescent="0.25">
      <c r="A14" s="43">
        <v>13</v>
      </c>
      <c r="B14" s="43" t="s">
        <v>234</v>
      </c>
    </row>
    <row r="15" spans="1:2" x14ac:dyDescent="0.25">
      <c r="A15" s="43">
        <v>14</v>
      </c>
      <c r="B15" s="43" t="s">
        <v>235</v>
      </c>
    </row>
    <row r="16" spans="1:2" x14ac:dyDescent="0.25">
      <c r="A16" s="43">
        <v>15</v>
      </c>
      <c r="B16" s="43" t="s">
        <v>236</v>
      </c>
    </row>
    <row r="17" spans="1:2" x14ac:dyDescent="0.25">
      <c r="A17" s="43">
        <v>16</v>
      </c>
      <c r="B17" s="43" t="s">
        <v>238</v>
      </c>
    </row>
    <row r="18" spans="1:2" x14ac:dyDescent="0.25">
      <c r="A18" s="43">
        <v>17</v>
      </c>
      <c r="B18" s="43" t="s">
        <v>237</v>
      </c>
    </row>
    <row r="19" spans="1:2" x14ac:dyDescent="0.25">
      <c r="A19" s="43">
        <v>18</v>
      </c>
      <c r="B19" s="43" t="s">
        <v>239</v>
      </c>
    </row>
    <row r="20" spans="1:2" x14ac:dyDescent="0.25">
      <c r="A20" s="43">
        <v>19</v>
      </c>
      <c r="B20" s="43" t="s">
        <v>240</v>
      </c>
    </row>
    <row r="21" spans="1:2" x14ac:dyDescent="0.25">
      <c r="A21" s="43">
        <v>20</v>
      </c>
      <c r="B21" s="43" t="s">
        <v>241</v>
      </c>
    </row>
    <row r="22" spans="1:2" x14ac:dyDescent="0.25">
      <c r="A22" s="43">
        <v>21</v>
      </c>
      <c r="B22" s="43" t="s">
        <v>242</v>
      </c>
    </row>
    <row r="23" spans="1:2" x14ac:dyDescent="0.25">
      <c r="A23" s="43">
        <v>22</v>
      </c>
      <c r="B23" s="43" t="s">
        <v>243</v>
      </c>
    </row>
    <row r="24" spans="1:2" x14ac:dyDescent="0.25">
      <c r="A24" s="43">
        <v>23</v>
      </c>
      <c r="B24" s="43" t="s">
        <v>244</v>
      </c>
    </row>
    <row r="25" spans="1:2" x14ac:dyDescent="0.25">
      <c r="A25" s="43">
        <v>24</v>
      </c>
      <c r="B25" s="43" t="s">
        <v>253</v>
      </c>
    </row>
    <row r="26" spans="1:2" x14ac:dyDescent="0.25">
      <c r="A26" s="43">
        <v>25</v>
      </c>
      <c r="B26" s="43" t="s">
        <v>254</v>
      </c>
    </row>
    <row r="27" spans="1:2" x14ac:dyDescent="0.25">
      <c r="A27" s="43">
        <v>26</v>
      </c>
      <c r="B27" s="43" t="s">
        <v>255</v>
      </c>
    </row>
    <row r="28" spans="1:2" x14ac:dyDescent="0.25">
      <c r="A28" s="43">
        <v>27</v>
      </c>
      <c r="B28" s="43" t="s">
        <v>256</v>
      </c>
    </row>
    <row r="29" spans="1:2" x14ac:dyDescent="0.25">
      <c r="A29" s="43">
        <v>28</v>
      </c>
      <c r="B29" s="43" t="s">
        <v>245</v>
      </c>
    </row>
    <row r="30" spans="1:2" x14ac:dyDescent="0.25">
      <c r="A30" s="43">
        <v>29</v>
      </c>
      <c r="B30" s="43" t="s">
        <v>246</v>
      </c>
    </row>
    <row r="31" spans="1:2" x14ac:dyDescent="0.25">
      <c r="A31" s="43">
        <v>30</v>
      </c>
      <c r="B31" s="43" t="s">
        <v>257</v>
      </c>
    </row>
    <row r="32" spans="1:2" x14ac:dyDescent="0.25">
      <c r="A32" s="43">
        <v>31</v>
      </c>
      <c r="B32" s="43" t="s">
        <v>247</v>
      </c>
    </row>
  </sheetData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19D938-1B2E-4867-9FC8-5410D5FA5871}">
  <sheetPr>
    <tabColor rgb="FFFFFF00"/>
  </sheetPr>
  <dimension ref="A1:D16"/>
  <sheetViews>
    <sheetView zoomScale="175" zoomScaleNormal="175" workbookViewId="0">
      <selection activeCell="C2" sqref="C2"/>
    </sheetView>
  </sheetViews>
  <sheetFormatPr defaultRowHeight="15" x14ac:dyDescent="0.25"/>
  <sheetData>
    <row r="1" spans="1:4" x14ac:dyDescent="0.25">
      <c r="A1" s="40" t="s">
        <v>175</v>
      </c>
      <c r="C1" t="s">
        <v>176</v>
      </c>
      <c r="D1" t="s">
        <v>177</v>
      </c>
    </row>
    <row r="2" spans="1:4" x14ac:dyDescent="0.25">
      <c r="A2">
        <v>29</v>
      </c>
      <c r="C2" cm="1">
        <f t="array" ref="C2:C5">_xlfn.MODE.MULT(A2:A16)</f>
        <v>29</v>
      </c>
    </row>
    <row r="3" spans="1:4" x14ac:dyDescent="0.25">
      <c r="A3">
        <v>14</v>
      </c>
      <c r="C3">
        <v>27</v>
      </c>
    </row>
    <row r="4" spans="1:4" x14ac:dyDescent="0.25">
      <c r="A4">
        <v>12</v>
      </c>
      <c r="C4">
        <v>13</v>
      </c>
    </row>
    <row r="5" spans="1:4" x14ac:dyDescent="0.25">
      <c r="A5">
        <v>27</v>
      </c>
      <c r="C5">
        <v>21</v>
      </c>
    </row>
    <row r="6" spans="1:4" x14ac:dyDescent="0.25">
      <c r="A6">
        <v>13</v>
      </c>
    </row>
    <row r="7" spans="1:4" x14ac:dyDescent="0.25">
      <c r="A7">
        <v>15</v>
      </c>
    </row>
    <row r="8" spans="1:4" x14ac:dyDescent="0.25">
      <c r="A8">
        <v>29</v>
      </c>
    </row>
    <row r="9" spans="1:4" x14ac:dyDescent="0.25">
      <c r="A9">
        <v>24</v>
      </c>
    </row>
    <row r="10" spans="1:4" x14ac:dyDescent="0.25">
      <c r="A10">
        <v>21</v>
      </c>
    </row>
    <row r="11" spans="1:4" x14ac:dyDescent="0.25">
      <c r="A11">
        <v>21</v>
      </c>
    </row>
    <row r="12" spans="1:4" x14ac:dyDescent="0.25">
      <c r="A12">
        <v>13</v>
      </c>
    </row>
    <row r="13" spans="1:4" x14ac:dyDescent="0.25">
      <c r="A13">
        <v>10</v>
      </c>
    </row>
    <row r="14" spans="1:4" x14ac:dyDescent="0.25">
      <c r="A14">
        <v>28</v>
      </c>
    </row>
    <row r="15" spans="1:4" x14ac:dyDescent="0.25">
      <c r="A15">
        <v>30</v>
      </c>
    </row>
    <row r="16" spans="1:4" x14ac:dyDescent="0.25">
      <c r="A16">
        <v>27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9B9709-DB27-4979-B9F5-0894674DD911}">
  <sheetPr>
    <tabColor rgb="FFFFFF00"/>
  </sheetPr>
  <dimension ref="A1:H191"/>
  <sheetViews>
    <sheetView zoomScale="160" zoomScaleNormal="160" workbookViewId="0"/>
  </sheetViews>
  <sheetFormatPr defaultRowHeight="15" x14ac:dyDescent="0.25"/>
  <cols>
    <col min="1" max="1" width="9.5703125" customWidth="1"/>
    <col min="2" max="2" width="13.5703125" customWidth="1"/>
    <col min="3" max="3" width="11.140625" customWidth="1"/>
    <col min="4" max="4" width="2.42578125" customWidth="1"/>
    <col min="5" max="5" width="24.85546875" customWidth="1"/>
    <col min="6" max="7" width="20.28515625" customWidth="1"/>
    <col min="8" max="8" width="27.5703125" customWidth="1"/>
  </cols>
  <sheetData>
    <row r="1" spans="1:8" ht="48" x14ac:dyDescent="0.25">
      <c r="A1" s="72" t="s">
        <v>178</v>
      </c>
      <c r="B1" s="72" t="s">
        <v>179</v>
      </c>
      <c r="C1" s="72" t="s">
        <v>180</v>
      </c>
    </row>
    <row r="2" spans="1:8" ht="18" x14ac:dyDescent="0.35">
      <c r="A2" s="43">
        <v>1</v>
      </c>
      <c r="B2" s="44">
        <v>63566</v>
      </c>
      <c r="C2" s="44">
        <v>651334.36</v>
      </c>
      <c r="E2" s="73" t="s">
        <v>181</v>
      </c>
      <c r="F2" s="52" cm="1">
        <f t="array" ref="F2:G6">LINEST(C2:C191,B2:B191,1,1)</f>
        <v>8.2415488162968558</v>
      </c>
      <c r="G2" s="52">
        <v>36857.035880241834</v>
      </c>
      <c r="H2" s="74" t="s">
        <v>182</v>
      </c>
    </row>
    <row r="3" spans="1:8" x14ac:dyDescent="0.25">
      <c r="A3" s="43">
        <v>2</v>
      </c>
      <c r="B3" s="44">
        <v>50762</v>
      </c>
      <c r="C3" s="44">
        <v>527670.41999999993</v>
      </c>
      <c r="E3" s="75" t="s">
        <v>183</v>
      </c>
      <c r="F3" s="52">
        <v>0.26041015608081652</v>
      </c>
      <c r="G3" s="52">
        <v>11194.141821132911</v>
      </c>
      <c r="H3" s="76" t="s">
        <v>184</v>
      </c>
    </row>
    <row r="4" spans="1:8" x14ac:dyDescent="0.25">
      <c r="A4" s="43">
        <v>3</v>
      </c>
      <c r="B4" s="44">
        <v>50941</v>
      </c>
      <c r="C4" s="44">
        <v>523751.3</v>
      </c>
      <c r="E4" s="75" t="s">
        <v>185</v>
      </c>
      <c r="F4" s="52">
        <v>0.84196598901824993</v>
      </c>
      <c r="G4" s="52">
        <v>52423.925261679178</v>
      </c>
      <c r="H4" s="74" t="s">
        <v>186</v>
      </c>
    </row>
    <row r="5" spans="1:8" x14ac:dyDescent="0.25">
      <c r="A5" s="43">
        <v>4</v>
      </c>
      <c r="B5" s="44">
        <v>17597</v>
      </c>
      <c r="C5" s="44">
        <v>175466.61</v>
      </c>
      <c r="E5" s="75" t="s">
        <v>187</v>
      </c>
      <c r="F5" s="52">
        <v>1001.6173414323483</v>
      </c>
      <c r="G5" s="52">
        <v>188</v>
      </c>
      <c r="H5" s="76" t="s">
        <v>188</v>
      </c>
    </row>
    <row r="6" spans="1:8" x14ac:dyDescent="0.25">
      <c r="A6" s="43">
        <v>5</v>
      </c>
      <c r="B6" s="44">
        <v>33029</v>
      </c>
      <c r="C6" s="44">
        <v>377977.97</v>
      </c>
      <c r="E6" s="77" t="s">
        <v>189</v>
      </c>
      <c r="F6" s="52">
        <v>2752712827448.4253</v>
      </c>
      <c r="G6" s="52">
        <v>516674372690.31927</v>
      </c>
      <c r="H6" s="74" t="s">
        <v>190</v>
      </c>
    </row>
    <row r="7" spans="1:8" x14ac:dyDescent="0.25">
      <c r="A7" s="43">
        <v>6</v>
      </c>
      <c r="B7" s="44">
        <v>58543</v>
      </c>
      <c r="C7" s="44">
        <v>520100.29</v>
      </c>
    </row>
    <row r="8" spans="1:8" x14ac:dyDescent="0.25">
      <c r="A8" s="43">
        <v>7</v>
      </c>
      <c r="B8" s="44">
        <v>60492</v>
      </c>
      <c r="C8" s="44">
        <v>620856.28</v>
      </c>
    </row>
    <row r="9" spans="1:8" x14ac:dyDescent="0.25">
      <c r="A9" s="43">
        <v>8</v>
      </c>
      <c r="B9" s="44">
        <v>59686</v>
      </c>
      <c r="C9" s="44">
        <v>593739.46</v>
      </c>
      <c r="E9" s="78" t="s">
        <v>191</v>
      </c>
      <c r="F9" s="79"/>
      <c r="G9" s="79"/>
      <c r="H9" s="80"/>
    </row>
    <row r="10" spans="1:8" x14ac:dyDescent="0.25">
      <c r="A10" s="43">
        <v>9</v>
      </c>
      <c r="B10" s="44">
        <v>16432</v>
      </c>
      <c r="C10" s="44">
        <v>181948.96</v>
      </c>
      <c r="E10" s="81" t="s">
        <v>192</v>
      </c>
      <c r="F10" s="82"/>
      <c r="G10" s="82"/>
      <c r="H10" s="83"/>
    </row>
    <row r="11" spans="1:8" x14ac:dyDescent="0.25">
      <c r="A11" s="43">
        <v>10</v>
      </c>
      <c r="B11" s="44">
        <v>17262</v>
      </c>
      <c r="C11" s="44">
        <v>184643.6</v>
      </c>
      <c r="E11" s="81" t="s">
        <v>193</v>
      </c>
      <c r="F11" s="82"/>
      <c r="G11" s="82"/>
      <c r="H11" s="83"/>
    </row>
    <row r="12" spans="1:8" x14ac:dyDescent="0.25">
      <c r="A12" s="43">
        <v>11</v>
      </c>
      <c r="B12" s="44">
        <v>39118</v>
      </c>
      <c r="C12" s="44">
        <v>379373.56</v>
      </c>
      <c r="E12" s="81" t="s">
        <v>194</v>
      </c>
      <c r="F12" s="82"/>
      <c r="G12" s="82"/>
      <c r="H12" s="83"/>
    </row>
    <row r="13" spans="1:8" ht="18" x14ac:dyDescent="0.35">
      <c r="A13" s="43">
        <v>12</v>
      </c>
      <c r="B13" s="44">
        <v>36078</v>
      </c>
      <c r="C13" s="44">
        <v>238687.94</v>
      </c>
      <c r="E13" s="84" t="s">
        <v>195</v>
      </c>
      <c r="F13" s="85"/>
      <c r="G13" s="85"/>
      <c r="H13" s="86"/>
    </row>
    <row r="14" spans="1:8" x14ac:dyDescent="0.25">
      <c r="A14" s="43">
        <v>13</v>
      </c>
      <c r="B14" s="44">
        <v>42113</v>
      </c>
      <c r="C14" s="44">
        <v>410066.15</v>
      </c>
    </row>
    <row r="15" spans="1:8" x14ac:dyDescent="0.25">
      <c r="A15" s="43">
        <v>14</v>
      </c>
      <c r="B15" s="44">
        <v>50562</v>
      </c>
      <c r="C15" s="44">
        <v>413540.78</v>
      </c>
    </row>
    <row r="16" spans="1:8" x14ac:dyDescent="0.25">
      <c r="A16" s="43">
        <v>15</v>
      </c>
      <c r="B16" s="44">
        <v>38240</v>
      </c>
      <c r="C16" s="44">
        <v>340241.6</v>
      </c>
    </row>
    <row r="17" spans="1:3" x14ac:dyDescent="0.25">
      <c r="A17" s="43">
        <v>16</v>
      </c>
      <c r="B17" s="44">
        <v>59870</v>
      </c>
      <c r="C17" s="44">
        <v>582843</v>
      </c>
    </row>
    <row r="18" spans="1:3" x14ac:dyDescent="0.25">
      <c r="A18" s="43">
        <v>17</v>
      </c>
      <c r="B18" s="44">
        <v>46056</v>
      </c>
      <c r="C18" s="44">
        <v>433185.92</v>
      </c>
    </row>
    <row r="19" spans="1:3" x14ac:dyDescent="0.25">
      <c r="A19" s="43">
        <v>18</v>
      </c>
      <c r="B19" s="44">
        <v>33349</v>
      </c>
      <c r="C19" s="44">
        <v>270770.38</v>
      </c>
    </row>
    <row r="20" spans="1:3" x14ac:dyDescent="0.25">
      <c r="A20" s="43">
        <v>19</v>
      </c>
      <c r="B20" s="44">
        <v>16207</v>
      </c>
      <c r="C20" s="44">
        <v>164421.41999999998</v>
      </c>
    </row>
    <row r="21" spans="1:3" x14ac:dyDescent="0.25">
      <c r="A21" s="43">
        <v>20</v>
      </c>
      <c r="B21" s="44">
        <v>57077</v>
      </c>
      <c r="C21" s="44">
        <v>478077.5</v>
      </c>
    </row>
    <row r="22" spans="1:3" x14ac:dyDescent="0.25">
      <c r="A22" s="43">
        <v>21</v>
      </c>
      <c r="B22" s="44">
        <v>30893</v>
      </c>
      <c r="C22" s="44">
        <v>393839.09</v>
      </c>
    </row>
    <row r="23" spans="1:3" x14ac:dyDescent="0.25">
      <c r="A23" s="43">
        <v>22</v>
      </c>
      <c r="B23" s="44">
        <v>54153</v>
      </c>
      <c r="C23" s="44">
        <v>430154.06</v>
      </c>
    </row>
    <row r="24" spans="1:3" x14ac:dyDescent="0.25">
      <c r="A24" s="43">
        <v>23</v>
      </c>
      <c r="B24" s="44">
        <v>14591</v>
      </c>
      <c r="C24" s="44">
        <v>210792.82</v>
      </c>
    </row>
    <row r="25" spans="1:3" x14ac:dyDescent="0.25">
      <c r="A25" s="43">
        <v>24</v>
      </c>
      <c r="B25" s="44">
        <v>50138</v>
      </c>
      <c r="C25" s="44">
        <v>343808.68</v>
      </c>
    </row>
    <row r="26" spans="1:3" x14ac:dyDescent="0.25">
      <c r="A26" s="43">
        <v>25</v>
      </c>
      <c r="B26" s="44">
        <v>55253</v>
      </c>
      <c r="C26" s="44">
        <v>565510.49</v>
      </c>
    </row>
    <row r="27" spans="1:3" x14ac:dyDescent="0.25">
      <c r="A27" s="43">
        <v>26</v>
      </c>
      <c r="B27" s="44">
        <v>34944</v>
      </c>
      <c r="C27" s="44">
        <v>330250.88</v>
      </c>
    </row>
    <row r="28" spans="1:3" x14ac:dyDescent="0.25">
      <c r="A28" s="43">
        <v>27</v>
      </c>
      <c r="B28" s="44">
        <v>26413</v>
      </c>
      <c r="C28" s="44">
        <v>295905.03000000003</v>
      </c>
    </row>
    <row r="29" spans="1:3" x14ac:dyDescent="0.25">
      <c r="A29" s="43">
        <v>28</v>
      </c>
      <c r="B29" s="44">
        <v>54660</v>
      </c>
      <c r="C29" s="44">
        <v>562164.19999999995</v>
      </c>
    </row>
    <row r="30" spans="1:3" x14ac:dyDescent="0.25">
      <c r="A30" s="43">
        <v>29</v>
      </c>
      <c r="B30" s="44">
        <v>35887</v>
      </c>
      <c r="C30" s="44">
        <v>257067.99</v>
      </c>
    </row>
    <row r="31" spans="1:3" x14ac:dyDescent="0.25">
      <c r="A31" s="43">
        <v>30</v>
      </c>
      <c r="B31" s="44">
        <v>42021</v>
      </c>
      <c r="C31" s="44">
        <v>384066.95</v>
      </c>
    </row>
    <row r="32" spans="1:3" x14ac:dyDescent="0.25">
      <c r="A32" s="43">
        <v>31</v>
      </c>
      <c r="B32" s="44">
        <v>47349</v>
      </c>
      <c r="C32" s="44">
        <v>441576.23</v>
      </c>
    </row>
    <row r="33" spans="1:3" x14ac:dyDescent="0.25">
      <c r="A33" s="43">
        <v>32</v>
      </c>
      <c r="B33" s="44">
        <v>24364</v>
      </c>
      <c r="C33" s="44">
        <v>252221.2</v>
      </c>
    </row>
    <row r="34" spans="1:3" x14ac:dyDescent="0.25">
      <c r="A34" s="43">
        <v>33</v>
      </c>
      <c r="B34" s="44">
        <v>58406</v>
      </c>
      <c r="C34" s="44">
        <v>552875.65999999992</v>
      </c>
    </row>
    <row r="35" spans="1:3" x14ac:dyDescent="0.25">
      <c r="A35" s="43">
        <v>34</v>
      </c>
      <c r="B35" s="44">
        <v>51643</v>
      </c>
      <c r="C35" s="44">
        <v>446101.81</v>
      </c>
    </row>
    <row r="36" spans="1:3" x14ac:dyDescent="0.25">
      <c r="A36" s="43">
        <v>35</v>
      </c>
      <c r="B36" s="44">
        <v>55115</v>
      </c>
      <c r="C36" s="44">
        <v>476038.95</v>
      </c>
    </row>
    <row r="37" spans="1:3" x14ac:dyDescent="0.25">
      <c r="A37" s="43">
        <v>36</v>
      </c>
      <c r="B37" s="44">
        <v>35416</v>
      </c>
      <c r="C37" s="44">
        <v>393889.36</v>
      </c>
    </row>
    <row r="38" spans="1:3" x14ac:dyDescent="0.25">
      <c r="A38" s="43">
        <v>37</v>
      </c>
      <c r="B38" s="44">
        <v>37274</v>
      </c>
      <c r="C38" s="44">
        <v>328436.78000000003</v>
      </c>
    </row>
    <row r="39" spans="1:3" x14ac:dyDescent="0.25">
      <c r="A39" s="43">
        <v>38</v>
      </c>
      <c r="B39" s="44">
        <v>36148</v>
      </c>
      <c r="C39" s="44">
        <v>408949.64</v>
      </c>
    </row>
    <row r="40" spans="1:3" x14ac:dyDescent="0.25">
      <c r="A40" s="43">
        <v>39</v>
      </c>
      <c r="B40" s="44">
        <v>32192</v>
      </c>
      <c r="C40" s="44">
        <v>394776.32000000001</v>
      </c>
    </row>
    <row r="41" spans="1:3" x14ac:dyDescent="0.25">
      <c r="A41" s="43">
        <v>40</v>
      </c>
      <c r="B41" s="44">
        <v>51238</v>
      </c>
      <c r="C41" s="44">
        <v>455804.96</v>
      </c>
    </row>
    <row r="42" spans="1:3" x14ac:dyDescent="0.25">
      <c r="A42" s="43">
        <v>41</v>
      </c>
      <c r="B42" s="44">
        <v>59235</v>
      </c>
      <c r="C42" s="44">
        <v>526249.4</v>
      </c>
    </row>
    <row r="43" spans="1:3" x14ac:dyDescent="0.25">
      <c r="A43" s="43">
        <v>42</v>
      </c>
      <c r="B43" s="44">
        <v>59329</v>
      </c>
      <c r="C43" s="44">
        <v>562602.56000000006</v>
      </c>
    </row>
    <row r="44" spans="1:3" x14ac:dyDescent="0.25">
      <c r="A44" s="43">
        <v>43</v>
      </c>
      <c r="B44" s="44">
        <v>22739</v>
      </c>
      <c r="C44" s="44">
        <v>180749.25</v>
      </c>
    </row>
    <row r="45" spans="1:3" x14ac:dyDescent="0.25">
      <c r="A45" s="43">
        <v>44</v>
      </c>
      <c r="B45" s="44">
        <v>28654</v>
      </c>
      <c r="C45" s="44">
        <v>275506.98</v>
      </c>
    </row>
    <row r="46" spans="1:3" x14ac:dyDescent="0.25">
      <c r="A46" s="43">
        <v>45</v>
      </c>
      <c r="B46" s="44">
        <v>36786</v>
      </c>
      <c r="C46" s="44">
        <v>372981.08</v>
      </c>
    </row>
    <row r="47" spans="1:3" x14ac:dyDescent="0.25">
      <c r="A47" s="43">
        <v>46</v>
      </c>
      <c r="B47" s="44">
        <v>20813</v>
      </c>
      <c r="C47" s="44">
        <v>216087.74</v>
      </c>
    </row>
    <row r="48" spans="1:3" x14ac:dyDescent="0.25">
      <c r="A48" s="43">
        <v>47</v>
      </c>
      <c r="B48" s="44">
        <v>57259</v>
      </c>
      <c r="C48" s="44">
        <v>470281.06</v>
      </c>
    </row>
    <row r="49" spans="1:3" x14ac:dyDescent="0.25">
      <c r="A49" s="43">
        <v>48</v>
      </c>
      <c r="B49" s="44">
        <v>57707</v>
      </c>
      <c r="C49" s="44">
        <v>481071.29</v>
      </c>
    </row>
    <row r="50" spans="1:3" x14ac:dyDescent="0.25">
      <c r="A50" s="43">
        <v>49</v>
      </c>
      <c r="B50" s="44">
        <v>61539</v>
      </c>
      <c r="C50" s="44">
        <v>612466.46</v>
      </c>
    </row>
    <row r="51" spans="1:3" x14ac:dyDescent="0.25">
      <c r="A51" s="43">
        <v>50</v>
      </c>
      <c r="B51" s="44">
        <v>36635</v>
      </c>
      <c r="C51" s="44">
        <v>370922.6</v>
      </c>
    </row>
    <row r="52" spans="1:3" x14ac:dyDescent="0.25">
      <c r="A52" s="43">
        <v>51</v>
      </c>
      <c r="B52" s="44">
        <v>39086</v>
      </c>
      <c r="C52" s="44">
        <v>448677.2</v>
      </c>
    </row>
    <row r="53" spans="1:3" x14ac:dyDescent="0.25">
      <c r="A53" s="43">
        <v>52</v>
      </c>
      <c r="B53" s="44">
        <v>33062</v>
      </c>
      <c r="C53" s="44">
        <v>259282.46</v>
      </c>
    </row>
    <row r="54" spans="1:3" x14ac:dyDescent="0.25">
      <c r="A54" s="43">
        <v>53</v>
      </c>
      <c r="B54" s="44">
        <v>42144</v>
      </c>
      <c r="C54" s="44">
        <v>354279.67999999999</v>
      </c>
    </row>
    <row r="55" spans="1:3" x14ac:dyDescent="0.25">
      <c r="A55" s="43">
        <v>54</v>
      </c>
      <c r="B55" s="44">
        <v>18828</v>
      </c>
      <c r="C55" s="44">
        <v>185749.88</v>
      </c>
    </row>
    <row r="56" spans="1:3" x14ac:dyDescent="0.25">
      <c r="A56" s="43">
        <v>55</v>
      </c>
      <c r="B56" s="44">
        <v>57070</v>
      </c>
      <c r="C56" s="44">
        <v>415818.7</v>
      </c>
    </row>
    <row r="57" spans="1:3" x14ac:dyDescent="0.25">
      <c r="A57" s="43">
        <v>56</v>
      </c>
      <c r="B57" s="44">
        <v>27991</v>
      </c>
      <c r="C57" s="44">
        <v>252095.02</v>
      </c>
    </row>
    <row r="58" spans="1:3" x14ac:dyDescent="0.25">
      <c r="A58" s="43">
        <v>57</v>
      </c>
      <c r="B58" s="44">
        <v>37876</v>
      </c>
      <c r="C58" s="44">
        <v>329524.88</v>
      </c>
    </row>
    <row r="59" spans="1:3" x14ac:dyDescent="0.25">
      <c r="A59" s="43">
        <v>58</v>
      </c>
      <c r="B59" s="44">
        <v>16134</v>
      </c>
      <c r="C59" s="44">
        <v>233120.9</v>
      </c>
    </row>
    <row r="60" spans="1:3" x14ac:dyDescent="0.25">
      <c r="A60" s="43">
        <v>59</v>
      </c>
      <c r="B60" s="44">
        <v>55466</v>
      </c>
      <c r="C60" s="44">
        <v>376140.08</v>
      </c>
    </row>
    <row r="61" spans="1:3" x14ac:dyDescent="0.25">
      <c r="A61" s="43">
        <v>60</v>
      </c>
      <c r="B61" s="44">
        <v>26100</v>
      </c>
      <c r="C61" s="44">
        <v>208166</v>
      </c>
    </row>
    <row r="62" spans="1:3" x14ac:dyDescent="0.25">
      <c r="A62" s="43">
        <v>61</v>
      </c>
      <c r="B62" s="44">
        <v>23787</v>
      </c>
      <c r="C62" s="44">
        <v>226261.67</v>
      </c>
    </row>
    <row r="63" spans="1:3" x14ac:dyDescent="0.25">
      <c r="A63" s="43">
        <v>62</v>
      </c>
      <c r="B63" s="44">
        <v>30895</v>
      </c>
      <c r="C63" s="44">
        <v>249581.7</v>
      </c>
    </row>
    <row r="64" spans="1:3" x14ac:dyDescent="0.25">
      <c r="A64" s="43">
        <v>63</v>
      </c>
      <c r="B64" s="44">
        <v>31845</v>
      </c>
      <c r="C64" s="44">
        <v>278010.2</v>
      </c>
    </row>
    <row r="65" spans="1:3" x14ac:dyDescent="0.25">
      <c r="A65" s="43">
        <v>64</v>
      </c>
      <c r="B65" s="44">
        <v>50618</v>
      </c>
      <c r="C65" s="44">
        <v>537451.34000000008</v>
      </c>
    </row>
    <row r="66" spans="1:3" x14ac:dyDescent="0.25">
      <c r="A66" s="43">
        <v>65</v>
      </c>
      <c r="B66" s="44">
        <v>62293</v>
      </c>
      <c r="C66" s="44">
        <v>448052.27</v>
      </c>
    </row>
    <row r="67" spans="1:3" x14ac:dyDescent="0.25">
      <c r="A67" s="43">
        <v>66</v>
      </c>
      <c r="B67" s="44">
        <v>61228</v>
      </c>
      <c r="C67" s="44">
        <v>519618.76</v>
      </c>
    </row>
    <row r="68" spans="1:3" x14ac:dyDescent="0.25">
      <c r="A68" s="43">
        <v>67</v>
      </c>
      <c r="B68" s="44">
        <v>32558</v>
      </c>
      <c r="C68" s="44">
        <v>364510.28</v>
      </c>
    </row>
    <row r="69" spans="1:3" x14ac:dyDescent="0.25">
      <c r="A69" s="43">
        <v>68</v>
      </c>
      <c r="B69" s="44">
        <v>40694</v>
      </c>
      <c r="C69" s="44">
        <v>351135.6</v>
      </c>
    </row>
    <row r="70" spans="1:3" x14ac:dyDescent="0.25">
      <c r="A70" s="43">
        <v>69</v>
      </c>
      <c r="B70" s="44">
        <v>46333</v>
      </c>
      <c r="C70" s="44">
        <v>390547.55</v>
      </c>
    </row>
    <row r="71" spans="1:3" x14ac:dyDescent="0.25">
      <c r="A71" s="43">
        <v>70</v>
      </c>
      <c r="B71" s="44">
        <v>28415</v>
      </c>
      <c r="C71" s="44">
        <v>234129.2</v>
      </c>
    </row>
    <row r="72" spans="1:3" x14ac:dyDescent="0.25">
      <c r="A72" s="43">
        <v>71</v>
      </c>
      <c r="B72" s="44">
        <v>19993</v>
      </c>
      <c r="C72" s="44">
        <v>224538.89</v>
      </c>
    </row>
    <row r="73" spans="1:3" x14ac:dyDescent="0.25">
      <c r="A73" s="43">
        <v>72</v>
      </c>
      <c r="B73" s="44">
        <v>34414</v>
      </c>
      <c r="C73" s="44">
        <v>248912.92</v>
      </c>
    </row>
    <row r="74" spans="1:3" x14ac:dyDescent="0.25">
      <c r="A74" s="43">
        <v>73</v>
      </c>
      <c r="B74" s="44">
        <v>52078</v>
      </c>
      <c r="C74" s="44">
        <v>328096.52</v>
      </c>
    </row>
    <row r="75" spans="1:3" x14ac:dyDescent="0.25">
      <c r="A75" s="43">
        <v>74</v>
      </c>
      <c r="B75" s="44">
        <v>24507</v>
      </c>
      <c r="C75" s="44">
        <v>262965.82999999996</v>
      </c>
    </row>
    <row r="76" spans="1:3" x14ac:dyDescent="0.25">
      <c r="A76" s="43">
        <v>75</v>
      </c>
      <c r="B76" s="44">
        <v>28516</v>
      </c>
      <c r="C76" s="44">
        <v>334304.52</v>
      </c>
    </row>
    <row r="77" spans="1:3" x14ac:dyDescent="0.25">
      <c r="A77" s="43">
        <v>76</v>
      </c>
      <c r="B77" s="44">
        <v>17554</v>
      </c>
      <c r="C77" s="44">
        <v>216060.84</v>
      </c>
    </row>
    <row r="78" spans="1:3" x14ac:dyDescent="0.25">
      <c r="A78" s="43">
        <v>77</v>
      </c>
      <c r="B78" s="44">
        <v>16662</v>
      </c>
      <c r="C78" s="44">
        <v>183462.62</v>
      </c>
    </row>
    <row r="79" spans="1:3" x14ac:dyDescent="0.25">
      <c r="A79" s="43">
        <v>78</v>
      </c>
      <c r="B79" s="44">
        <v>57162</v>
      </c>
      <c r="C79" s="44">
        <v>517013.54</v>
      </c>
    </row>
    <row r="80" spans="1:3" x14ac:dyDescent="0.25">
      <c r="A80" s="43">
        <v>79</v>
      </c>
      <c r="B80" s="44">
        <v>57297</v>
      </c>
      <c r="C80" s="44">
        <v>731834.3</v>
      </c>
    </row>
    <row r="81" spans="1:3" x14ac:dyDescent="0.25">
      <c r="A81" s="43">
        <v>80</v>
      </c>
      <c r="B81" s="44">
        <v>64112</v>
      </c>
      <c r="C81" s="44">
        <v>439159.84</v>
      </c>
    </row>
    <row r="82" spans="1:3" x14ac:dyDescent="0.25">
      <c r="A82" s="43">
        <v>81</v>
      </c>
      <c r="B82" s="44">
        <v>37237</v>
      </c>
      <c r="C82" s="44">
        <v>453649.08</v>
      </c>
    </row>
    <row r="83" spans="1:3" x14ac:dyDescent="0.25">
      <c r="A83" s="43">
        <v>82</v>
      </c>
      <c r="B83" s="44">
        <v>55058</v>
      </c>
      <c r="C83" s="44">
        <v>495969.8</v>
      </c>
    </row>
    <row r="84" spans="1:3" x14ac:dyDescent="0.25">
      <c r="A84" s="43">
        <v>83</v>
      </c>
      <c r="B84" s="44">
        <v>30791</v>
      </c>
      <c r="C84" s="44">
        <v>306489.03000000003</v>
      </c>
    </row>
    <row r="85" spans="1:3" x14ac:dyDescent="0.25">
      <c r="A85" s="43">
        <v>84</v>
      </c>
      <c r="B85" s="44">
        <v>19784</v>
      </c>
      <c r="C85" s="44">
        <v>226868.96</v>
      </c>
    </row>
    <row r="86" spans="1:3" x14ac:dyDescent="0.25">
      <c r="A86" s="43">
        <v>85</v>
      </c>
      <c r="B86" s="44">
        <v>32463</v>
      </c>
      <c r="C86" s="44">
        <v>316845.86</v>
      </c>
    </row>
    <row r="87" spans="1:3" x14ac:dyDescent="0.25">
      <c r="A87" s="43">
        <v>86</v>
      </c>
      <c r="B87" s="44">
        <v>59364</v>
      </c>
      <c r="C87" s="44">
        <v>496417.28000000003</v>
      </c>
    </row>
    <row r="88" spans="1:3" x14ac:dyDescent="0.25">
      <c r="A88" s="43">
        <v>87</v>
      </c>
      <c r="B88" s="44">
        <v>64632</v>
      </c>
      <c r="C88" s="44">
        <v>527881.68000000005</v>
      </c>
    </row>
    <row r="89" spans="1:3" x14ac:dyDescent="0.25">
      <c r="A89" s="43">
        <v>88</v>
      </c>
      <c r="B89" s="44">
        <v>58106</v>
      </c>
      <c r="C89" s="44">
        <v>535766.15999999992</v>
      </c>
    </row>
    <row r="90" spans="1:3" x14ac:dyDescent="0.25">
      <c r="A90" s="43">
        <v>89</v>
      </c>
      <c r="B90" s="44">
        <v>60333</v>
      </c>
      <c r="C90" s="44">
        <v>469314.35</v>
      </c>
    </row>
    <row r="91" spans="1:3" x14ac:dyDescent="0.25">
      <c r="A91" s="43">
        <v>90</v>
      </c>
      <c r="B91" s="44">
        <v>58353</v>
      </c>
      <c r="C91" s="44">
        <v>558254.63</v>
      </c>
    </row>
    <row r="92" spans="1:3" x14ac:dyDescent="0.25">
      <c r="A92" s="43">
        <v>91</v>
      </c>
      <c r="B92" s="44">
        <v>22672</v>
      </c>
      <c r="C92" s="44">
        <v>197141.28</v>
      </c>
    </row>
    <row r="93" spans="1:3" x14ac:dyDescent="0.25">
      <c r="A93" s="43">
        <v>92</v>
      </c>
      <c r="B93" s="44">
        <v>64325</v>
      </c>
      <c r="C93" s="44">
        <v>563313.5</v>
      </c>
    </row>
    <row r="94" spans="1:3" x14ac:dyDescent="0.25">
      <c r="A94" s="43">
        <v>93</v>
      </c>
      <c r="B94" s="44">
        <v>32326</v>
      </c>
      <c r="C94" s="44">
        <v>365825.02</v>
      </c>
    </row>
    <row r="95" spans="1:3" x14ac:dyDescent="0.25">
      <c r="A95" s="43">
        <v>94</v>
      </c>
      <c r="B95" s="44">
        <v>16138</v>
      </c>
      <c r="C95" s="44">
        <v>206538.6</v>
      </c>
    </row>
    <row r="96" spans="1:3" x14ac:dyDescent="0.25">
      <c r="A96" s="43">
        <v>95</v>
      </c>
      <c r="B96" s="44">
        <v>34957</v>
      </c>
      <c r="C96" s="44">
        <v>320916.75</v>
      </c>
    </row>
    <row r="97" spans="1:3" x14ac:dyDescent="0.25">
      <c r="A97" s="43">
        <v>96</v>
      </c>
      <c r="B97" s="44">
        <v>26159</v>
      </c>
      <c r="C97" s="44">
        <v>294325.06</v>
      </c>
    </row>
    <row r="98" spans="1:3" x14ac:dyDescent="0.25">
      <c r="A98" s="43">
        <v>97</v>
      </c>
      <c r="B98" s="44">
        <v>42098</v>
      </c>
      <c r="C98" s="44">
        <v>329951.7</v>
      </c>
    </row>
    <row r="99" spans="1:3" x14ac:dyDescent="0.25">
      <c r="A99" s="43">
        <v>98</v>
      </c>
      <c r="B99" s="44">
        <v>20582</v>
      </c>
      <c r="C99" s="44">
        <v>161277.70000000001</v>
      </c>
    </row>
    <row r="100" spans="1:3" x14ac:dyDescent="0.25">
      <c r="A100" s="43">
        <v>99</v>
      </c>
      <c r="B100" s="44">
        <v>45614</v>
      </c>
      <c r="C100" s="44">
        <v>428140.06</v>
      </c>
    </row>
    <row r="101" spans="1:3" x14ac:dyDescent="0.25">
      <c r="A101" s="43">
        <v>100</v>
      </c>
      <c r="B101" s="44">
        <v>42729</v>
      </c>
      <c r="C101" s="44">
        <v>433279.13</v>
      </c>
    </row>
    <row r="102" spans="1:3" x14ac:dyDescent="0.25">
      <c r="A102" s="43">
        <v>101</v>
      </c>
      <c r="B102" s="44">
        <v>40053</v>
      </c>
      <c r="C102" s="44">
        <v>346792.73</v>
      </c>
    </row>
    <row r="103" spans="1:3" x14ac:dyDescent="0.25">
      <c r="A103" s="43">
        <v>102</v>
      </c>
      <c r="B103" s="44">
        <v>51749</v>
      </c>
      <c r="C103" s="44">
        <v>540063.03</v>
      </c>
    </row>
    <row r="104" spans="1:3" x14ac:dyDescent="0.25">
      <c r="A104" s="43">
        <v>103</v>
      </c>
      <c r="B104" s="44">
        <v>59753</v>
      </c>
      <c r="C104" s="44">
        <v>588972.06000000006</v>
      </c>
    </row>
    <row r="105" spans="1:3" x14ac:dyDescent="0.25">
      <c r="A105" s="43">
        <v>104</v>
      </c>
      <c r="B105" s="44">
        <v>34045</v>
      </c>
      <c r="C105" s="44">
        <v>290698.15000000002</v>
      </c>
    </row>
    <row r="106" spans="1:3" x14ac:dyDescent="0.25">
      <c r="A106" s="43">
        <v>105</v>
      </c>
      <c r="B106" s="44">
        <v>56384</v>
      </c>
      <c r="C106" s="44">
        <v>544487.67999999993</v>
      </c>
    </row>
    <row r="107" spans="1:3" x14ac:dyDescent="0.25">
      <c r="A107" s="43">
        <v>106</v>
      </c>
      <c r="B107" s="44">
        <v>33242</v>
      </c>
      <c r="C107" s="44">
        <v>206569.82</v>
      </c>
    </row>
    <row r="108" spans="1:3" x14ac:dyDescent="0.25">
      <c r="A108" s="43">
        <v>107</v>
      </c>
      <c r="B108" s="44">
        <v>49060</v>
      </c>
      <c r="C108" s="44">
        <v>550902.6</v>
      </c>
    </row>
    <row r="109" spans="1:3" x14ac:dyDescent="0.25">
      <c r="A109" s="43">
        <v>108</v>
      </c>
      <c r="B109" s="44">
        <v>38219</v>
      </c>
      <c r="C109" s="44">
        <v>321737.09000000003</v>
      </c>
    </row>
    <row r="110" spans="1:3" x14ac:dyDescent="0.25">
      <c r="A110" s="43">
        <v>109</v>
      </c>
      <c r="B110" s="44">
        <v>56891</v>
      </c>
      <c r="C110" s="44">
        <v>568845.91999999993</v>
      </c>
    </row>
    <row r="111" spans="1:3" x14ac:dyDescent="0.25">
      <c r="A111" s="43">
        <v>110</v>
      </c>
      <c r="B111" s="44">
        <v>52906</v>
      </c>
      <c r="C111" s="44">
        <v>426690.72</v>
      </c>
    </row>
    <row r="112" spans="1:3" x14ac:dyDescent="0.25">
      <c r="A112" s="43">
        <v>111</v>
      </c>
      <c r="B112" s="44">
        <v>44835</v>
      </c>
      <c r="C112" s="44">
        <v>430649.15</v>
      </c>
    </row>
    <row r="113" spans="1:3" x14ac:dyDescent="0.25">
      <c r="A113" s="43">
        <v>112</v>
      </c>
      <c r="B113" s="44">
        <v>45028</v>
      </c>
      <c r="C113" s="44">
        <v>400768.12</v>
      </c>
    </row>
    <row r="114" spans="1:3" x14ac:dyDescent="0.25">
      <c r="A114" s="43">
        <v>113</v>
      </c>
      <c r="B114" s="44">
        <v>15988</v>
      </c>
      <c r="C114" s="44">
        <v>175665.68</v>
      </c>
    </row>
    <row r="115" spans="1:3" x14ac:dyDescent="0.25">
      <c r="A115" s="43">
        <v>114</v>
      </c>
      <c r="B115" s="44">
        <v>64717</v>
      </c>
      <c r="C115" s="44">
        <v>558028.44999999995</v>
      </c>
    </row>
    <row r="116" spans="1:3" x14ac:dyDescent="0.25">
      <c r="A116" s="43">
        <v>115</v>
      </c>
      <c r="B116" s="44">
        <v>15196</v>
      </c>
      <c r="C116" s="44">
        <v>163514.12</v>
      </c>
    </row>
    <row r="117" spans="1:3" x14ac:dyDescent="0.25">
      <c r="A117" s="43">
        <v>116</v>
      </c>
      <c r="B117" s="44">
        <v>45093</v>
      </c>
      <c r="C117" s="44">
        <v>398568.89</v>
      </c>
    </row>
    <row r="118" spans="1:3" x14ac:dyDescent="0.25">
      <c r="A118" s="43">
        <v>117</v>
      </c>
      <c r="B118" s="44">
        <v>51099</v>
      </c>
      <c r="C118" s="44">
        <v>483830.51</v>
      </c>
    </row>
    <row r="119" spans="1:3" x14ac:dyDescent="0.25">
      <c r="A119" s="43">
        <v>118</v>
      </c>
      <c r="B119" s="44">
        <v>40839</v>
      </c>
      <c r="C119" s="44">
        <v>292958.71999999997</v>
      </c>
    </row>
    <row r="120" spans="1:3" x14ac:dyDescent="0.25">
      <c r="A120" s="43">
        <v>119</v>
      </c>
      <c r="B120" s="44">
        <v>29773</v>
      </c>
      <c r="C120" s="44">
        <v>275083.88</v>
      </c>
    </row>
    <row r="121" spans="1:3" x14ac:dyDescent="0.25">
      <c r="A121" s="43">
        <v>120</v>
      </c>
      <c r="B121" s="44">
        <v>60954</v>
      </c>
      <c r="C121" s="44">
        <v>599805.07999999996</v>
      </c>
    </row>
    <row r="122" spans="1:3" x14ac:dyDescent="0.25">
      <c r="A122" s="43">
        <v>121</v>
      </c>
      <c r="B122" s="44">
        <v>53820</v>
      </c>
      <c r="C122" s="44">
        <v>524692.4</v>
      </c>
    </row>
    <row r="123" spans="1:3" x14ac:dyDescent="0.25">
      <c r="A123" s="43">
        <v>122</v>
      </c>
      <c r="B123" s="44">
        <v>19365</v>
      </c>
      <c r="C123" s="44">
        <v>196012.1</v>
      </c>
    </row>
    <row r="124" spans="1:3" x14ac:dyDescent="0.25">
      <c r="A124" s="43">
        <v>123</v>
      </c>
      <c r="B124" s="44">
        <v>39109</v>
      </c>
      <c r="C124" s="44">
        <v>360134.37</v>
      </c>
    </row>
    <row r="125" spans="1:3" x14ac:dyDescent="0.25">
      <c r="A125" s="43">
        <v>124</v>
      </c>
      <c r="B125" s="44">
        <v>40439</v>
      </c>
      <c r="C125" s="44">
        <v>312044.71999999997</v>
      </c>
    </row>
    <row r="126" spans="1:3" x14ac:dyDescent="0.25">
      <c r="A126" s="43">
        <v>125</v>
      </c>
      <c r="B126" s="44">
        <v>35117</v>
      </c>
      <c r="C126" s="44">
        <v>268076.57</v>
      </c>
    </row>
    <row r="127" spans="1:3" x14ac:dyDescent="0.25">
      <c r="A127" s="43">
        <v>126</v>
      </c>
      <c r="B127" s="44">
        <v>50624</v>
      </c>
      <c r="C127" s="44">
        <v>394243.2</v>
      </c>
    </row>
    <row r="128" spans="1:3" x14ac:dyDescent="0.25">
      <c r="A128" s="43">
        <v>127</v>
      </c>
      <c r="B128" s="44">
        <v>55174</v>
      </c>
      <c r="C128" s="44">
        <v>474839.8</v>
      </c>
    </row>
    <row r="129" spans="1:3" x14ac:dyDescent="0.25">
      <c r="A129" s="43">
        <v>128</v>
      </c>
      <c r="B129" s="44">
        <v>52278</v>
      </c>
      <c r="C129" s="44">
        <v>474497.36</v>
      </c>
    </row>
    <row r="130" spans="1:3" x14ac:dyDescent="0.25">
      <c r="A130" s="43">
        <v>129</v>
      </c>
      <c r="B130" s="44">
        <v>30557</v>
      </c>
      <c r="C130" s="44">
        <v>301178.54000000004</v>
      </c>
    </row>
    <row r="131" spans="1:3" x14ac:dyDescent="0.25">
      <c r="A131" s="43">
        <v>130</v>
      </c>
      <c r="B131" s="44">
        <v>62145</v>
      </c>
      <c r="C131" s="44">
        <v>642241.85</v>
      </c>
    </row>
    <row r="132" spans="1:3" x14ac:dyDescent="0.25">
      <c r="A132" s="43">
        <v>131</v>
      </c>
      <c r="B132" s="44">
        <v>58106</v>
      </c>
      <c r="C132" s="44">
        <v>475335.92</v>
      </c>
    </row>
    <row r="133" spans="1:3" x14ac:dyDescent="0.25">
      <c r="A133" s="43">
        <v>132</v>
      </c>
      <c r="B133" s="44">
        <v>55233</v>
      </c>
      <c r="C133" s="44">
        <v>543230.68999999994</v>
      </c>
    </row>
    <row r="134" spans="1:3" x14ac:dyDescent="0.25">
      <c r="A134" s="43">
        <v>133</v>
      </c>
      <c r="B134" s="44">
        <v>51653</v>
      </c>
      <c r="C134" s="44">
        <v>343389.04</v>
      </c>
    </row>
    <row r="135" spans="1:3" x14ac:dyDescent="0.25">
      <c r="A135" s="43">
        <v>134</v>
      </c>
      <c r="B135" s="44">
        <v>16221</v>
      </c>
      <c r="C135" s="44">
        <v>195989</v>
      </c>
    </row>
    <row r="136" spans="1:3" x14ac:dyDescent="0.25">
      <c r="A136" s="43">
        <v>135</v>
      </c>
      <c r="B136" s="44">
        <v>28538</v>
      </c>
      <c r="C136" s="44">
        <v>295141.42000000004</v>
      </c>
    </row>
    <row r="137" spans="1:3" x14ac:dyDescent="0.25">
      <c r="A137" s="43">
        <v>136</v>
      </c>
      <c r="B137" s="44">
        <v>33546</v>
      </c>
      <c r="C137" s="44">
        <v>355268.6</v>
      </c>
    </row>
    <row r="138" spans="1:3" x14ac:dyDescent="0.25">
      <c r="A138" s="43">
        <v>137</v>
      </c>
      <c r="B138" s="44">
        <v>50539</v>
      </c>
      <c r="C138" s="44">
        <v>505356.39</v>
      </c>
    </row>
    <row r="139" spans="1:3" x14ac:dyDescent="0.25">
      <c r="A139" s="43">
        <v>138</v>
      </c>
      <c r="B139" s="44">
        <v>14677</v>
      </c>
      <c r="C139" s="44">
        <v>180772.07</v>
      </c>
    </row>
    <row r="140" spans="1:3" x14ac:dyDescent="0.25">
      <c r="A140" s="43">
        <v>139</v>
      </c>
      <c r="B140" s="44">
        <v>15835</v>
      </c>
      <c r="C140" s="44">
        <v>146751.85</v>
      </c>
    </row>
    <row r="141" spans="1:3" x14ac:dyDescent="0.25">
      <c r="A141" s="43">
        <v>140</v>
      </c>
      <c r="B141" s="44">
        <v>24504</v>
      </c>
      <c r="C141" s="44">
        <v>198984.32000000001</v>
      </c>
    </row>
    <row r="142" spans="1:3" x14ac:dyDescent="0.25">
      <c r="A142" s="43">
        <v>141</v>
      </c>
      <c r="B142" s="44">
        <v>21816</v>
      </c>
      <c r="C142" s="44">
        <v>210783.92</v>
      </c>
    </row>
    <row r="143" spans="1:3" x14ac:dyDescent="0.25">
      <c r="A143" s="43">
        <v>142</v>
      </c>
      <c r="B143" s="44">
        <v>28370</v>
      </c>
      <c r="C143" s="44">
        <v>246604.1</v>
      </c>
    </row>
    <row r="144" spans="1:3" x14ac:dyDescent="0.25">
      <c r="A144" s="43">
        <v>143</v>
      </c>
      <c r="B144" s="44">
        <v>46733</v>
      </c>
      <c r="C144" s="44">
        <v>430873.95</v>
      </c>
    </row>
    <row r="145" spans="1:3" x14ac:dyDescent="0.25">
      <c r="A145" s="43">
        <v>144</v>
      </c>
      <c r="B145" s="44">
        <v>46568</v>
      </c>
      <c r="C145" s="44">
        <v>393671.84</v>
      </c>
    </row>
    <row r="146" spans="1:3" x14ac:dyDescent="0.25">
      <c r="A146" s="43">
        <v>145</v>
      </c>
      <c r="B146" s="44">
        <v>42540</v>
      </c>
      <c r="C146" s="44">
        <v>363945.2</v>
      </c>
    </row>
    <row r="147" spans="1:3" x14ac:dyDescent="0.25">
      <c r="A147" s="43">
        <v>146</v>
      </c>
      <c r="B147" s="44">
        <v>39348</v>
      </c>
      <c r="C147" s="44">
        <v>275857.52</v>
      </c>
    </row>
    <row r="148" spans="1:3" x14ac:dyDescent="0.25">
      <c r="A148" s="43">
        <v>147</v>
      </c>
      <c r="B148" s="44">
        <v>34125</v>
      </c>
      <c r="C148" s="44">
        <v>350641.25</v>
      </c>
    </row>
    <row r="149" spans="1:3" x14ac:dyDescent="0.25">
      <c r="A149" s="43">
        <v>148</v>
      </c>
      <c r="B149" s="44">
        <v>61572</v>
      </c>
      <c r="C149" s="44">
        <v>580750.64</v>
      </c>
    </row>
    <row r="150" spans="1:3" x14ac:dyDescent="0.25">
      <c r="A150" s="43">
        <v>149</v>
      </c>
      <c r="B150" s="44">
        <v>54730</v>
      </c>
      <c r="C150" s="44">
        <v>410123.4</v>
      </c>
    </row>
    <row r="151" spans="1:3" x14ac:dyDescent="0.25">
      <c r="A151" s="43">
        <v>150</v>
      </c>
      <c r="B151" s="44">
        <v>38799</v>
      </c>
      <c r="C151" s="44">
        <v>332068.73</v>
      </c>
    </row>
    <row r="152" spans="1:3" x14ac:dyDescent="0.25">
      <c r="A152" s="43">
        <v>151</v>
      </c>
      <c r="B152" s="44">
        <v>22293</v>
      </c>
      <c r="C152" s="44">
        <v>208949.09</v>
      </c>
    </row>
    <row r="153" spans="1:3" x14ac:dyDescent="0.25">
      <c r="A153" s="43">
        <v>152</v>
      </c>
      <c r="B153" s="44">
        <v>37202</v>
      </c>
      <c r="C153" s="44">
        <v>346499.94</v>
      </c>
    </row>
    <row r="154" spans="1:3" x14ac:dyDescent="0.25">
      <c r="A154" s="43">
        <v>153</v>
      </c>
      <c r="B154" s="44">
        <v>53171</v>
      </c>
      <c r="C154" s="44">
        <v>474836.29</v>
      </c>
    </row>
    <row r="155" spans="1:3" x14ac:dyDescent="0.25">
      <c r="A155" s="43">
        <v>154</v>
      </c>
      <c r="B155" s="44">
        <v>33287</v>
      </c>
      <c r="C155" s="44">
        <v>255380.79</v>
      </c>
    </row>
    <row r="156" spans="1:3" x14ac:dyDescent="0.25">
      <c r="A156" s="43">
        <v>155</v>
      </c>
      <c r="B156" s="44">
        <v>35445</v>
      </c>
      <c r="C156" s="44">
        <v>237858.5</v>
      </c>
    </row>
    <row r="157" spans="1:3" x14ac:dyDescent="0.25">
      <c r="A157" s="43">
        <v>156</v>
      </c>
      <c r="B157" s="44">
        <v>21723</v>
      </c>
      <c r="C157" s="44">
        <v>224001.23</v>
      </c>
    </row>
    <row r="158" spans="1:3" x14ac:dyDescent="0.25">
      <c r="A158" s="43">
        <v>157</v>
      </c>
      <c r="B158" s="44">
        <v>40939</v>
      </c>
      <c r="C158" s="44">
        <v>439329.89</v>
      </c>
    </row>
    <row r="159" spans="1:3" x14ac:dyDescent="0.25">
      <c r="A159" s="43">
        <v>158</v>
      </c>
      <c r="B159" s="44">
        <v>45048</v>
      </c>
      <c r="C159" s="44">
        <v>362182.64</v>
      </c>
    </row>
    <row r="160" spans="1:3" x14ac:dyDescent="0.25">
      <c r="A160" s="43">
        <v>159</v>
      </c>
      <c r="B160" s="44">
        <v>30296</v>
      </c>
      <c r="C160" s="44">
        <v>299639.04000000004</v>
      </c>
    </row>
    <row r="161" spans="1:3" x14ac:dyDescent="0.25">
      <c r="A161" s="43">
        <v>160</v>
      </c>
      <c r="B161" s="44">
        <v>53521</v>
      </c>
      <c r="C161" s="44">
        <v>457210.54</v>
      </c>
    </row>
    <row r="162" spans="1:3" x14ac:dyDescent="0.25">
      <c r="A162" s="43">
        <v>161</v>
      </c>
      <c r="B162" s="44">
        <v>24680</v>
      </c>
      <c r="C162" s="44">
        <v>209679.6</v>
      </c>
    </row>
    <row r="163" spans="1:3" x14ac:dyDescent="0.25">
      <c r="A163" s="43">
        <v>162</v>
      </c>
      <c r="B163" s="44">
        <v>46956</v>
      </c>
      <c r="C163" s="44">
        <v>426587.12</v>
      </c>
    </row>
    <row r="164" spans="1:3" x14ac:dyDescent="0.25">
      <c r="A164" s="43">
        <v>163</v>
      </c>
      <c r="B164" s="44">
        <v>16392</v>
      </c>
      <c r="C164" s="44">
        <v>200150.72</v>
      </c>
    </row>
    <row r="165" spans="1:3" x14ac:dyDescent="0.25">
      <c r="A165" s="43">
        <v>164</v>
      </c>
      <c r="B165" s="44">
        <v>53761</v>
      </c>
      <c r="C165" s="44">
        <v>534924.22</v>
      </c>
    </row>
    <row r="166" spans="1:3" x14ac:dyDescent="0.25">
      <c r="A166" s="43">
        <v>165</v>
      </c>
      <c r="B166" s="44">
        <v>56104</v>
      </c>
      <c r="C166" s="44">
        <v>460681.28</v>
      </c>
    </row>
    <row r="167" spans="1:3" x14ac:dyDescent="0.25">
      <c r="A167" s="43">
        <v>166</v>
      </c>
      <c r="B167" s="44">
        <v>15241</v>
      </c>
      <c r="C167" s="44">
        <v>151200.24</v>
      </c>
    </row>
    <row r="168" spans="1:3" x14ac:dyDescent="0.25">
      <c r="A168" s="43">
        <v>167</v>
      </c>
      <c r="B168" s="44">
        <v>19284</v>
      </c>
      <c r="C168" s="44">
        <v>212426.64</v>
      </c>
    </row>
    <row r="169" spans="1:3" x14ac:dyDescent="0.25">
      <c r="A169" s="43">
        <v>168</v>
      </c>
      <c r="B169" s="44">
        <v>14673</v>
      </c>
      <c r="C169" s="44">
        <v>181763.54</v>
      </c>
    </row>
    <row r="170" spans="1:3" x14ac:dyDescent="0.25">
      <c r="A170" s="43">
        <v>169</v>
      </c>
      <c r="B170" s="44">
        <v>57793</v>
      </c>
      <c r="C170" s="44">
        <v>497895.75</v>
      </c>
    </row>
    <row r="171" spans="1:3" x14ac:dyDescent="0.25">
      <c r="A171" s="43">
        <v>170</v>
      </c>
      <c r="B171" s="44">
        <v>28259</v>
      </c>
      <c r="C171" s="44">
        <v>242161.2</v>
      </c>
    </row>
    <row r="172" spans="1:3" x14ac:dyDescent="0.25">
      <c r="A172" s="43">
        <v>171</v>
      </c>
      <c r="B172" s="44">
        <v>30304</v>
      </c>
      <c r="C172" s="44">
        <v>206671.68</v>
      </c>
    </row>
    <row r="173" spans="1:3" x14ac:dyDescent="0.25">
      <c r="A173" s="43">
        <v>172</v>
      </c>
      <c r="B173" s="44">
        <v>62568</v>
      </c>
      <c r="C173" s="44">
        <v>496735.52</v>
      </c>
    </row>
    <row r="174" spans="1:3" x14ac:dyDescent="0.25">
      <c r="A174" s="43">
        <v>173</v>
      </c>
      <c r="B174" s="44">
        <v>56139</v>
      </c>
      <c r="C174" s="44">
        <v>513074.17</v>
      </c>
    </row>
    <row r="175" spans="1:3" x14ac:dyDescent="0.25">
      <c r="A175" s="43">
        <v>174</v>
      </c>
      <c r="B175" s="44">
        <v>23120</v>
      </c>
      <c r="C175" s="44">
        <v>214614.39999999999</v>
      </c>
    </row>
    <row r="176" spans="1:3" x14ac:dyDescent="0.25">
      <c r="A176" s="43">
        <v>175</v>
      </c>
      <c r="B176" s="44">
        <v>17006</v>
      </c>
      <c r="C176" s="44">
        <v>110924.66</v>
      </c>
    </row>
    <row r="177" spans="1:3" x14ac:dyDescent="0.25">
      <c r="A177" s="43">
        <v>176</v>
      </c>
      <c r="B177" s="44">
        <v>31596</v>
      </c>
      <c r="C177" s="44">
        <v>329940.56</v>
      </c>
    </row>
    <row r="178" spans="1:3" x14ac:dyDescent="0.25">
      <c r="A178" s="43">
        <v>177</v>
      </c>
      <c r="B178" s="44">
        <v>40607</v>
      </c>
      <c r="C178" s="44">
        <v>363486.04</v>
      </c>
    </row>
    <row r="179" spans="1:3" x14ac:dyDescent="0.25">
      <c r="A179" s="43">
        <v>178</v>
      </c>
      <c r="B179" s="44">
        <v>61771</v>
      </c>
      <c r="C179" s="44">
        <v>569494.11</v>
      </c>
    </row>
    <row r="180" spans="1:3" x14ac:dyDescent="0.25">
      <c r="A180" s="43">
        <v>179</v>
      </c>
      <c r="B180" s="44">
        <v>30412</v>
      </c>
      <c r="C180" s="44">
        <v>279610.59999999998</v>
      </c>
    </row>
    <row r="181" spans="1:3" x14ac:dyDescent="0.25">
      <c r="A181" s="43">
        <v>180</v>
      </c>
      <c r="B181" s="44">
        <v>36947</v>
      </c>
      <c r="C181" s="44">
        <v>361463.21</v>
      </c>
    </row>
    <row r="182" spans="1:3" x14ac:dyDescent="0.25">
      <c r="A182" s="43">
        <v>181</v>
      </c>
      <c r="B182" s="44">
        <v>43194</v>
      </c>
      <c r="C182" s="44">
        <v>395552</v>
      </c>
    </row>
    <row r="183" spans="1:3" x14ac:dyDescent="0.25">
      <c r="A183" s="43">
        <v>182</v>
      </c>
      <c r="B183" s="44">
        <v>56866</v>
      </c>
      <c r="C183" s="44">
        <v>492417.48</v>
      </c>
    </row>
    <row r="184" spans="1:3" x14ac:dyDescent="0.25">
      <c r="A184" s="43">
        <v>183</v>
      </c>
      <c r="B184" s="44">
        <v>39851</v>
      </c>
      <c r="C184" s="44">
        <v>367213.96</v>
      </c>
    </row>
    <row r="185" spans="1:3" x14ac:dyDescent="0.25">
      <c r="A185" s="43">
        <v>184</v>
      </c>
      <c r="B185" s="44">
        <v>36617</v>
      </c>
      <c r="C185" s="44">
        <v>312177.71999999997</v>
      </c>
    </row>
    <row r="186" spans="1:3" x14ac:dyDescent="0.25">
      <c r="A186" s="43">
        <v>185</v>
      </c>
      <c r="B186" s="44">
        <v>46438</v>
      </c>
      <c r="C186" s="44">
        <v>331878.65999999997</v>
      </c>
    </row>
    <row r="187" spans="1:3" x14ac:dyDescent="0.25">
      <c r="A187" s="43">
        <v>186</v>
      </c>
      <c r="B187" s="44">
        <v>27520</v>
      </c>
      <c r="C187" s="44">
        <v>266032</v>
      </c>
    </row>
    <row r="188" spans="1:3" x14ac:dyDescent="0.25">
      <c r="A188" s="43">
        <v>187</v>
      </c>
      <c r="B188" s="44">
        <v>28852</v>
      </c>
      <c r="C188" s="44">
        <v>311399.12</v>
      </c>
    </row>
    <row r="189" spans="1:3" x14ac:dyDescent="0.25">
      <c r="A189" s="43">
        <v>188</v>
      </c>
      <c r="B189" s="44">
        <v>60878</v>
      </c>
      <c r="C189" s="44">
        <v>505367.44</v>
      </c>
    </row>
    <row r="190" spans="1:3" x14ac:dyDescent="0.25">
      <c r="A190" s="43">
        <v>189</v>
      </c>
      <c r="B190" s="44">
        <v>32779</v>
      </c>
      <c r="C190" s="44">
        <v>211928.26</v>
      </c>
    </row>
    <row r="191" spans="1:3" x14ac:dyDescent="0.25">
      <c r="A191" s="43">
        <v>190</v>
      </c>
      <c r="B191" s="44">
        <v>49959</v>
      </c>
      <c r="C191" s="44">
        <v>401211.77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5B004C-3B3A-4FFC-B6DF-7E56E30FE5C9}">
  <sheetPr>
    <tabColor rgb="FFFFFF00"/>
  </sheetPr>
  <dimension ref="A1:H7"/>
  <sheetViews>
    <sheetView zoomScale="145" zoomScaleNormal="145" workbookViewId="0">
      <selection activeCell="G4" sqref="G4"/>
    </sheetView>
  </sheetViews>
  <sheetFormatPr defaultRowHeight="15" x14ac:dyDescent="0.25"/>
  <cols>
    <col min="6" max="6" width="15.42578125" bestFit="1" customWidth="1"/>
    <col min="7" max="7" width="34.28515625" bestFit="1" customWidth="1"/>
  </cols>
  <sheetData>
    <row r="1" spans="1:8" ht="23.25" x14ac:dyDescent="0.35">
      <c r="A1" s="49" t="s">
        <v>100</v>
      </c>
    </row>
    <row r="3" spans="1:8" x14ac:dyDescent="0.25">
      <c r="A3" t="s">
        <v>17</v>
      </c>
      <c r="B3" t="s">
        <v>18</v>
      </c>
      <c r="C3" t="s">
        <v>19</v>
      </c>
      <c r="E3" t="s">
        <v>19</v>
      </c>
      <c r="F3" s="40" t="s">
        <v>22</v>
      </c>
      <c r="G3" s="40" t="s">
        <v>22</v>
      </c>
      <c r="H3" s="40" t="s">
        <v>22</v>
      </c>
    </row>
    <row r="4" spans="1:8" x14ac:dyDescent="0.25">
      <c r="A4">
        <v>10</v>
      </c>
      <c r="B4">
        <v>5</v>
      </c>
      <c r="C4" t="s">
        <v>20</v>
      </c>
      <c r="E4" t="s">
        <v>20</v>
      </c>
      <c r="F4" cm="1">
        <f t="array" ref="F4">AVERAGE(IF($C$4:$C$7=E4,$A$4:$A$7-$B$4:$B$7))</f>
        <v>9</v>
      </c>
      <c r="G4" t="s">
        <v>223</v>
      </c>
      <c r="H4" cm="1">
        <f t="array" ref="H4">AVERAGE(IF($C$4:$C$7=E4,$A$4:$A$7-$B$4:$B$7))</f>
        <v>9</v>
      </c>
    </row>
    <row r="5" spans="1:8" x14ac:dyDescent="0.25">
      <c r="A5">
        <v>20</v>
      </c>
      <c r="B5">
        <v>12.5</v>
      </c>
      <c r="C5" t="s">
        <v>21</v>
      </c>
      <c r="E5" t="s">
        <v>21</v>
      </c>
      <c r="F5" cm="1">
        <f t="array" ref="F5">AVERAGE(IF($C$4:$C$7=E5,$A$4:$A$7-$B$4:$B$7))</f>
        <v>9.25</v>
      </c>
      <c r="H5" cm="1">
        <f t="array" ref="H5">AVERAGE(IF($C$4:$C$7=E5,$A$4:$A$7-$B$4:$B$7))</f>
        <v>9.25</v>
      </c>
    </row>
    <row r="6" spans="1:8" x14ac:dyDescent="0.25">
      <c r="A6">
        <v>35</v>
      </c>
      <c r="B6">
        <v>22</v>
      </c>
      <c r="C6" t="s">
        <v>20</v>
      </c>
    </row>
    <row r="7" spans="1:8" x14ac:dyDescent="0.25">
      <c r="A7">
        <v>20</v>
      </c>
      <c r="B7">
        <v>9</v>
      </c>
      <c r="C7" t="s">
        <v>21</v>
      </c>
    </row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1134A3-9B6C-4277-B5E1-B366228B20D3}">
  <sheetPr>
    <tabColor rgb="FFFFFF00"/>
  </sheetPr>
  <dimension ref="A1:F15"/>
  <sheetViews>
    <sheetView zoomScale="157" zoomScaleNormal="157" workbookViewId="0">
      <selection activeCell="G4" sqref="G4"/>
    </sheetView>
  </sheetViews>
  <sheetFormatPr defaultRowHeight="15" x14ac:dyDescent="0.25"/>
  <cols>
    <col min="4" max="4" width="15.28515625" customWidth="1"/>
    <col min="6" max="6" width="10.85546875" bestFit="1" customWidth="1"/>
  </cols>
  <sheetData>
    <row r="1" spans="1:6" x14ac:dyDescent="0.25">
      <c r="A1" s="40" t="s">
        <v>160</v>
      </c>
    </row>
    <row r="3" spans="1:6" x14ac:dyDescent="0.25">
      <c r="D3" t="s">
        <v>152</v>
      </c>
    </row>
    <row r="4" spans="1:6" x14ac:dyDescent="0.25">
      <c r="D4" s="52" cm="1">
        <f t="array" aca="1" ref="D4" ca="1">AVERAGE(LOOKUP(_xlfn.RANDARRAY(100),D7:E13))</f>
        <v>41.57</v>
      </c>
    </row>
    <row r="6" spans="1:6" ht="60" x14ac:dyDescent="0.25">
      <c r="A6" cm="1">
        <f t="array" aca="1" ref="A6:B15" ca="1">_xlfn.RANDARRAY(10,2)</f>
        <v>0.91632906681206816</v>
      </c>
      <c r="B6">
        <f ca="1"/>
        <v>0.83149399020383163</v>
      </c>
      <c r="D6" s="68" t="s">
        <v>153</v>
      </c>
      <c r="E6" s="68" t="s">
        <v>154</v>
      </c>
      <c r="F6" s="68" t="s">
        <v>155</v>
      </c>
    </row>
    <row r="7" spans="1:6" x14ac:dyDescent="0.25">
      <c r="A7">
        <f ca="1"/>
        <v>0.99281070680500405</v>
      </c>
      <c r="B7">
        <f ca="1"/>
        <v>0.58013090903383568</v>
      </c>
      <c r="D7" s="43">
        <v>0</v>
      </c>
      <c r="E7" s="69">
        <v>39</v>
      </c>
      <c r="F7" s="70">
        <v>0.1</v>
      </c>
    </row>
    <row r="8" spans="1:6" x14ac:dyDescent="0.25">
      <c r="A8">
        <f ca="1"/>
        <v>0.29208872925854878</v>
      </c>
      <c r="B8">
        <f ca="1"/>
        <v>0.62176453125764797</v>
      </c>
      <c r="D8" s="52">
        <f>SUM($F$7:F7)</f>
        <v>0.1</v>
      </c>
      <c r="E8" s="69">
        <v>40</v>
      </c>
      <c r="F8" s="70">
        <v>0.15</v>
      </c>
    </row>
    <row r="9" spans="1:6" x14ac:dyDescent="0.25">
      <c r="A9">
        <f ca="1"/>
        <v>0.88284902152328659</v>
      </c>
      <c r="B9">
        <f ca="1"/>
        <v>0.84198399406393198</v>
      </c>
      <c r="D9" s="52">
        <f>SUM($F$7:F8)</f>
        <v>0.25</v>
      </c>
      <c r="E9" s="69">
        <v>41</v>
      </c>
      <c r="F9" s="70">
        <v>0.2</v>
      </c>
    </row>
    <row r="10" spans="1:6" x14ac:dyDescent="0.25">
      <c r="A10">
        <f ca="1"/>
        <v>0.31019302256535564</v>
      </c>
      <c r="B10">
        <f ca="1"/>
        <v>0.39470253840779101</v>
      </c>
      <c r="D10" s="52">
        <f>SUM($F$7:F9)</f>
        <v>0.45</v>
      </c>
      <c r="E10" s="69">
        <v>42</v>
      </c>
      <c r="F10" s="70">
        <v>0.25</v>
      </c>
    </row>
    <row r="11" spans="1:6" x14ac:dyDescent="0.25">
      <c r="A11">
        <f ca="1"/>
        <v>0.32199377343735391</v>
      </c>
      <c r="B11">
        <f ca="1"/>
        <v>0.85867555336329271</v>
      </c>
      <c r="D11" s="52">
        <f>SUM($F$7:F10)</f>
        <v>0.7</v>
      </c>
      <c r="E11" s="69">
        <v>43</v>
      </c>
      <c r="F11" s="70">
        <v>0.15</v>
      </c>
    </row>
    <row r="12" spans="1:6" x14ac:dyDescent="0.25">
      <c r="A12">
        <f ca="1"/>
        <v>0.80214239645524477</v>
      </c>
      <c r="B12">
        <f ca="1"/>
        <v>0.51720352790087898</v>
      </c>
      <c r="D12" s="52">
        <f>SUM($F$7:F11)</f>
        <v>0.85</v>
      </c>
      <c r="E12" s="69">
        <v>44</v>
      </c>
      <c r="F12" s="70">
        <v>0.1</v>
      </c>
    </row>
    <row r="13" spans="1:6" x14ac:dyDescent="0.25">
      <c r="A13">
        <f ca="1"/>
        <v>0.9498887532032142</v>
      </c>
      <c r="B13">
        <f ca="1"/>
        <v>0.25143930095171585</v>
      </c>
      <c r="D13" s="52">
        <f>SUM($F$7:F12)</f>
        <v>0.95</v>
      </c>
      <c r="E13" s="69">
        <v>45</v>
      </c>
      <c r="F13" s="70">
        <f>1-SUM(F7:F12)</f>
        <v>5.0000000000000044E-2</v>
      </c>
    </row>
    <row r="14" spans="1:6" x14ac:dyDescent="0.25">
      <c r="A14">
        <f ca="1"/>
        <v>0.98185442910520682</v>
      </c>
      <c r="B14">
        <f ca="1"/>
        <v>0.10301459102590216</v>
      </c>
    </row>
    <row r="15" spans="1:6" x14ac:dyDescent="0.25">
      <c r="A15">
        <f ca="1"/>
        <v>8.5305170831976085E-2</v>
      </c>
      <c r="B15">
        <f ca="1"/>
        <v>0.79695289190456031</v>
      </c>
    </row>
  </sheetData>
  <pageMargins left="0.7" right="0.7" top="0.75" bottom="0.75" header="0.3" footer="0.3"/>
  <ignoredErrors>
    <ignoredError sqref="D9:D13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3C9A68-A897-4559-9AAC-7E82AEB9CA97}">
  <sheetPr>
    <tabColor rgb="FFFFFF00"/>
  </sheetPr>
  <dimension ref="A1"/>
  <sheetViews>
    <sheetView showGridLines="0" workbookViewId="0">
      <selection activeCell="W12" sqref="W12"/>
    </sheetView>
  </sheetViews>
  <sheetFormatPr defaultRowHeight="15" x14ac:dyDescent="0.25"/>
  <sheetData>
    <row r="1" spans="1:1" x14ac:dyDescent="0.25">
      <c r="A1" s="71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011A2-5B74-4038-8659-3B276CE28CC8}">
  <sheetPr>
    <tabColor rgb="FFFFFF00"/>
  </sheetPr>
  <dimension ref="A1:V68"/>
  <sheetViews>
    <sheetView showGridLines="0" zoomScaleNormal="100" workbookViewId="0">
      <selection activeCell="A34" sqref="A34"/>
    </sheetView>
  </sheetViews>
  <sheetFormatPr defaultRowHeight="15" x14ac:dyDescent="0.25"/>
  <sheetData>
    <row r="1" spans="1:1" x14ac:dyDescent="0.25">
      <c r="A1" t="s">
        <v>15</v>
      </c>
    </row>
    <row r="3" spans="1:1" x14ac:dyDescent="0.25">
      <c r="A3" t="s">
        <v>162</v>
      </c>
    </row>
    <row r="5" spans="1:1" x14ac:dyDescent="0.25">
      <c r="A5" t="s">
        <v>45</v>
      </c>
    </row>
    <row r="7" spans="1:1" x14ac:dyDescent="0.25">
      <c r="A7" s="41" t="s">
        <v>16</v>
      </c>
    </row>
    <row r="9" spans="1:1" x14ac:dyDescent="0.25">
      <c r="A9" t="s">
        <v>166</v>
      </c>
    </row>
    <row r="11" spans="1:1" x14ac:dyDescent="0.25">
      <c r="A11" t="s">
        <v>163</v>
      </c>
    </row>
    <row r="13" spans="1:1" x14ac:dyDescent="0.25">
      <c r="A13" t="s">
        <v>167</v>
      </c>
    </row>
    <row r="15" spans="1:1" x14ac:dyDescent="0.25">
      <c r="A15" t="s">
        <v>168</v>
      </c>
    </row>
    <row r="17" spans="1:22" x14ac:dyDescent="0.25">
      <c r="B17" t="s">
        <v>75</v>
      </c>
    </row>
    <row r="19" spans="1:22" x14ac:dyDescent="0.25">
      <c r="A19" t="s">
        <v>169</v>
      </c>
    </row>
    <row r="21" spans="1:22" x14ac:dyDescent="0.25">
      <c r="A21" t="s">
        <v>170</v>
      </c>
    </row>
    <row r="23" spans="1:22" x14ac:dyDescent="0.25">
      <c r="A23" t="s">
        <v>171</v>
      </c>
      <c r="E23" t="s">
        <v>172</v>
      </c>
    </row>
    <row r="25" spans="1:22" x14ac:dyDescent="0.25">
      <c r="B25" t="s">
        <v>26</v>
      </c>
      <c r="I25" t="s">
        <v>28</v>
      </c>
    </row>
    <row r="26" spans="1:22" x14ac:dyDescent="0.25">
      <c r="B26" t="s">
        <v>27</v>
      </c>
      <c r="I26" t="s">
        <v>33</v>
      </c>
    </row>
    <row r="27" spans="1:22" x14ac:dyDescent="0.25">
      <c r="B27" t="s">
        <v>38</v>
      </c>
      <c r="I27" t="s">
        <v>40</v>
      </c>
      <c r="Q27" t="s">
        <v>17</v>
      </c>
      <c r="R27" t="s">
        <v>18</v>
      </c>
      <c r="S27" t="s">
        <v>19</v>
      </c>
      <c r="U27" t="s">
        <v>19</v>
      </c>
      <c r="V27" t="s">
        <v>22</v>
      </c>
    </row>
    <row r="28" spans="1:22" x14ac:dyDescent="0.25">
      <c r="B28" t="s">
        <v>29</v>
      </c>
      <c r="I28" t="s">
        <v>34</v>
      </c>
      <c r="Q28">
        <v>10</v>
      </c>
      <c r="R28">
        <v>5</v>
      </c>
      <c r="S28" t="s">
        <v>20</v>
      </c>
      <c r="U28" t="s">
        <v>20</v>
      </c>
      <c r="V28" t="s">
        <v>23</v>
      </c>
    </row>
    <row r="29" spans="1:22" x14ac:dyDescent="0.25">
      <c r="B29" t="s">
        <v>30</v>
      </c>
      <c r="I29" t="s">
        <v>39</v>
      </c>
      <c r="Q29">
        <v>20</v>
      </c>
      <c r="R29">
        <v>12.5</v>
      </c>
      <c r="S29" t="s">
        <v>21</v>
      </c>
      <c r="U29" t="s">
        <v>21</v>
      </c>
    </row>
    <row r="30" spans="1:22" x14ac:dyDescent="0.25">
      <c r="B30" t="s">
        <v>31</v>
      </c>
      <c r="I30" t="s">
        <v>35</v>
      </c>
      <c r="Q30">
        <v>35</v>
      </c>
      <c r="R30">
        <v>22</v>
      </c>
      <c r="S30" t="s">
        <v>20</v>
      </c>
    </row>
    <row r="31" spans="1:22" x14ac:dyDescent="0.25">
      <c r="B31" t="s">
        <v>32</v>
      </c>
      <c r="I31" t="s">
        <v>36</v>
      </c>
      <c r="Q31">
        <v>20</v>
      </c>
      <c r="R31">
        <v>9</v>
      </c>
      <c r="S31" t="s">
        <v>21</v>
      </c>
    </row>
    <row r="32" spans="1:22" x14ac:dyDescent="0.25">
      <c r="I32" t="s">
        <v>37</v>
      </c>
    </row>
    <row r="34" spans="1:15" x14ac:dyDescent="0.25">
      <c r="A34" t="s">
        <v>173</v>
      </c>
    </row>
    <row r="36" spans="1:15" x14ac:dyDescent="0.25">
      <c r="A36" t="s">
        <v>174</v>
      </c>
    </row>
    <row r="39" spans="1:15" x14ac:dyDescent="0.25">
      <c r="A39" s="41" t="s">
        <v>41</v>
      </c>
    </row>
    <row r="41" spans="1:15" x14ac:dyDescent="0.25">
      <c r="A41" t="s">
        <v>42</v>
      </c>
      <c r="O41" t="s">
        <v>43</v>
      </c>
    </row>
    <row r="56" spans="15:22" x14ac:dyDescent="0.25">
      <c r="O56" t="s">
        <v>44</v>
      </c>
    </row>
    <row r="58" spans="15:22" x14ac:dyDescent="0.25">
      <c r="O58" s="92" t="s">
        <v>215</v>
      </c>
      <c r="P58" s="93"/>
      <c r="Q58" s="93"/>
      <c r="R58" s="93"/>
      <c r="S58" s="93"/>
      <c r="T58" s="93"/>
      <c r="U58" s="93"/>
      <c r="V58" s="94"/>
    </row>
    <row r="59" spans="15:22" x14ac:dyDescent="0.25">
      <c r="O59" s="95" t="s">
        <v>216</v>
      </c>
      <c r="P59" s="96"/>
      <c r="Q59" s="96"/>
      <c r="R59" s="96"/>
      <c r="S59" s="96"/>
      <c r="T59" s="96"/>
      <c r="U59" s="96"/>
      <c r="V59" s="97"/>
    </row>
    <row r="61" spans="15:22" x14ac:dyDescent="0.25">
      <c r="O61">
        <v>1</v>
      </c>
      <c r="P61" s="91" t="s">
        <v>207</v>
      </c>
    </row>
    <row r="62" spans="15:22" x14ac:dyDescent="0.25">
      <c r="O62">
        <v>2</v>
      </c>
      <c r="P62" s="91" t="s">
        <v>208</v>
      </c>
    </row>
    <row r="63" spans="15:22" x14ac:dyDescent="0.25">
      <c r="O63">
        <v>3</v>
      </c>
      <c r="P63" s="91" t="s">
        <v>209</v>
      </c>
      <c r="V63" t="s">
        <v>217</v>
      </c>
    </row>
    <row r="64" spans="15:22" x14ac:dyDescent="0.25">
      <c r="O64">
        <v>4</v>
      </c>
      <c r="P64" s="91" t="s">
        <v>210</v>
      </c>
      <c r="V64" t="s">
        <v>217</v>
      </c>
    </row>
    <row r="65" spans="15:22" x14ac:dyDescent="0.25">
      <c r="O65">
        <v>5</v>
      </c>
      <c r="P65" s="91" t="s">
        <v>211</v>
      </c>
      <c r="V65" t="s">
        <v>217</v>
      </c>
    </row>
    <row r="66" spans="15:22" x14ac:dyDescent="0.25">
      <c r="O66">
        <v>6</v>
      </c>
      <c r="P66" s="91" t="s">
        <v>212</v>
      </c>
      <c r="V66" t="s">
        <v>217</v>
      </c>
    </row>
    <row r="67" spans="15:22" x14ac:dyDescent="0.25">
      <c r="O67">
        <v>7</v>
      </c>
      <c r="P67" s="91" t="s">
        <v>213</v>
      </c>
      <c r="V67" t="s">
        <v>217</v>
      </c>
    </row>
    <row r="68" spans="15:22" x14ac:dyDescent="0.25">
      <c r="O68">
        <v>8</v>
      </c>
      <c r="P68" s="91" t="s">
        <v>214</v>
      </c>
      <c r="V68" t="s">
        <v>217</v>
      </c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1B5764-08C0-4AD3-B5C9-37ABF61D03FE}">
  <sheetPr>
    <tabColor rgb="FF0000FF"/>
  </sheetPr>
  <dimension ref="A23:L66"/>
  <sheetViews>
    <sheetView topLeftCell="A23" zoomScale="130" zoomScaleNormal="130" workbookViewId="0">
      <selection activeCell="E31" sqref="E31"/>
    </sheetView>
  </sheetViews>
  <sheetFormatPr defaultRowHeight="15" x14ac:dyDescent="0.25"/>
  <cols>
    <col min="1" max="1" width="16.7109375" customWidth="1"/>
    <col min="2" max="2" width="11.42578125" bestFit="1" customWidth="1"/>
    <col min="3" max="3" width="22.5703125" bestFit="1" customWidth="1"/>
    <col min="4" max="4" width="22.140625" customWidth="1"/>
    <col min="5" max="5" width="14.5703125" customWidth="1"/>
    <col min="6" max="6" width="10.85546875" customWidth="1"/>
    <col min="7" max="7" width="11.7109375" customWidth="1"/>
    <col min="10" max="10" width="14.140625" customWidth="1"/>
  </cols>
  <sheetData>
    <row r="23" spans="1:9" ht="23.25" x14ac:dyDescent="0.35">
      <c r="A23" s="49" t="s">
        <v>62</v>
      </c>
      <c r="B23" s="40"/>
      <c r="C23" s="40"/>
      <c r="D23" s="40"/>
      <c r="E23" s="40"/>
      <c r="F23" s="40"/>
      <c r="G23" s="40"/>
      <c r="H23" s="40"/>
      <c r="I23" s="40"/>
    </row>
    <row r="25" spans="1:9" x14ac:dyDescent="0.25">
      <c r="A25" s="40" t="s">
        <v>47</v>
      </c>
    </row>
    <row r="27" spans="1:9" x14ac:dyDescent="0.25">
      <c r="A27" s="42" t="s">
        <v>48</v>
      </c>
      <c r="B27" s="42" t="s">
        <v>49</v>
      </c>
      <c r="C27" s="42" t="s">
        <v>1</v>
      </c>
      <c r="E27" s="42" t="s">
        <v>48</v>
      </c>
      <c r="F27" s="42" t="s">
        <v>49</v>
      </c>
    </row>
    <row r="28" spans="1:9" x14ac:dyDescent="0.25">
      <c r="A28" s="43" t="s">
        <v>50</v>
      </c>
      <c r="B28" s="43" t="s">
        <v>51</v>
      </c>
      <c r="C28" s="44">
        <v>6279</v>
      </c>
      <c r="E28" s="45" t="s">
        <v>50</v>
      </c>
      <c r="F28" s="46" t="s">
        <v>51</v>
      </c>
    </row>
    <row r="29" spans="1:9" x14ac:dyDescent="0.25">
      <c r="A29" s="43" t="s">
        <v>50</v>
      </c>
      <c r="B29" s="43" t="s">
        <v>52</v>
      </c>
      <c r="C29" s="44">
        <v>9428</v>
      </c>
    </row>
    <row r="30" spans="1:9" x14ac:dyDescent="0.25">
      <c r="A30" s="43" t="s">
        <v>53</v>
      </c>
      <c r="B30" s="43" t="s">
        <v>54</v>
      </c>
      <c r="C30" s="44">
        <v>7417</v>
      </c>
      <c r="E30" s="47" t="s">
        <v>55</v>
      </c>
    </row>
    <row r="31" spans="1:9" x14ac:dyDescent="0.25">
      <c r="A31" s="43" t="s">
        <v>56</v>
      </c>
      <c r="B31" s="43" t="s">
        <v>51</v>
      </c>
      <c r="C31" s="44">
        <v>6270</v>
      </c>
      <c r="E31" s="48"/>
      <c r="G31" t="str">
        <f ca="1">IF(_xlfn.ISFORMULA(E31),ADDRESS(ROW(E31),COLUMN(E31),4)&amp;": "&amp;_xlfn.FORMULATEXT(E31),"")</f>
        <v/>
      </c>
    </row>
    <row r="32" spans="1:9" ht="26.25" x14ac:dyDescent="0.4">
      <c r="A32" s="43" t="s">
        <v>50</v>
      </c>
      <c r="B32" s="43" t="s">
        <v>51</v>
      </c>
      <c r="C32" s="44">
        <v>5610</v>
      </c>
      <c r="E32" t="s">
        <v>57</v>
      </c>
    </row>
    <row r="33" spans="1:12" x14ac:dyDescent="0.25">
      <c r="A33" s="43" t="s">
        <v>50</v>
      </c>
      <c r="B33" s="43" t="s">
        <v>58</v>
      </c>
      <c r="C33" s="44">
        <v>2546</v>
      </c>
      <c r="E33" t="s">
        <v>59</v>
      </c>
    </row>
    <row r="34" spans="1:12" x14ac:dyDescent="0.25">
      <c r="A34" s="43" t="s">
        <v>60</v>
      </c>
      <c r="B34" s="43" t="s">
        <v>61</v>
      </c>
      <c r="C34" s="44">
        <v>1987</v>
      </c>
    </row>
    <row r="36" spans="1:12" x14ac:dyDescent="0.25">
      <c r="J36" s="74" t="s">
        <v>218</v>
      </c>
    </row>
    <row r="37" spans="1:12" ht="23.25" x14ac:dyDescent="0.35">
      <c r="A37" s="49" t="s">
        <v>73</v>
      </c>
      <c r="J37" s="74" t="s">
        <v>219</v>
      </c>
    </row>
    <row r="38" spans="1:12" x14ac:dyDescent="0.25">
      <c r="L38" s="74" t="s">
        <v>220</v>
      </c>
    </row>
    <row r="39" spans="1:12" x14ac:dyDescent="0.25">
      <c r="A39" s="50" t="s">
        <v>1</v>
      </c>
      <c r="D39" s="42" t="s">
        <v>63</v>
      </c>
      <c r="E39" s="42" t="s">
        <v>64</v>
      </c>
      <c r="F39" s="42" t="s">
        <v>65</v>
      </c>
      <c r="J39" s="42" t="s">
        <v>65</v>
      </c>
      <c r="L39" s="74" t="s">
        <v>221</v>
      </c>
    </row>
    <row r="40" spans="1:12" x14ac:dyDescent="0.25">
      <c r="A40" s="51">
        <v>249.99</v>
      </c>
      <c r="D40" s="43" t="str">
        <f>"Sales &lt;= "&amp;DOLLAR(E40,0)</f>
        <v>Sales &lt;= $250</v>
      </c>
      <c r="E40" s="43">
        <v>250</v>
      </c>
      <c r="F40" s="52"/>
      <c r="J40" s="52"/>
    </row>
    <row r="41" spans="1:12" x14ac:dyDescent="0.25">
      <c r="A41" s="51">
        <v>250</v>
      </c>
      <c r="D41" s="43" t="str">
        <f>DOLLAR(E40,0)&amp;" &lt; Sales &lt;= "&amp;DOLLAR(E41,0)</f>
        <v>$250 &lt; Sales &lt;= $500</v>
      </c>
      <c r="E41" s="43">
        <v>500</v>
      </c>
      <c r="F41" s="52"/>
      <c r="J41" s="52"/>
    </row>
    <row r="42" spans="1:12" x14ac:dyDescent="0.25">
      <c r="A42" s="51">
        <v>250.01</v>
      </c>
      <c r="D42" s="43" t="str">
        <f>DOLLAR(E41,0)&amp;" &lt; Sales &lt;= "&amp;DOLLAR(E42,0)</f>
        <v>$500 &lt; Sales &lt;= $750</v>
      </c>
      <c r="E42" s="43">
        <v>750</v>
      </c>
      <c r="F42" s="52"/>
      <c r="J42" s="52" t="s">
        <v>4</v>
      </c>
    </row>
    <row r="43" spans="1:12" x14ac:dyDescent="0.25">
      <c r="A43" s="51">
        <v>450</v>
      </c>
      <c r="D43" s="43" t="str">
        <f>DOLLAR(E42,0)&amp;" &lt; Sales &lt;= "&amp;DOLLAR(E43,0)</f>
        <v>$750 &lt; Sales &lt;= $1,000</v>
      </c>
      <c r="E43" s="43">
        <v>1000</v>
      </c>
      <c r="F43" s="52"/>
      <c r="J43" s="52"/>
    </row>
    <row r="44" spans="1:12" x14ac:dyDescent="0.25">
      <c r="A44" s="51">
        <v>499.99</v>
      </c>
      <c r="D44" s="43" t="str">
        <f>"Sales &gt; "&amp;DOLLAR(E43,0)</f>
        <v>Sales &gt; $1,000</v>
      </c>
      <c r="E44" s="43"/>
      <c r="F44" s="52"/>
      <c r="J44" s="52"/>
    </row>
    <row r="45" spans="1:12" x14ac:dyDescent="0.25">
      <c r="A45" s="51">
        <v>500</v>
      </c>
    </row>
    <row r="46" spans="1:12" x14ac:dyDescent="0.25">
      <c r="A46" s="51">
        <v>500.01</v>
      </c>
      <c r="D46" t="s">
        <v>66</v>
      </c>
    </row>
    <row r="47" spans="1:12" x14ac:dyDescent="0.25">
      <c r="A47" s="51">
        <v>800</v>
      </c>
      <c r="D47" s="53" t="s">
        <v>67</v>
      </c>
    </row>
    <row r="48" spans="1:12" x14ac:dyDescent="0.25">
      <c r="A48" s="51">
        <v>900</v>
      </c>
      <c r="D48" s="53" t="s">
        <v>68</v>
      </c>
    </row>
    <row r="49" spans="1:9" x14ac:dyDescent="0.25">
      <c r="A49" s="51">
        <v>850</v>
      </c>
      <c r="D49" s="53" t="s">
        <v>69</v>
      </c>
    </row>
    <row r="50" spans="1:9" x14ac:dyDescent="0.25">
      <c r="A50" s="51">
        <v>800</v>
      </c>
      <c r="D50" s="40" t="s">
        <v>70</v>
      </c>
    </row>
    <row r="51" spans="1:9" x14ac:dyDescent="0.25">
      <c r="A51" s="51">
        <v>1000</v>
      </c>
      <c r="D51" s="54" t="s">
        <v>71</v>
      </c>
    </row>
    <row r="52" spans="1:9" x14ac:dyDescent="0.25">
      <c r="A52" s="51">
        <v>2000</v>
      </c>
      <c r="D52" t="s">
        <v>72</v>
      </c>
    </row>
    <row r="53" spans="1:9" x14ac:dyDescent="0.25">
      <c r="D53" s="54" t="s">
        <v>74</v>
      </c>
    </row>
    <row r="55" spans="1:9" ht="23.25" x14ac:dyDescent="0.35">
      <c r="A55" s="49" t="s">
        <v>62</v>
      </c>
      <c r="B55" s="40"/>
      <c r="C55" s="40"/>
      <c r="D55" s="40"/>
      <c r="E55" s="40"/>
      <c r="F55" s="40"/>
      <c r="G55" s="40"/>
      <c r="H55" s="40"/>
      <c r="I55" s="40"/>
    </row>
    <row r="57" spans="1:9" x14ac:dyDescent="0.25">
      <c r="A57" s="42" t="s">
        <v>196</v>
      </c>
      <c r="B57" s="42" t="s">
        <v>65</v>
      </c>
      <c r="C57" s="42" t="s">
        <v>197</v>
      </c>
    </row>
    <row r="58" spans="1:9" x14ac:dyDescent="0.25">
      <c r="A58" s="43">
        <v>0</v>
      </c>
      <c r="B58" s="43">
        <v>2</v>
      </c>
      <c r="C58" s="43">
        <v>0.02</v>
      </c>
    </row>
    <row r="59" spans="1:9" x14ac:dyDescent="0.25">
      <c r="A59" s="43">
        <v>1</v>
      </c>
      <c r="B59" s="43">
        <v>21</v>
      </c>
      <c r="C59" s="43">
        <v>0.21</v>
      </c>
    </row>
    <row r="60" spans="1:9" x14ac:dyDescent="0.25">
      <c r="A60" s="43">
        <v>2</v>
      </c>
      <c r="B60" s="43">
        <v>42</v>
      </c>
      <c r="C60" s="43">
        <v>0.42</v>
      </c>
    </row>
    <row r="61" spans="1:9" x14ac:dyDescent="0.25">
      <c r="A61" s="43">
        <v>3</v>
      </c>
      <c r="B61" s="43">
        <v>27</v>
      </c>
      <c r="C61" s="43">
        <v>0.27</v>
      </c>
    </row>
    <row r="62" spans="1:9" x14ac:dyDescent="0.25">
      <c r="A62" s="43">
        <v>4</v>
      </c>
      <c r="B62" s="43">
        <v>8</v>
      </c>
      <c r="C62" s="43">
        <v>0.08</v>
      </c>
    </row>
    <row r="63" spans="1:9" x14ac:dyDescent="0.25">
      <c r="A63" s="43" t="s">
        <v>198</v>
      </c>
      <c r="B63" s="43">
        <f t="shared" ref="B63:C63" si="0">SUM(B58:B62)</f>
        <v>100</v>
      </c>
      <c r="C63" s="43">
        <f t="shared" si="0"/>
        <v>0.99999999999999989</v>
      </c>
    </row>
    <row r="65" spans="3:6" x14ac:dyDescent="0.25">
      <c r="C65" s="87" t="s">
        <v>199</v>
      </c>
      <c r="D65" s="52">
        <f>SUMPRODUCT(A58:A62,C58:C62)</f>
        <v>2.1800000000000002</v>
      </c>
    </row>
    <row r="66" spans="3:6" x14ac:dyDescent="0.25">
      <c r="C66" s="87" t="s">
        <v>200</v>
      </c>
      <c r="D66" s="52" cm="1">
        <f t="array" ref="D66">SQRT(SUM((A58:A62-D65)^2*C58:C62))</f>
        <v>0.92065194291871233</v>
      </c>
      <c r="F66" t="s">
        <v>201</v>
      </c>
    </row>
  </sheetData>
  <conditionalFormatting sqref="A28:A34">
    <cfRule type="cellIs" dxfId="11" priority="2" operator="equal">
      <formula>$E$28</formula>
    </cfRule>
  </conditionalFormatting>
  <conditionalFormatting sqref="B28:B34">
    <cfRule type="cellIs" dxfId="10" priority="1" operator="equal">
      <formula>$F$28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812B9-0466-4581-8463-00677BE4BB0E}">
  <sheetPr>
    <tabColor rgb="FFFF0000"/>
  </sheetPr>
  <dimension ref="A23:L66"/>
  <sheetViews>
    <sheetView topLeftCell="A23" zoomScale="130" zoomScaleNormal="130" workbookViewId="0">
      <selection activeCell="E31" sqref="E31"/>
    </sheetView>
  </sheetViews>
  <sheetFormatPr defaultRowHeight="15" x14ac:dyDescent="0.25"/>
  <cols>
    <col min="1" max="1" width="16.7109375" customWidth="1"/>
    <col min="2" max="2" width="11.42578125" bestFit="1" customWidth="1"/>
    <col min="3" max="3" width="22.5703125" bestFit="1" customWidth="1"/>
    <col min="4" max="4" width="22.140625" customWidth="1"/>
    <col min="5" max="5" width="14.5703125" customWidth="1"/>
    <col min="6" max="6" width="10.85546875" customWidth="1"/>
    <col min="7" max="7" width="11.7109375" customWidth="1"/>
    <col min="10" max="10" width="14.140625" customWidth="1"/>
  </cols>
  <sheetData>
    <row r="23" spans="1:9" ht="23.25" x14ac:dyDescent="0.35">
      <c r="A23" s="49" t="s">
        <v>62</v>
      </c>
      <c r="B23" s="40"/>
      <c r="C23" s="40"/>
      <c r="D23" s="40"/>
      <c r="E23" s="40"/>
      <c r="F23" s="40"/>
      <c r="G23" s="40"/>
      <c r="H23" s="40"/>
      <c r="I23" s="40"/>
    </row>
    <row r="25" spans="1:9" x14ac:dyDescent="0.25">
      <c r="A25" s="40" t="s">
        <v>47</v>
      </c>
    </row>
    <row r="27" spans="1:9" x14ac:dyDescent="0.25">
      <c r="A27" s="42" t="s">
        <v>48</v>
      </c>
      <c r="B27" s="42" t="s">
        <v>49</v>
      </c>
      <c r="C27" s="42" t="s">
        <v>1</v>
      </c>
      <c r="E27" s="42" t="s">
        <v>48</v>
      </c>
      <c r="F27" s="42" t="s">
        <v>49</v>
      </c>
    </row>
    <row r="28" spans="1:9" x14ac:dyDescent="0.25">
      <c r="A28" s="43" t="s">
        <v>50</v>
      </c>
      <c r="B28" s="43" t="s">
        <v>51</v>
      </c>
      <c r="C28" s="44">
        <v>6279</v>
      </c>
      <c r="E28" s="45" t="s">
        <v>50</v>
      </c>
      <c r="F28" s="46" t="s">
        <v>51</v>
      </c>
    </row>
    <row r="29" spans="1:9" x14ac:dyDescent="0.25">
      <c r="A29" s="43" t="s">
        <v>50</v>
      </c>
      <c r="B29" s="43" t="s">
        <v>52</v>
      </c>
      <c r="C29" s="44">
        <v>9428</v>
      </c>
    </row>
    <row r="30" spans="1:9" x14ac:dyDescent="0.25">
      <c r="A30" s="43" t="s">
        <v>53</v>
      </c>
      <c r="B30" s="43" t="s">
        <v>54</v>
      </c>
      <c r="C30" s="44">
        <v>7417</v>
      </c>
      <c r="E30" s="47" t="s">
        <v>55</v>
      </c>
    </row>
    <row r="31" spans="1:9" x14ac:dyDescent="0.25">
      <c r="A31" s="43" t="s">
        <v>56</v>
      </c>
      <c r="B31" s="43" t="s">
        <v>51</v>
      </c>
      <c r="C31" s="44">
        <v>6270</v>
      </c>
      <c r="E31" s="48" cm="1">
        <f t="array" ref="E31">AVERAGE(IF((A28:A34=E28)+(B28:B34=F28),C28:C34))</f>
        <v>6026.6</v>
      </c>
      <c r="G31" t="str">
        <f ca="1">IF(_xlfn.ISFORMULA(E31),ADDRESS(ROW(E31),COLUMN(E31),4)&amp;": "&amp;_xlfn.FORMULATEXT(E31),"")</f>
        <v>E31: =AVERAGE(IF((A28:A34=E28)+(B28:B34=F28),C28:C34))</v>
      </c>
    </row>
    <row r="32" spans="1:9" ht="26.25" x14ac:dyDescent="0.4">
      <c r="A32" s="43" t="s">
        <v>50</v>
      </c>
      <c r="B32" s="43" t="s">
        <v>51</v>
      </c>
      <c r="C32" s="44">
        <v>5610</v>
      </c>
      <c r="E32" t="s">
        <v>57</v>
      </c>
    </row>
    <row r="33" spans="1:12" x14ac:dyDescent="0.25">
      <c r="A33" s="43" t="s">
        <v>50</v>
      </c>
      <c r="B33" s="43" t="s">
        <v>58</v>
      </c>
      <c r="C33" s="44">
        <v>2546</v>
      </c>
      <c r="E33" t="s">
        <v>59</v>
      </c>
    </row>
    <row r="34" spans="1:12" x14ac:dyDescent="0.25">
      <c r="A34" s="43" t="s">
        <v>60</v>
      </c>
      <c r="B34" s="43" t="s">
        <v>61</v>
      </c>
      <c r="C34" s="44">
        <v>1987</v>
      </c>
    </row>
    <row r="36" spans="1:12" x14ac:dyDescent="0.25">
      <c r="J36" s="74" t="s">
        <v>218</v>
      </c>
    </row>
    <row r="37" spans="1:12" ht="23.25" x14ac:dyDescent="0.35">
      <c r="A37" s="49" t="s">
        <v>73</v>
      </c>
      <c r="J37" s="74" t="s">
        <v>219</v>
      </c>
    </row>
    <row r="38" spans="1:12" x14ac:dyDescent="0.25">
      <c r="L38" s="74" t="s">
        <v>220</v>
      </c>
    </row>
    <row r="39" spans="1:12" x14ac:dyDescent="0.25">
      <c r="A39" s="50" t="s">
        <v>1</v>
      </c>
      <c r="D39" s="42" t="s">
        <v>63</v>
      </c>
      <c r="E39" s="42" t="s">
        <v>64</v>
      </c>
      <c r="F39" s="42" t="s">
        <v>65</v>
      </c>
      <c r="J39" s="42" t="s">
        <v>65</v>
      </c>
      <c r="L39" s="74" t="s">
        <v>221</v>
      </c>
    </row>
    <row r="40" spans="1:12" x14ac:dyDescent="0.25">
      <c r="A40" s="51">
        <v>249.99</v>
      </c>
      <c r="D40" s="43" t="str">
        <f>"Sales &lt;= "&amp;DOLLAR(E40,0)</f>
        <v>Sales &lt;= $250</v>
      </c>
      <c r="E40" s="43">
        <v>250</v>
      </c>
      <c r="F40" s="52" cm="1">
        <f t="array" ref="F40:F44">FREQUENCY(A40:A52,E40:E43)</f>
        <v>2</v>
      </c>
      <c r="J40" s="52" cm="1">
        <f t="array" ref="J40:J44">FREQUENCY(A40:A52,E40:E43)</f>
        <v>2</v>
      </c>
    </row>
    <row r="41" spans="1:12" x14ac:dyDescent="0.25">
      <c r="A41" s="51">
        <v>250</v>
      </c>
      <c r="D41" s="43" t="str">
        <f>DOLLAR(E40,0)&amp;" &lt; Sales &lt;= "&amp;DOLLAR(E41,0)</f>
        <v>$250 &lt; Sales &lt;= $500</v>
      </c>
      <c r="E41" s="43">
        <v>500</v>
      </c>
      <c r="F41" s="52">
        <v>4</v>
      </c>
      <c r="J41" s="52">
        <v>4</v>
      </c>
    </row>
    <row r="42" spans="1:12" x14ac:dyDescent="0.25">
      <c r="A42" s="51">
        <v>250.01</v>
      </c>
      <c r="D42" s="43" t="str">
        <f>DOLLAR(E41,0)&amp;" &lt; Sales &lt;= "&amp;DOLLAR(E42,0)</f>
        <v>$500 &lt; Sales &lt;= $750</v>
      </c>
      <c r="E42" s="43">
        <v>750</v>
      </c>
      <c r="F42" s="52">
        <v>1</v>
      </c>
      <c r="J42" s="52">
        <v>1</v>
      </c>
    </row>
    <row r="43" spans="1:12" x14ac:dyDescent="0.25">
      <c r="A43" s="51">
        <v>450</v>
      </c>
      <c r="D43" s="43" t="str">
        <f>DOLLAR(E42,0)&amp;" &lt; Sales &lt;= "&amp;DOLLAR(E43,0)</f>
        <v>$750 &lt; Sales &lt;= $1,000</v>
      </c>
      <c r="E43" s="43">
        <v>1000</v>
      </c>
      <c r="F43" s="52">
        <v>5</v>
      </c>
      <c r="J43" s="52">
        <v>5</v>
      </c>
    </row>
    <row r="44" spans="1:12" x14ac:dyDescent="0.25">
      <c r="A44" s="51">
        <v>499.99</v>
      </c>
      <c r="D44" s="43" t="str">
        <f>"Sales &gt; "&amp;DOLLAR(E43,0)</f>
        <v>Sales &gt; $1,000</v>
      </c>
      <c r="E44" s="43"/>
      <c r="F44" s="52">
        <v>1</v>
      </c>
      <c r="J44" s="52">
        <v>1</v>
      </c>
    </row>
    <row r="45" spans="1:12" x14ac:dyDescent="0.25">
      <c r="A45" s="51">
        <v>500</v>
      </c>
    </row>
    <row r="46" spans="1:12" x14ac:dyDescent="0.25">
      <c r="A46" s="51">
        <v>500.01</v>
      </c>
      <c r="D46" t="s">
        <v>66</v>
      </c>
    </row>
    <row r="47" spans="1:12" x14ac:dyDescent="0.25">
      <c r="A47" s="51">
        <v>800</v>
      </c>
      <c r="D47" s="53" t="s">
        <v>67</v>
      </c>
    </row>
    <row r="48" spans="1:12" x14ac:dyDescent="0.25">
      <c r="A48" s="51">
        <v>900</v>
      </c>
      <c r="D48" s="53" t="s">
        <v>68</v>
      </c>
    </row>
    <row r="49" spans="1:9" x14ac:dyDescent="0.25">
      <c r="A49" s="51">
        <v>850</v>
      </c>
      <c r="D49" s="53" t="s">
        <v>69</v>
      </c>
    </row>
    <row r="50" spans="1:9" x14ac:dyDescent="0.25">
      <c r="A50" s="51">
        <v>800</v>
      </c>
      <c r="D50" s="40" t="s">
        <v>70</v>
      </c>
    </row>
    <row r="51" spans="1:9" x14ac:dyDescent="0.25">
      <c r="A51" s="51">
        <v>1000</v>
      </c>
      <c r="D51" s="54" t="s">
        <v>71</v>
      </c>
    </row>
    <row r="52" spans="1:9" x14ac:dyDescent="0.25">
      <c r="A52" s="51">
        <v>2000</v>
      </c>
      <c r="D52" t="s">
        <v>72</v>
      </c>
    </row>
    <row r="53" spans="1:9" x14ac:dyDescent="0.25">
      <c r="D53" s="54" t="s">
        <v>74</v>
      </c>
    </row>
    <row r="55" spans="1:9" ht="23.25" x14ac:dyDescent="0.35">
      <c r="A55" s="49" t="s">
        <v>62</v>
      </c>
      <c r="B55" s="40"/>
      <c r="C55" s="40"/>
      <c r="D55" s="40"/>
      <c r="E55" s="40"/>
      <c r="F55" s="40"/>
      <c r="G55" s="40"/>
      <c r="H55" s="40"/>
      <c r="I55" s="40"/>
    </row>
    <row r="57" spans="1:9" x14ac:dyDescent="0.25">
      <c r="A57" s="42" t="s">
        <v>196</v>
      </c>
      <c r="B57" s="42" t="s">
        <v>65</v>
      </c>
      <c r="C57" s="42" t="s">
        <v>197</v>
      </c>
    </row>
    <row r="58" spans="1:9" x14ac:dyDescent="0.25">
      <c r="A58" s="43">
        <v>0</v>
      </c>
      <c r="B58" s="43">
        <v>2</v>
      </c>
      <c r="C58" s="43">
        <v>0.02</v>
      </c>
    </row>
    <row r="59" spans="1:9" x14ac:dyDescent="0.25">
      <c r="A59" s="43">
        <v>1</v>
      </c>
      <c r="B59" s="43">
        <v>21</v>
      </c>
      <c r="C59" s="43">
        <v>0.21</v>
      </c>
    </row>
    <row r="60" spans="1:9" x14ac:dyDescent="0.25">
      <c r="A60" s="43">
        <v>2</v>
      </c>
      <c r="B60" s="43">
        <v>42</v>
      </c>
      <c r="C60" s="43">
        <v>0.42</v>
      </c>
    </row>
    <row r="61" spans="1:9" x14ac:dyDescent="0.25">
      <c r="A61" s="43">
        <v>3</v>
      </c>
      <c r="B61" s="43">
        <v>27</v>
      </c>
      <c r="C61" s="43">
        <v>0.27</v>
      </c>
    </row>
    <row r="62" spans="1:9" x14ac:dyDescent="0.25">
      <c r="A62" s="43">
        <v>4</v>
      </c>
      <c r="B62" s="43">
        <v>8</v>
      </c>
      <c r="C62" s="43">
        <v>0.08</v>
      </c>
    </row>
    <row r="63" spans="1:9" x14ac:dyDescent="0.25">
      <c r="A63" s="43" t="s">
        <v>198</v>
      </c>
      <c r="B63" s="43">
        <f t="shared" ref="B63:C63" si="0">SUM(B58:B62)</f>
        <v>100</v>
      </c>
      <c r="C63" s="43">
        <f t="shared" si="0"/>
        <v>0.99999999999999989</v>
      </c>
    </row>
    <row r="65" spans="3:6" x14ac:dyDescent="0.25">
      <c r="C65" s="87" t="s">
        <v>199</v>
      </c>
      <c r="D65" s="52">
        <f>SUMPRODUCT(A58:A62,C58:C62)</f>
        <v>2.1800000000000002</v>
      </c>
    </row>
    <row r="66" spans="3:6" x14ac:dyDescent="0.25">
      <c r="C66" s="87" t="s">
        <v>200</v>
      </c>
      <c r="D66" s="52" cm="1">
        <f t="array" ref="D66">SQRT(SUM((A58:A62-D65)^2*C58:C62))</f>
        <v>0.92065194291871233</v>
      </c>
      <c r="F66" t="s">
        <v>201</v>
      </c>
    </row>
  </sheetData>
  <conditionalFormatting sqref="A28:A34">
    <cfRule type="cellIs" dxfId="9" priority="2" operator="equal">
      <formula>$E$28</formula>
    </cfRule>
  </conditionalFormatting>
  <conditionalFormatting sqref="B28:B34">
    <cfRule type="cellIs" dxfId="8" priority="1" operator="equal">
      <formula>$F$28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E730B5-FFC5-4DBC-9A3D-5DCC430FEF24}">
  <sheetPr>
    <tabColor rgb="FF7030A0"/>
  </sheetPr>
  <dimension ref="A1:H45"/>
  <sheetViews>
    <sheetView zoomScale="145" zoomScaleNormal="145" workbookViewId="0">
      <selection activeCell="E13" sqref="E13"/>
    </sheetView>
  </sheetViews>
  <sheetFormatPr defaultRowHeight="15" x14ac:dyDescent="0.25"/>
  <cols>
    <col min="1" max="1" width="11.42578125" customWidth="1"/>
    <col min="2" max="3" width="9" bestFit="1" customWidth="1"/>
    <col min="4" max="4" width="11.42578125" bestFit="1" customWidth="1"/>
    <col min="5" max="8" width="12.28515625" bestFit="1" customWidth="1"/>
    <col min="9" max="9" width="17" customWidth="1"/>
    <col min="10" max="10" width="16.140625" customWidth="1"/>
  </cols>
  <sheetData>
    <row r="1" spans="1:8" ht="21" x14ac:dyDescent="0.35">
      <c r="A1" s="58" t="s">
        <v>91</v>
      </c>
    </row>
    <row r="3" spans="1:8" x14ac:dyDescent="0.25">
      <c r="A3" s="42" t="s">
        <v>101</v>
      </c>
      <c r="B3" s="42" t="s">
        <v>1</v>
      </c>
      <c r="E3" s="42" t="s">
        <v>102</v>
      </c>
      <c r="F3" s="42" t="s">
        <v>103</v>
      </c>
      <c r="G3" s="42" t="s">
        <v>104</v>
      </c>
      <c r="H3" s="42" t="s">
        <v>105</v>
      </c>
    </row>
    <row r="4" spans="1:8" x14ac:dyDescent="0.25">
      <c r="A4" s="43" t="s">
        <v>106</v>
      </c>
      <c r="B4" s="43">
        <v>457</v>
      </c>
      <c r="E4" s="43" t="s">
        <v>107</v>
      </c>
      <c r="F4" s="43" t="s">
        <v>50</v>
      </c>
      <c r="G4" s="43" t="s">
        <v>108</v>
      </c>
      <c r="H4" s="43" t="s">
        <v>109</v>
      </c>
    </row>
    <row r="5" spans="1:8" x14ac:dyDescent="0.25">
      <c r="A5" s="43" t="s">
        <v>107</v>
      </c>
      <c r="B5" s="43">
        <v>368</v>
      </c>
      <c r="E5" s="43" t="s">
        <v>77</v>
      </c>
      <c r="F5" s="43" t="s">
        <v>110</v>
      </c>
      <c r="G5" s="43" t="s">
        <v>106</v>
      </c>
      <c r="H5" s="43" t="s">
        <v>111</v>
      </c>
    </row>
    <row r="6" spans="1:8" x14ac:dyDescent="0.25">
      <c r="A6" s="43" t="s">
        <v>50</v>
      </c>
      <c r="B6" s="43">
        <v>725</v>
      </c>
      <c r="E6" s="43" t="s">
        <v>112</v>
      </c>
      <c r="F6" s="43" t="s">
        <v>113</v>
      </c>
      <c r="G6" s="43" t="s">
        <v>114</v>
      </c>
      <c r="H6" s="43" t="s">
        <v>115</v>
      </c>
    </row>
    <row r="7" spans="1:8" x14ac:dyDescent="0.25">
      <c r="A7" s="43" t="s">
        <v>115</v>
      </c>
      <c r="B7" s="43">
        <v>736</v>
      </c>
      <c r="E7" s="43" t="s">
        <v>78</v>
      </c>
      <c r="F7" s="43" t="s">
        <v>60</v>
      </c>
      <c r="G7" s="43" t="s">
        <v>56</v>
      </c>
      <c r="H7" s="43" t="s">
        <v>53</v>
      </c>
    </row>
    <row r="8" spans="1:8" x14ac:dyDescent="0.25">
      <c r="A8" s="43" t="s">
        <v>78</v>
      </c>
      <c r="B8" s="43">
        <v>606</v>
      </c>
    </row>
    <row r="9" spans="1:8" x14ac:dyDescent="0.25">
      <c r="A9" s="43" t="s">
        <v>110</v>
      </c>
      <c r="B9" s="43">
        <v>1418</v>
      </c>
      <c r="D9" s="42" t="s">
        <v>116</v>
      </c>
      <c r="E9" s="52"/>
      <c r="F9" s="52"/>
      <c r="G9" s="52"/>
      <c r="H9" s="52"/>
    </row>
    <row r="10" spans="1:8" x14ac:dyDescent="0.25">
      <c r="A10" s="43" t="s">
        <v>114</v>
      </c>
      <c r="B10" s="43">
        <v>1110</v>
      </c>
      <c r="D10" s="42" t="s">
        <v>116</v>
      </c>
      <c r="E10" s="52">
        <f>SUMIFS($B$4:$B$45,$A$4:$A$45,E4)+SUMIFS($B$4:$B$45,$A$4:$A$45,E5)+SUMIFS($B$4:$B$45,$A$4:$A$45,E6)+SUMIFS($B$4:$B$45,$A$4:$A$45,E7)</f>
        <v>9608</v>
      </c>
      <c r="F10" s="52">
        <f>SUMIFS($B$4:$B$45,$A$4:$A$45,F4)+SUMIFS($B$4:$B$45,$A$4:$A$45,F5)+SUMIFS($B$4:$B$45,$A$4:$A$45,F6)+SUMIFS($B$4:$B$45,$A$4:$A$45,F7)</f>
        <v>13631</v>
      </c>
      <c r="G10" s="52">
        <f>SUMIFS($B$4:$B$45,$A$4:$A$45,G4)+SUMIFS($B$4:$B$45,$A$4:$A$45,G5)+SUMIFS($B$4:$B$45,$A$4:$A$45,G6)+SUMIFS($B$4:$B$45,$A$4:$A$45,G7)</f>
        <v>9140</v>
      </c>
      <c r="H10" s="52">
        <f>SUMIFS($B$4:$B$45,$A$4:$A$45,H4)+SUMIFS($B$4:$B$45,$A$4:$A$45,H5)+SUMIFS($B$4:$B$45,$A$4:$A$45,H6)+SUMIFS($B$4:$B$45,$A$4:$A$45,H7)</f>
        <v>4524</v>
      </c>
    </row>
    <row r="11" spans="1:8" x14ac:dyDescent="0.25">
      <c r="A11" s="43" t="s">
        <v>113</v>
      </c>
      <c r="B11" s="43">
        <v>1489</v>
      </c>
    </row>
    <row r="12" spans="1:8" x14ac:dyDescent="0.25">
      <c r="A12" s="43" t="s">
        <v>107</v>
      </c>
      <c r="B12" s="43">
        <v>175</v>
      </c>
    </row>
    <row r="13" spans="1:8" x14ac:dyDescent="0.25">
      <c r="A13" s="43" t="s">
        <v>60</v>
      </c>
      <c r="B13" s="43">
        <v>1354</v>
      </c>
    </row>
    <row r="14" spans="1:8" x14ac:dyDescent="0.25">
      <c r="A14" s="43" t="s">
        <v>56</v>
      </c>
      <c r="B14" s="43">
        <v>132</v>
      </c>
    </row>
    <row r="15" spans="1:8" x14ac:dyDescent="0.25">
      <c r="A15" s="43" t="s">
        <v>50</v>
      </c>
      <c r="B15" s="43">
        <v>449</v>
      </c>
    </row>
    <row r="16" spans="1:8" x14ac:dyDescent="0.25">
      <c r="A16" s="43" t="s">
        <v>53</v>
      </c>
      <c r="B16" s="43">
        <v>1333</v>
      </c>
    </row>
    <row r="17" spans="1:2" x14ac:dyDescent="0.25">
      <c r="A17" s="43" t="s">
        <v>113</v>
      </c>
      <c r="B17" s="43">
        <v>1571</v>
      </c>
    </row>
    <row r="18" spans="1:2" x14ac:dyDescent="0.25">
      <c r="A18" s="43" t="s">
        <v>110</v>
      </c>
      <c r="B18" s="43">
        <v>1553</v>
      </c>
    </row>
    <row r="19" spans="1:2" x14ac:dyDescent="0.25">
      <c r="A19" s="43" t="s">
        <v>78</v>
      </c>
      <c r="B19" s="43">
        <v>1196</v>
      </c>
    </row>
    <row r="20" spans="1:2" x14ac:dyDescent="0.25">
      <c r="A20" s="43" t="s">
        <v>107</v>
      </c>
      <c r="B20" s="43">
        <v>679</v>
      </c>
    </row>
    <row r="21" spans="1:2" x14ac:dyDescent="0.25">
      <c r="A21" s="43" t="s">
        <v>56</v>
      </c>
      <c r="B21" s="43">
        <v>221</v>
      </c>
    </row>
    <row r="22" spans="1:2" x14ac:dyDescent="0.25">
      <c r="A22" s="43" t="s">
        <v>56</v>
      </c>
      <c r="B22" s="43">
        <v>1097</v>
      </c>
    </row>
    <row r="23" spans="1:2" x14ac:dyDescent="0.25">
      <c r="A23" s="43" t="s">
        <v>50</v>
      </c>
      <c r="B23" s="43">
        <v>473</v>
      </c>
    </row>
    <row r="24" spans="1:2" x14ac:dyDescent="0.25">
      <c r="A24" s="43" t="s">
        <v>78</v>
      </c>
      <c r="B24" s="43">
        <v>573</v>
      </c>
    </row>
    <row r="25" spans="1:2" x14ac:dyDescent="0.25">
      <c r="A25" s="43" t="s">
        <v>50</v>
      </c>
      <c r="B25" s="43">
        <v>1160</v>
      </c>
    </row>
    <row r="26" spans="1:2" x14ac:dyDescent="0.25">
      <c r="A26" s="43" t="s">
        <v>107</v>
      </c>
      <c r="B26" s="43">
        <v>1268</v>
      </c>
    </row>
    <row r="27" spans="1:2" x14ac:dyDescent="0.25">
      <c r="A27" s="43" t="s">
        <v>113</v>
      </c>
      <c r="B27" s="43">
        <v>1635</v>
      </c>
    </row>
    <row r="28" spans="1:2" x14ac:dyDescent="0.25">
      <c r="A28" s="43" t="s">
        <v>115</v>
      </c>
      <c r="B28" s="43">
        <v>152</v>
      </c>
    </row>
    <row r="29" spans="1:2" x14ac:dyDescent="0.25">
      <c r="A29" s="43" t="s">
        <v>112</v>
      </c>
      <c r="B29" s="43">
        <v>603</v>
      </c>
    </row>
    <row r="30" spans="1:2" x14ac:dyDescent="0.25">
      <c r="A30" s="43" t="s">
        <v>109</v>
      </c>
      <c r="B30" s="43">
        <v>458</v>
      </c>
    </row>
    <row r="31" spans="1:2" x14ac:dyDescent="0.25">
      <c r="A31" s="43" t="s">
        <v>77</v>
      </c>
      <c r="B31" s="43">
        <v>741</v>
      </c>
    </row>
    <row r="32" spans="1:2" x14ac:dyDescent="0.25">
      <c r="A32" s="43" t="s">
        <v>108</v>
      </c>
      <c r="B32" s="43">
        <v>486</v>
      </c>
    </row>
    <row r="33" spans="1:2" x14ac:dyDescent="0.25">
      <c r="A33" s="43" t="s">
        <v>78</v>
      </c>
      <c r="B33" s="43">
        <v>1227</v>
      </c>
    </row>
    <row r="34" spans="1:2" x14ac:dyDescent="0.25">
      <c r="A34" s="43" t="s">
        <v>112</v>
      </c>
      <c r="B34" s="43">
        <v>981</v>
      </c>
    </row>
    <row r="35" spans="1:2" x14ac:dyDescent="0.25">
      <c r="A35" s="43" t="s">
        <v>108</v>
      </c>
      <c r="B35" s="43">
        <v>798</v>
      </c>
    </row>
    <row r="36" spans="1:2" x14ac:dyDescent="0.25">
      <c r="A36" s="43" t="s">
        <v>77</v>
      </c>
      <c r="B36" s="43">
        <v>1191</v>
      </c>
    </row>
    <row r="37" spans="1:2" x14ac:dyDescent="0.25">
      <c r="A37" s="43" t="s">
        <v>50</v>
      </c>
      <c r="B37" s="43">
        <v>363</v>
      </c>
    </row>
    <row r="38" spans="1:2" x14ac:dyDescent="0.25">
      <c r="A38" s="43" t="s">
        <v>114</v>
      </c>
      <c r="B38" s="43">
        <v>1332</v>
      </c>
    </row>
    <row r="39" spans="1:2" x14ac:dyDescent="0.25">
      <c r="A39" s="43" t="s">
        <v>53</v>
      </c>
      <c r="B39" s="43">
        <v>1289</v>
      </c>
    </row>
    <row r="40" spans="1:2" x14ac:dyDescent="0.25">
      <c r="A40" s="43" t="s">
        <v>108</v>
      </c>
      <c r="B40" s="43">
        <v>1625</v>
      </c>
    </row>
    <row r="41" spans="1:2" x14ac:dyDescent="0.25">
      <c r="A41" s="43" t="s">
        <v>56</v>
      </c>
      <c r="B41" s="43">
        <v>1261</v>
      </c>
    </row>
    <row r="42" spans="1:2" x14ac:dyDescent="0.25">
      <c r="A42" s="43" t="s">
        <v>53</v>
      </c>
      <c r="B42" s="43">
        <v>556</v>
      </c>
    </row>
    <row r="43" spans="1:2" x14ac:dyDescent="0.25">
      <c r="A43" s="43" t="s">
        <v>113</v>
      </c>
      <c r="B43" s="43">
        <v>1441</v>
      </c>
    </row>
    <row r="44" spans="1:2" x14ac:dyDescent="0.25">
      <c r="A44" s="43" t="s">
        <v>108</v>
      </c>
      <c r="B44" s="43">
        <v>337</v>
      </c>
    </row>
    <row r="45" spans="1:2" x14ac:dyDescent="0.25">
      <c r="A45" s="43" t="s">
        <v>108</v>
      </c>
      <c r="B45" s="43">
        <v>284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467D65-0893-46DE-80AA-D15ED856C529}">
  <sheetPr>
    <tabColor rgb="FFFF0000"/>
  </sheetPr>
  <dimension ref="A1:H45"/>
  <sheetViews>
    <sheetView zoomScale="145" zoomScaleNormal="145" workbookViewId="0">
      <selection activeCell="E12" sqref="E12"/>
    </sheetView>
  </sheetViews>
  <sheetFormatPr defaultRowHeight="15" x14ac:dyDescent="0.25"/>
  <cols>
    <col min="1" max="1" width="11.42578125" customWidth="1"/>
    <col min="2" max="3" width="9" bestFit="1" customWidth="1"/>
    <col min="4" max="4" width="11.42578125" bestFit="1" customWidth="1"/>
    <col min="5" max="8" width="12.28515625" bestFit="1" customWidth="1"/>
    <col min="9" max="9" width="17" customWidth="1"/>
    <col min="10" max="10" width="16.140625" customWidth="1"/>
  </cols>
  <sheetData>
    <row r="1" spans="1:8" ht="21" x14ac:dyDescent="0.35">
      <c r="A1" s="58" t="s">
        <v>91</v>
      </c>
    </row>
    <row r="3" spans="1:8" x14ac:dyDescent="0.25">
      <c r="A3" s="42" t="s">
        <v>101</v>
      </c>
      <c r="B3" s="42" t="s">
        <v>1</v>
      </c>
      <c r="E3" s="42" t="s">
        <v>102</v>
      </c>
      <c r="F3" s="42" t="s">
        <v>103</v>
      </c>
      <c r="G3" s="42" t="s">
        <v>104</v>
      </c>
      <c r="H3" s="42" t="s">
        <v>105</v>
      </c>
    </row>
    <row r="4" spans="1:8" x14ac:dyDescent="0.25">
      <c r="A4" s="43" t="s">
        <v>106</v>
      </c>
      <c r="B4" s="43">
        <v>457</v>
      </c>
      <c r="E4" s="43" t="s">
        <v>107</v>
      </c>
      <c r="F4" s="43" t="s">
        <v>50</v>
      </c>
      <c r="G4" s="43" t="s">
        <v>108</v>
      </c>
      <c r="H4" s="43" t="s">
        <v>109</v>
      </c>
    </row>
    <row r="5" spans="1:8" x14ac:dyDescent="0.25">
      <c r="A5" s="43" t="s">
        <v>107</v>
      </c>
      <c r="B5" s="43">
        <v>368</v>
      </c>
      <c r="E5" s="43" t="s">
        <v>77</v>
      </c>
      <c r="F5" s="43" t="s">
        <v>110</v>
      </c>
      <c r="G5" s="43" t="s">
        <v>106</v>
      </c>
      <c r="H5" s="43" t="s">
        <v>111</v>
      </c>
    </row>
    <row r="6" spans="1:8" x14ac:dyDescent="0.25">
      <c r="A6" s="43" t="s">
        <v>50</v>
      </c>
      <c r="B6" s="43">
        <v>725</v>
      </c>
      <c r="E6" s="43" t="s">
        <v>112</v>
      </c>
      <c r="F6" s="43" t="s">
        <v>113</v>
      </c>
      <c r="G6" s="43" t="s">
        <v>114</v>
      </c>
      <c r="H6" s="43" t="s">
        <v>115</v>
      </c>
    </row>
    <row r="7" spans="1:8" x14ac:dyDescent="0.25">
      <c r="A7" s="43" t="s">
        <v>115</v>
      </c>
      <c r="B7" s="43">
        <v>736</v>
      </c>
      <c r="E7" s="43" t="s">
        <v>78</v>
      </c>
      <c r="F7" s="43" t="s">
        <v>60</v>
      </c>
      <c r="G7" s="43" t="s">
        <v>56</v>
      </c>
      <c r="H7" s="43" t="s">
        <v>53</v>
      </c>
    </row>
    <row r="8" spans="1:8" x14ac:dyDescent="0.25">
      <c r="A8" s="43" t="s">
        <v>78</v>
      </c>
      <c r="B8" s="43">
        <v>606</v>
      </c>
    </row>
    <row r="9" spans="1:8" x14ac:dyDescent="0.25">
      <c r="A9" s="43" t="s">
        <v>110</v>
      </c>
      <c r="B9" s="43">
        <v>1418</v>
      </c>
      <c r="D9" s="42" t="s">
        <v>116</v>
      </c>
      <c r="E9" s="52" cm="1">
        <f t="array" ref="E9">SUM(SUMIFS($B$4:$B$45,$A$4:$A$45,E4:E7))</f>
        <v>9608</v>
      </c>
      <c r="F9" s="52" cm="1">
        <f t="array" ref="F9">SUM(SUMIFS($B$4:$B$45,$A$4:$A$45,F4:F7))</f>
        <v>13631</v>
      </c>
      <c r="G9" s="52" cm="1">
        <f t="array" ref="G9">SUM(SUMIFS($B$4:$B$45,$A$4:$A$45,G4:G7))</f>
        <v>9140</v>
      </c>
      <c r="H9" s="52" cm="1">
        <f t="array" ref="H9">SUM(SUMIFS($B$4:$B$45,$A$4:$A$45,H4:H7))</f>
        <v>4524</v>
      </c>
    </row>
    <row r="10" spans="1:8" x14ac:dyDescent="0.25">
      <c r="A10" s="43" t="s">
        <v>114</v>
      </c>
      <c r="B10" s="43">
        <v>1110</v>
      </c>
      <c r="D10" s="42" t="s">
        <v>116</v>
      </c>
      <c r="E10" s="52">
        <f>SUMIFS($B$4:$B$45,$A$4:$A$45,E4)+SUMIFS($B$4:$B$45,$A$4:$A$45,E5)+SUMIFS($B$4:$B$45,$A$4:$A$45,E6)+SUMIFS($B$4:$B$45,$A$4:$A$45,E7)</f>
        <v>9608</v>
      </c>
      <c r="F10" s="52">
        <f>SUMIFS($B$4:$B$45,$A$4:$A$45,F4)+SUMIFS($B$4:$B$45,$A$4:$A$45,F5)+SUMIFS($B$4:$B$45,$A$4:$A$45,F6)+SUMIFS($B$4:$B$45,$A$4:$A$45,F7)</f>
        <v>13631</v>
      </c>
      <c r="G10" s="52">
        <f>SUMIFS($B$4:$B$45,$A$4:$A$45,G4)+SUMIFS($B$4:$B$45,$A$4:$A$45,G5)+SUMIFS($B$4:$B$45,$A$4:$A$45,G6)+SUMIFS($B$4:$B$45,$A$4:$A$45,G7)</f>
        <v>9140</v>
      </c>
      <c r="H10" s="52">
        <f>SUMIFS($B$4:$B$45,$A$4:$A$45,H4)+SUMIFS($B$4:$B$45,$A$4:$A$45,H5)+SUMIFS($B$4:$B$45,$A$4:$A$45,H6)+SUMIFS($B$4:$B$45,$A$4:$A$45,H7)</f>
        <v>4524</v>
      </c>
    </row>
    <row r="11" spans="1:8" x14ac:dyDescent="0.25">
      <c r="A11" s="43" t="s">
        <v>113</v>
      </c>
      <c r="B11" s="43">
        <v>1489</v>
      </c>
    </row>
    <row r="12" spans="1:8" x14ac:dyDescent="0.25">
      <c r="A12" s="43" t="s">
        <v>107</v>
      </c>
      <c r="B12" s="43">
        <v>175</v>
      </c>
      <c r="E12" cm="1">
        <f t="array" ref="E12">SUM(SUMIFS($B$4:$B$45,$A$4:$A$45,E4:E7))</f>
        <v>9608</v>
      </c>
    </row>
    <row r="13" spans="1:8" x14ac:dyDescent="0.25">
      <c r="A13" s="43" t="s">
        <v>60</v>
      </c>
      <c r="B13" s="43">
        <v>1354</v>
      </c>
    </row>
    <row r="14" spans="1:8" x14ac:dyDescent="0.25">
      <c r="A14" s="43" t="s">
        <v>56</v>
      </c>
      <c r="B14" s="43">
        <v>132</v>
      </c>
    </row>
    <row r="15" spans="1:8" x14ac:dyDescent="0.25">
      <c r="A15" s="43" t="s">
        <v>50</v>
      </c>
      <c r="B15" s="43">
        <v>449</v>
      </c>
    </row>
    <row r="16" spans="1:8" x14ac:dyDescent="0.25">
      <c r="A16" s="43" t="s">
        <v>53</v>
      </c>
      <c r="B16" s="43">
        <v>1333</v>
      </c>
    </row>
    <row r="17" spans="1:2" x14ac:dyDescent="0.25">
      <c r="A17" s="43" t="s">
        <v>113</v>
      </c>
      <c r="B17" s="43">
        <v>1571</v>
      </c>
    </row>
    <row r="18" spans="1:2" x14ac:dyDescent="0.25">
      <c r="A18" s="43" t="s">
        <v>110</v>
      </c>
      <c r="B18" s="43">
        <v>1553</v>
      </c>
    </row>
    <row r="19" spans="1:2" x14ac:dyDescent="0.25">
      <c r="A19" s="43" t="s">
        <v>78</v>
      </c>
      <c r="B19" s="43">
        <v>1196</v>
      </c>
    </row>
    <row r="20" spans="1:2" x14ac:dyDescent="0.25">
      <c r="A20" s="43" t="s">
        <v>107</v>
      </c>
      <c r="B20" s="43">
        <v>679</v>
      </c>
    </row>
    <row r="21" spans="1:2" x14ac:dyDescent="0.25">
      <c r="A21" s="43" t="s">
        <v>56</v>
      </c>
      <c r="B21" s="43">
        <v>221</v>
      </c>
    </row>
    <row r="22" spans="1:2" x14ac:dyDescent="0.25">
      <c r="A22" s="43" t="s">
        <v>56</v>
      </c>
      <c r="B22" s="43">
        <v>1097</v>
      </c>
    </row>
    <row r="23" spans="1:2" x14ac:dyDescent="0.25">
      <c r="A23" s="43" t="s">
        <v>50</v>
      </c>
      <c r="B23" s="43">
        <v>473</v>
      </c>
    </row>
    <row r="24" spans="1:2" x14ac:dyDescent="0.25">
      <c r="A24" s="43" t="s">
        <v>78</v>
      </c>
      <c r="B24" s="43">
        <v>573</v>
      </c>
    </row>
    <row r="25" spans="1:2" x14ac:dyDescent="0.25">
      <c r="A25" s="43" t="s">
        <v>50</v>
      </c>
      <c r="B25" s="43">
        <v>1160</v>
      </c>
    </row>
    <row r="26" spans="1:2" x14ac:dyDescent="0.25">
      <c r="A26" s="43" t="s">
        <v>107</v>
      </c>
      <c r="B26" s="43">
        <v>1268</v>
      </c>
    </row>
    <row r="27" spans="1:2" x14ac:dyDescent="0.25">
      <c r="A27" s="43" t="s">
        <v>113</v>
      </c>
      <c r="B27" s="43">
        <v>1635</v>
      </c>
    </row>
    <row r="28" spans="1:2" x14ac:dyDescent="0.25">
      <c r="A28" s="43" t="s">
        <v>115</v>
      </c>
      <c r="B28" s="43">
        <v>152</v>
      </c>
    </row>
    <row r="29" spans="1:2" x14ac:dyDescent="0.25">
      <c r="A29" s="43" t="s">
        <v>112</v>
      </c>
      <c r="B29" s="43">
        <v>603</v>
      </c>
    </row>
    <row r="30" spans="1:2" x14ac:dyDescent="0.25">
      <c r="A30" s="43" t="s">
        <v>109</v>
      </c>
      <c r="B30" s="43">
        <v>458</v>
      </c>
    </row>
    <row r="31" spans="1:2" x14ac:dyDescent="0.25">
      <c r="A31" s="43" t="s">
        <v>77</v>
      </c>
      <c r="B31" s="43">
        <v>741</v>
      </c>
    </row>
    <row r="32" spans="1:2" x14ac:dyDescent="0.25">
      <c r="A32" s="43" t="s">
        <v>108</v>
      </c>
      <c r="B32" s="43">
        <v>486</v>
      </c>
    </row>
    <row r="33" spans="1:2" x14ac:dyDescent="0.25">
      <c r="A33" s="43" t="s">
        <v>78</v>
      </c>
      <c r="B33" s="43">
        <v>1227</v>
      </c>
    </row>
    <row r="34" spans="1:2" x14ac:dyDescent="0.25">
      <c r="A34" s="43" t="s">
        <v>112</v>
      </c>
      <c r="B34" s="43">
        <v>981</v>
      </c>
    </row>
    <row r="35" spans="1:2" x14ac:dyDescent="0.25">
      <c r="A35" s="43" t="s">
        <v>108</v>
      </c>
      <c r="B35" s="43">
        <v>798</v>
      </c>
    </row>
    <row r="36" spans="1:2" x14ac:dyDescent="0.25">
      <c r="A36" s="43" t="s">
        <v>77</v>
      </c>
      <c r="B36" s="43">
        <v>1191</v>
      </c>
    </row>
    <row r="37" spans="1:2" x14ac:dyDescent="0.25">
      <c r="A37" s="43" t="s">
        <v>50</v>
      </c>
      <c r="B37" s="43">
        <v>363</v>
      </c>
    </row>
    <row r="38" spans="1:2" x14ac:dyDescent="0.25">
      <c r="A38" s="43" t="s">
        <v>114</v>
      </c>
      <c r="B38" s="43">
        <v>1332</v>
      </c>
    </row>
    <row r="39" spans="1:2" x14ac:dyDescent="0.25">
      <c r="A39" s="43" t="s">
        <v>53</v>
      </c>
      <c r="B39" s="43">
        <v>1289</v>
      </c>
    </row>
    <row r="40" spans="1:2" x14ac:dyDescent="0.25">
      <c r="A40" s="43" t="s">
        <v>108</v>
      </c>
      <c r="B40" s="43">
        <v>1625</v>
      </c>
    </row>
    <row r="41" spans="1:2" x14ac:dyDescent="0.25">
      <c r="A41" s="43" t="s">
        <v>56</v>
      </c>
      <c r="B41" s="43">
        <v>1261</v>
      </c>
    </row>
    <row r="42" spans="1:2" x14ac:dyDescent="0.25">
      <c r="A42" s="43" t="s">
        <v>53</v>
      </c>
      <c r="B42" s="43">
        <v>556</v>
      </c>
    </row>
    <row r="43" spans="1:2" x14ac:dyDescent="0.25">
      <c r="A43" s="43" t="s">
        <v>113</v>
      </c>
      <c r="B43" s="43">
        <v>1441</v>
      </c>
    </row>
    <row r="44" spans="1:2" x14ac:dyDescent="0.25">
      <c r="A44" s="43" t="s">
        <v>108</v>
      </c>
      <c r="B44" s="43">
        <v>337</v>
      </c>
    </row>
    <row r="45" spans="1:2" x14ac:dyDescent="0.25">
      <c r="A45" s="43" t="s">
        <v>108</v>
      </c>
      <c r="B45" s="43">
        <v>284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33</vt:i4>
      </vt:variant>
      <vt:variant>
        <vt:lpstr>Named Ranges</vt:lpstr>
      </vt:variant>
      <vt:variant>
        <vt:i4>8</vt:i4>
      </vt:variant>
    </vt:vector>
  </HeadingPairs>
  <TitlesOfParts>
    <vt:vector size="41" baseType="lpstr">
      <vt:lpstr>DynamicArrays</vt:lpstr>
      <vt:lpstr>Cover</vt:lpstr>
      <vt:lpstr>Topics</vt:lpstr>
      <vt:lpstr>Enter</vt:lpstr>
      <vt:lpstr>Array Formulas</vt:lpstr>
      <vt:lpstr>No CSE</vt:lpstr>
      <vt:lpstr>No CSE (an)</vt:lpstr>
      <vt:lpstr>SUM</vt:lpstr>
      <vt:lpstr>SUM (an)</vt:lpstr>
      <vt:lpstr>Easy</vt:lpstr>
      <vt:lpstr>UNIQUE</vt:lpstr>
      <vt:lpstr>UNIQUE (an)</vt:lpstr>
      <vt:lpstr>FILTER</vt:lpstr>
      <vt:lpstr>FILTER (an)</vt:lpstr>
      <vt:lpstr>SORT</vt:lpstr>
      <vt:lpstr>SORT (an)</vt:lpstr>
      <vt:lpstr>Sort Mixed Data</vt:lpstr>
      <vt:lpstr>Sort Mixed Data (an)</vt:lpstr>
      <vt:lpstr>S U Single Cell</vt:lpstr>
      <vt:lpstr>S U Single Cell (an)</vt:lpstr>
      <vt:lpstr>Spill Direction</vt:lpstr>
      <vt:lpstr>Spill Direction (an)</vt:lpstr>
      <vt:lpstr>SEQUENCY</vt:lpstr>
      <vt:lpstr>SEQUENCY (an)</vt:lpstr>
      <vt:lpstr>D PT</vt:lpstr>
      <vt:lpstr>D PT (an)</vt:lpstr>
      <vt:lpstr>SINGLE</vt:lpstr>
      <vt:lpstr>SINGLE (an)</vt:lpstr>
      <vt:lpstr>NI</vt:lpstr>
      <vt:lpstr>MODE.MULT</vt:lpstr>
      <vt:lpstr>LINEST</vt:lpstr>
      <vt:lpstr>Functions NO Array</vt:lpstr>
      <vt:lpstr>RANDARRAY</vt:lpstr>
      <vt:lpstr>SUM!Customer</vt:lpstr>
      <vt:lpstr>'SUM (an)'!Customer</vt:lpstr>
      <vt:lpstr>'S U Single Cell'!Data</vt:lpstr>
      <vt:lpstr>'S U Single Cell (an)'!Data</vt:lpstr>
      <vt:lpstr>SUM!Sales</vt:lpstr>
      <vt:lpstr>'SUM (an)'!Sales</vt:lpstr>
      <vt:lpstr>SUM!SalesRep</vt:lpstr>
      <vt:lpstr>'SUM (an)'!SalesRep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Girvin, Michael</dc:creator>
  <cp:lastModifiedBy>Girvin, Michael</cp:lastModifiedBy>
  <dcterms:created xsi:type="dcterms:W3CDTF">2018-10-17T15:27:50Z</dcterms:created>
  <dcterms:modified xsi:type="dcterms:W3CDTF">2018-10-19T23:27:23Z</dcterms:modified>
</cp:coreProperties>
</file>