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492-1496\1493-1497-Files\"/>
    </mc:Choice>
  </mc:AlternateContent>
  <xr:revisionPtr revIDLastSave="0" documentId="13_ncr:1_{E3A81178-8E52-4471-B759-4D6121B6AD21}" xr6:coauthVersionLast="32" xr6:coauthVersionMax="32" xr10:uidLastSave="{00000000-0000-0000-0000-000000000000}"/>
  <bookViews>
    <workbookView xWindow="0" yWindow="0" windowWidth="18495" windowHeight="9900" activeTab="6" xr2:uid="{1403A38F-4F29-4D5A-A742-4EC42A781D1C}"/>
  </bookViews>
  <sheets>
    <sheet name="Cover(1493)" sheetId="3" r:id="rId1"/>
    <sheet name="Cover(1493 P2)" sheetId="16" r:id="rId2"/>
    <sheet name="Cover(1494)" sheetId="9" state="hidden" r:id="rId3"/>
    <sheet name="Cover(1495)" sheetId="10" state="hidden" r:id="rId4"/>
    <sheet name="Cover(1496)" sheetId="12" state="hidden" r:id="rId5"/>
    <sheet name="Cover(1497)" sheetId="13" state="hidden" r:id="rId6"/>
    <sheet name="Excel Solution" sheetId="2" r:id="rId7"/>
  </sheets>
  <calcPr calcId="179017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9" i="2" l="1"/>
  <c r="AZ31" i="2" s="1"/>
  <c r="AY23" i="2"/>
  <c r="AZ23" i="2"/>
  <c r="AY24" i="2"/>
  <c r="AZ24" i="2"/>
  <c r="AY25" i="2"/>
  <c r="AZ25" i="2"/>
  <c r="AY26" i="2"/>
  <c r="AZ26" i="2"/>
  <c r="AY27" i="2"/>
  <c r="AZ27" i="2"/>
  <c r="AY28" i="2"/>
  <c r="AZ28" i="2"/>
  <c r="AY29" i="2"/>
  <c r="AZ29" i="2"/>
  <c r="AY30" i="2"/>
  <c r="AZ30" i="2"/>
  <c r="AY31" i="2"/>
  <c r="AY32" i="2"/>
  <c r="AZ32" i="2"/>
  <c r="AY33" i="2"/>
  <c r="AZ33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AV274" i="2"/>
  <c r="AV275" i="2"/>
  <c r="AV276" i="2"/>
  <c r="AV277" i="2"/>
  <c r="AV278" i="2"/>
  <c r="AV279" i="2"/>
  <c r="AV280" i="2"/>
  <c r="AV281" i="2"/>
  <c r="AV282" i="2"/>
  <c r="AV283" i="2"/>
  <c r="AV284" i="2"/>
  <c r="AV285" i="2"/>
  <c r="AV286" i="2"/>
  <c r="AV287" i="2"/>
  <c r="AV288" i="2"/>
  <c r="AV289" i="2"/>
  <c r="AV290" i="2"/>
  <c r="AV291" i="2"/>
  <c r="AV292" i="2"/>
  <c r="AV293" i="2"/>
  <c r="AV294" i="2"/>
  <c r="AV295" i="2"/>
  <c r="AV296" i="2"/>
  <c r="AV297" i="2"/>
  <c r="AV298" i="2"/>
  <c r="AV299" i="2"/>
  <c r="AV300" i="2"/>
  <c r="AV301" i="2"/>
  <c r="AV302" i="2"/>
  <c r="AV303" i="2"/>
  <c r="AV304" i="2"/>
  <c r="AV305" i="2"/>
  <c r="AV306" i="2"/>
  <c r="AV307" i="2"/>
  <c r="AV308" i="2"/>
  <c r="AV309" i="2"/>
  <c r="AV310" i="2"/>
  <c r="AV311" i="2"/>
  <c r="AV312" i="2"/>
  <c r="AV313" i="2"/>
  <c r="AV314" i="2"/>
  <c r="AV315" i="2"/>
  <c r="AV316" i="2"/>
  <c r="AV317" i="2"/>
  <c r="AV318" i="2"/>
  <c r="AV319" i="2"/>
  <c r="AV320" i="2"/>
  <c r="AV321" i="2"/>
  <c r="AV322" i="2"/>
  <c r="AV323" i="2"/>
  <c r="AV324" i="2"/>
  <c r="AV325" i="2"/>
  <c r="AV326" i="2"/>
  <c r="AV327" i="2"/>
  <c r="AV328" i="2"/>
  <c r="AV329" i="2"/>
  <c r="AV330" i="2"/>
  <c r="AV331" i="2"/>
  <c r="AV332" i="2"/>
  <c r="AV333" i="2"/>
  <c r="AV334" i="2"/>
  <c r="AV335" i="2"/>
  <c r="AV336" i="2"/>
  <c r="AV337" i="2"/>
  <c r="AV338" i="2"/>
  <c r="AV339" i="2"/>
  <c r="AV340" i="2"/>
  <c r="AV341" i="2"/>
  <c r="AV342" i="2"/>
  <c r="AV343" i="2"/>
  <c r="AV344" i="2"/>
  <c r="AV345" i="2"/>
  <c r="AV346" i="2"/>
  <c r="AV347" i="2"/>
  <c r="AV348" i="2"/>
  <c r="AV349" i="2"/>
  <c r="AV350" i="2"/>
  <c r="AV351" i="2"/>
  <c r="AV352" i="2"/>
  <c r="AV353" i="2"/>
  <c r="AV354" i="2"/>
  <c r="AV355" i="2"/>
  <c r="AV356" i="2"/>
  <c r="AV357" i="2"/>
  <c r="AV358" i="2"/>
  <c r="AV359" i="2"/>
  <c r="AV360" i="2"/>
  <c r="AV361" i="2"/>
  <c r="AV362" i="2"/>
  <c r="AV363" i="2"/>
  <c r="AV364" i="2"/>
  <c r="AV365" i="2"/>
  <c r="AV366" i="2"/>
  <c r="AV367" i="2"/>
  <c r="AV368" i="2"/>
  <c r="AV369" i="2"/>
  <c r="AV370" i="2"/>
  <c r="AV371" i="2"/>
  <c r="AV372" i="2"/>
  <c r="AV373" i="2"/>
  <c r="AV374" i="2"/>
  <c r="AV375" i="2"/>
  <c r="AV376" i="2"/>
  <c r="AV377" i="2"/>
  <c r="AV378" i="2"/>
  <c r="AV379" i="2"/>
  <c r="AV380" i="2"/>
  <c r="AV381" i="2"/>
  <c r="AV382" i="2"/>
  <c r="AV383" i="2"/>
  <c r="AV384" i="2"/>
  <c r="AV385" i="2"/>
  <c r="AV386" i="2"/>
  <c r="AV387" i="2"/>
  <c r="AV388" i="2"/>
  <c r="AV389" i="2"/>
  <c r="AV390" i="2"/>
  <c r="AV391" i="2"/>
  <c r="AV392" i="2"/>
  <c r="AV393" i="2"/>
  <c r="AV394" i="2"/>
  <c r="AV395" i="2"/>
  <c r="AV396" i="2"/>
  <c r="AV397" i="2"/>
  <c r="AV398" i="2"/>
  <c r="AV399" i="2"/>
  <c r="AV400" i="2"/>
  <c r="AV401" i="2"/>
  <c r="AV402" i="2"/>
  <c r="AV403" i="2"/>
  <c r="AV404" i="2"/>
  <c r="AV405" i="2"/>
  <c r="AV406" i="2"/>
  <c r="AV407" i="2"/>
  <c r="AV408" i="2"/>
  <c r="AV409" i="2"/>
  <c r="AV410" i="2"/>
  <c r="AV411" i="2"/>
  <c r="AV412" i="2"/>
  <c r="AV413" i="2"/>
  <c r="AV414" i="2"/>
  <c r="AV415" i="2"/>
  <c r="AV416" i="2"/>
  <c r="AV417" i="2"/>
  <c r="AV418" i="2"/>
  <c r="AV419" i="2"/>
  <c r="AV420" i="2"/>
  <c r="AV421" i="2"/>
  <c r="AV422" i="2"/>
  <c r="AV423" i="2"/>
  <c r="AV424" i="2"/>
  <c r="AV425" i="2"/>
  <c r="AV426" i="2"/>
  <c r="AV427" i="2"/>
  <c r="AV428" i="2"/>
  <c r="AV429" i="2"/>
  <c r="AV430" i="2"/>
  <c r="AV431" i="2"/>
  <c r="AV432" i="2"/>
  <c r="AV433" i="2"/>
  <c r="AV434" i="2"/>
  <c r="AV435" i="2"/>
  <c r="AV436" i="2"/>
  <c r="AV437" i="2"/>
  <c r="AV438" i="2"/>
  <c r="AV439" i="2"/>
  <c r="AV440" i="2"/>
  <c r="AV441" i="2"/>
  <c r="AV442" i="2"/>
  <c r="AV443" i="2"/>
  <c r="AV444" i="2"/>
  <c r="AV445" i="2"/>
  <c r="AV446" i="2"/>
  <c r="AV447" i="2"/>
  <c r="AV448" i="2"/>
  <c r="AV449" i="2"/>
  <c r="AV450" i="2"/>
  <c r="AV451" i="2"/>
  <c r="AV452" i="2"/>
  <c r="AV453" i="2"/>
  <c r="AV454" i="2"/>
  <c r="AV455" i="2"/>
  <c r="AV456" i="2"/>
  <c r="AV457" i="2"/>
  <c r="AV458" i="2"/>
  <c r="AV459" i="2"/>
  <c r="AV460" i="2"/>
  <c r="AV461" i="2"/>
  <c r="AV462" i="2"/>
  <c r="AV463" i="2"/>
  <c r="AV464" i="2"/>
  <c r="AV465" i="2"/>
  <c r="AV466" i="2"/>
  <c r="AV467" i="2"/>
  <c r="AV468" i="2"/>
  <c r="AV469" i="2"/>
  <c r="AV470" i="2"/>
  <c r="AV471" i="2"/>
  <c r="AV472" i="2"/>
  <c r="AV473" i="2"/>
  <c r="AV474" i="2"/>
  <c r="AV475" i="2"/>
  <c r="AV476" i="2"/>
  <c r="AV477" i="2"/>
  <c r="AV478" i="2"/>
  <c r="AV479" i="2"/>
  <c r="AV480" i="2"/>
  <c r="AV481" i="2"/>
  <c r="AV482" i="2"/>
  <c r="AV483" i="2"/>
  <c r="AV484" i="2"/>
  <c r="AV485" i="2"/>
  <c r="AV486" i="2"/>
  <c r="AV487" i="2"/>
  <c r="AV488" i="2"/>
  <c r="AV489" i="2"/>
  <c r="AV490" i="2"/>
  <c r="AV491" i="2"/>
  <c r="AV492" i="2"/>
  <c r="AV493" i="2"/>
  <c r="AV494" i="2"/>
  <c r="AV495" i="2"/>
  <c r="AV496" i="2"/>
  <c r="AV497" i="2"/>
  <c r="AV498" i="2"/>
  <c r="AV499" i="2"/>
  <c r="AV500" i="2"/>
  <c r="AV501" i="2"/>
  <c r="AV502" i="2"/>
  <c r="AV503" i="2"/>
  <c r="AV504" i="2"/>
  <c r="AV505" i="2"/>
  <c r="AV506" i="2"/>
  <c r="AV507" i="2"/>
  <c r="AV508" i="2"/>
  <c r="AV509" i="2"/>
  <c r="AV510" i="2"/>
  <c r="AV511" i="2"/>
  <c r="AV512" i="2"/>
  <c r="AV513" i="2"/>
  <c r="AV514" i="2"/>
  <c r="AV515" i="2"/>
  <c r="AV516" i="2"/>
  <c r="AV517" i="2"/>
  <c r="AV518" i="2"/>
  <c r="AV519" i="2"/>
  <c r="AV520" i="2"/>
  <c r="AV521" i="2"/>
  <c r="AV522" i="2"/>
  <c r="AV523" i="2"/>
  <c r="AV524" i="2"/>
  <c r="AV525" i="2"/>
  <c r="AV526" i="2"/>
  <c r="AV527" i="2"/>
  <c r="AV528" i="2"/>
  <c r="AV529" i="2"/>
  <c r="AV530" i="2"/>
  <c r="AV531" i="2"/>
  <c r="AV532" i="2"/>
  <c r="AV533" i="2"/>
  <c r="AV534" i="2"/>
  <c r="AV535" i="2"/>
  <c r="AV536" i="2"/>
  <c r="AV537" i="2"/>
  <c r="AV538" i="2"/>
  <c r="AV539" i="2"/>
  <c r="AV540" i="2"/>
  <c r="AV541" i="2"/>
  <c r="AV542" i="2"/>
  <c r="AV543" i="2"/>
  <c r="AV544" i="2"/>
  <c r="AV545" i="2"/>
  <c r="AV546" i="2"/>
  <c r="AV547" i="2"/>
  <c r="AV548" i="2"/>
  <c r="AV549" i="2"/>
  <c r="AV550" i="2"/>
  <c r="AV551" i="2"/>
  <c r="AV552" i="2"/>
  <c r="AV553" i="2"/>
  <c r="AV554" i="2"/>
  <c r="AV555" i="2"/>
  <c r="AV556" i="2"/>
  <c r="AV557" i="2"/>
  <c r="AV558" i="2"/>
  <c r="AV559" i="2"/>
  <c r="AV560" i="2"/>
  <c r="AV561" i="2"/>
  <c r="AV562" i="2"/>
  <c r="AV563" i="2"/>
  <c r="AV564" i="2"/>
  <c r="AV565" i="2"/>
  <c r="AV566" i="2"/>
  <c r="AV567" i="2"/>
  <c r="AV568" i="2"/>
  <c r="AV569" i="2"/>
  <c r="AV570" i="2"/>
  <c r="AV571" i="2"/>
  <c r="AV572" i="2"/>
  <c r="AV573" i="2"/>
  <c r="AV574" i="2"/>
  <c r="AV575" i="2"/>
  <c r="AV576" i="2"/>
  <c r="AV577" i="2"/>
  <c r="AV578" i="2"/>
  <c r="AV579" i="2"/>
  <c r="AV580" i="2"/>
  <c r="AV581" i="2"/>
  <c r="AV582" i="2"/>
  <c r="AV583" i="2"/>
  <c r="AV584" i="2"/>
  <c r="AV585" i="2"/>
  <c r="AV586" i="2"/>
  <c r="AV587" i="2"/>
  <c r="AV588" i="2"/>
  <c r="AV589" i="2"/>
  <c r="AV590" i="2"/>
  <c r="AV591" i="2"/>
  <c r="AV592" i="2"/>
  <c r="AV593" i="2"/>
  <c r="AV594" i="2"/>
  <c r="AV595" i="2"/>
  <c r="AV596" i="2"/>
  <c r="AV597" i="2"/>
  <c r="AV598" i="2"/>
  <c r="AV599" i="2"/>
  <c r="AV600" i="2"/>
  <c r="AV601" i="2"/>
  <c r="AV602" i="2"/>
  <c r="AV603" i="2"/>
  <c r="AV604" i="2"/>
  <c r="AV605" i="2"/>
  <c r="AV606" i="2"/>
  <c r="AV607" i="2"/>
  <c r="AV608" i="2"/>
  <c r="AV609" i="2"/>
  <c r="AV610" i="2"/>
  <c r="AV611" i="2"/>
  <c r="AV612" i="2"/>
  <c r="AV613" i="2"/>
  <c r="AV614" i="2"/>
  <c r="AV615" i="2"/>
  <c r="AV616" i="2"/>
  <c r="AV617" i="2"/>
  <c r="AV618" i="2"/>
  <c r="AV619" i="2"/>
  <c r="AV620" i="2"/>
  <c r="AV621" i="2"/>
  <c r="AV622" i="2"/>
  <c r="AV623" i="2"/>
  <c r="AV624" i="2"/>
  <c r="AV625" i="2"/>
  <c r="AV626" i="2"/>
  <c r="AV627" i="2"/>
  <c r="AV628" i="2"/>
  <c r="AV629" i="2"/>
  <c r="AV630" i="2"/>
  <c r="AV631" i="2"/>
  <c r="AV632" i="2"/>
  <c r="AV633" i="2"/>
  <c r="AV634" i="2"/>
  <c r="AV635" i="2"/>
  <c r="AV636" i="2"/>
  <c r="AV637" i="2"/>
  <c r="AV638" i="2"/>
  <c r="AV639" i="2"/>
  <c r="AV640" i="2"/>
  <c r="AV641" i="2"/>
  <c r="AV642" i="2"/>
  <c r="AV643" i="2"/>
  <c r="AV644" i="2"/>
  <c r="AV645" i="2"/>
  <c r="AV646" i="2"/>
  <c r="AV647" i="2"/>
  <c r="AV648" i="2"/>
  <c r="AV649" i="2"/>
  <c r="AV650" i="2"/>
  <c r="AV651" i="2"/>
  <c r="AV652" i="2"/>
  <c r="AV653" i="2"/>
  <c r="AV654" i="2"/>
  <c r="AV655" i="2"/>
  <c r="AV656" i="2"/>
  <c r="AV657" i="2"/>
  <c r="AV658" i="2"/>
  <c r="AV659" i="2"/>
  <c r="AV660" i="2"/>
  <c r="AV661" i="2"/>
  <c r="AV662" i="2"/>
  <c r="AV663" i="2"/>
  <c r="AV664" i="2"/>
  <c r="AV665" i="2"/>
  <c r="AV666" i="2"/>
  <c r="AV667" i="2"/>
  <c r="AV668" i="2"/>
  <c r="AV669" i="2"/>
  <c r="AV670" i="2"/>
  <c r="AV671" i="2"/>
  <c r="AV672" i="2"/>
  <c r="AV673" i="2"/>
  <c r="AV674" i="2"/>
  <c r="AV675" i="2"/>
  <c r="AV676" i="2"/>
  <c r="AV677" i="2"/>
  <c r="AV678" i="2"/>
  <c r="AV679" i="2"/>
  <c r="AV680" i="2"/>
  <c r="AV681" i="2"/>
  <c r="AV682" i="2"/>
  <c r="AV683" i="2"/>
  <c r="AV684" i="2"/>
  <c r="AV685" i="2"/>
  <c r="AV686" i="2"/>
  <c r="AV687" i="2"/>
  <c r="AV688" i="2"/>
  <c r="AV689" i="2"/>
  <c r="AV690" i="2"/>
  <c r="AV691" i="2"/>
  <c r="AV692" i="2"/>
  <c r="AV693" i="2"/>
  <c r="AV694" i="2"/>
  <c r="AV695" i="2"/>
  <c r="AV696" i="2"/>
  <c r="AV697" i="2"/>
  <c r="AV698" i="2"/>
  <c r="AV699" i="2"/>
  <c r="AV700" i="2"/>
  <c r="AV701" i="2"/>
  <c r="AV702" i="2"/>
  <c r="AV703" i="2"/>
  <c r="AV704" i="2"/>
  <c r="AV705" i="2"/>
  <c r="AV706" i="2"/>
  <c r="AV707" i="2"/>
  <c r="AV708" i="2"/>
  <c r="AV709" i="2"/>
  <c r="AV710" i="2"/>
  <c r="AV711" i="2"/>
  <c r="AV712" i="2"/>
  <c r="AV713" i="2"/>
  <c r="AV714" i="2"/>
  <c r="AV715" i="2"/>
  <c r="AV716" i="2"/>
  <c r="AV717" i="2"/>
  <c r="AV718" i="2"/>
  <c r="AV719" i="2"/>
  <c r="AV720" i="2"/>
  <c r="AV721" i="2"/>
  <c r="AV722" i="2"/>
  <c r="AV723" i="2"/>
  <c r="AV724" i="2"/>
  <c r="AV725" i="2"/>
  <c r="AV726" i="2"/>
  <c r="AV727" i="2"/>
  <c r="AV728" i="2"/>
  <c r="AV729" i="2"/>
  <c r="AV730" i="2"/>
  <c r="AV731" i="2"/>
  <c r="AV732" i="2"/>
  <c r="AV733" i="2"/>
  <c r="AV734" i="2"/>
  <c r="AV735" i="2"/>
  <c r="AV736" i="2"/>
  <c r="AV737" i="2"/>
  <c r="AV738" i="2"/>
  <c r="AV739" i="2"/>
  <c r="AV740" i="2"/>
  <c r="AV741" i="2"/>
  <c r="AV742" i="2"/>
  <c r="AV743" i="2"/>
  <c r="AV744" i="2"/>
  <c r="AV745" i="2"/>
  <c r="AV746" i="2"/>
  <c r="AV747" i="2"/>
  <c r="AV748" i="2"/>
  <c r="AV749" i="2"/>
  <c r="AV750" i="2"/>
  <c r="AV751" i="2"/>
  <c r="AV752" i="2"/>
  <c r="AV753" i="2"/>
  <c r="AV754" i="2"/>
  <c r="AV755" i="2"/>
  <c r="AV756" i="2"/>
  <c r="AV757" i="2"/>
  <c r="AV758" i="2"/>
  <c r="AV759" i="2"/>
  <c r="AV760" i="2"/>
  <c r="AV761" i="2"/>
  <c r="AV762" i="2"/>
  <c r="AV763" i="2"/>
  <c r="AV764" i="2"/>
  <c r="AV765" i="2"/>
  <c r="AV766" i="2"/>
  <c r="AV767" i="2"/>
  <c r="AV768" i="2"/>
  <c r="AV769" i="2"/>
  <c r="AV770" i="2"/>
  <c r="AV771" i="2"/>
  <c r="AV772" i="2"/>
  <c r="AV773" i="2"/>
  <c r="AV774" i="2"/>
  <c r="AV775" i="2"/>
  <c r="AV776" i="2"/>
  <c r="AV777" i="2"/>
  <c r="AV778" i="2"/>
  <c r="AV779" i="2"/>
  <c r="AV780" i="2"/>
  <c r="AV781" i="2"/>
  <c r="AV782" i="2"/>
  <c r="AV783" i="2"/>
  <c r="AV784" i="2"/>
  <c r="AV785" i="2"/>
  <c r="AV786" i="2"/>
  <c r="AV787" i="2"/>
  <c r="AV788" i="2"/>
  <c r="AV789" i="2"/>
  <c r="AV790" i="2"/>
  <c r="AV791" i="2"/>
  <c r="AV792" i="2"/>
  <c r="AV793" i="2"/>
  <c r="AV794" i="2"/>
  <c r="AV795" i="2"/>
  <c r="AV796" i="2"/>
  <c r="AV797" i="2"/>
  <c r="AV798" i="2"/>
  <c r="AV799" i="2"/>
  <c r="AV800" i="2"/>
  <c r="AV801" i="2"/>
  <c r="AV802" i="2"/>
  <c r="AV803" i="2"/>
  <c r="AV804" i="2"/>
  <c r="AV805" i="2"/>
  <c r="AV806" i="2"/>
  <c r="AV807" i="2"/>
  <c r="AV808" i="2"/>
  <c r="AV809" i="2"/>
  <c r="AV810" i="2"/>
  <c r="AV811" i="2"/>
  <c r="AV812" i="2"/>
  <c r="AV813" i="2"/>
  <c r="AV814" i="2"/>
  <c r="AV815" i="2"/>
  <c r="AV816" i="2"/>
  <c r="AV817" i="2"/>
  <c r="AV818" i="2"/>
  <c r="AV819" i="2"/>
  <c r="AV820" i="2"/>
  <c r="AV821" i="2"/>
  <c r="AV822" i="2"/>
  <c r="AV823" i="2"/>
  <c r="AV824" i="2"/>
  <c r="AV825" i="2"/>
  <c r="AV826" i="2"/>
  <c r="AV827" i="2"/>
  <c r="AV828" i="2"/>
  <c r="AV829" i="2"/>
  <c r="AV830" i="2"/>
  <c r="AV831" i="2"/>
  <c r="AV832" i="2"/>
  <c r="AV833" i="2"/>
  <c r="AV834" i="2"/>
  <c r="AV835" i="2"/>
  <c r="AV836" i="2"/>
  <c r="AV837" i="2"/>
  <c r="AV838" i="2"/>
  <c r="AV839" i="2"/>
  <c r="AV840" i="2"/>
  <c r="AV841" i="2"/>
  <c r="AV842" i="2"/>
  <c r="AV843" i="2"/>
  <c r="AV844" i="2"/>
  <c r="AV845" i="2"/>
  <c r="AV846" i="2"/>
  <c r="AV847" i="2"/>
  <c r="AV848" i="2"/>
  <c r="AV849" i="2"/>
  <c r="AV850" i="2"/>
  <c r="AV851" i="2"/>
  <c r="AV852" i="2"/>
  <c r="AV853" i="2"/>
  <c r="AV854" i="2"/>
  <c r="AV855" i="2"/>
  <c r="AV856" i="2"/>
  <c r="AV857" i="2"/>
  <c r="AV858" i="2"/>
  <c r="AV859" i="2"/>
  <c r="AV860" i="2"/>
  <c r="AV861" i="2"/>
  <c r="AV862" i="2"/>
  <c r="AV863" i="2"/>
  <c r="AV864" i="2"/>
  <c r="AV865" i="2"/>
  <c r="AV866" i="2"/>
  <c r="AV867" i="2"/>
  <c r="AV868" i="2"/>
  <c r="AV869" i="2"/>
  <c r="AV870" i="2"/>
  <c r="AV871" i="2"/>
  <c r="AV872" i="2"/>
  <c r="AV873" i="2"/>
  <c r="AV874" i="2"/>
  <c r="AV875" i="2"/>
  <c r="AV876" i="2"/>
  <c r="AV877" i="2"/>
  <c r="AV878" i="2"/>
  <c r="AV879" i="2"/>
  <c r="AV880" i="2"/>
  <c r="AV881" i="2"/>
  <c r="AV882" i="2"/>
  <c r="AV883" i="2"/>
  <c r="AV884" i="2"/>
  <c r="AV885" i="2"/>
  <c r="AV886" i="2"/>
  <c r="AV887" i="2"/>
  <c r="AV888" i="2"/>
  <c r="AV889" i="2"/>
  <c r="AV890" i="2"/>
  <c r="AV891" i="2"/>
  <c r="AV892" i="2"/>
  <c r="AV893" i="2"/>
  <c r="AV894" i="2"/>
  <c r="AV895" i="2"/>
  <c r="AV896" i="2"/>
  <c r="AV897" i="2"/>
  <c r="AV898" i="2"/>
  <c r="AV899" i="2"/>
  <c r="AV900" i="2"/>
  <c r="AV901" i="2"/>
  <c r="AV902" i="2"/>
  <c r="AV903" i="2"/>
  <c r="AV904" i="2"/>
  <c r="AV905" i="2"/>
  <c r="AV906" i="2"/>
  <c r="AV907" i="2"/>
  <c r="AV908" i="2"/>
  <c r="AV909" i="2"/>
  <c r="AV910" i="2"/>
  <c r="AV911" i="2"/>
  <c r="AV912" i="2"/>
  <c r="AV913" i="2"/>
  <c r="AV914" i="2"/>
  <c r="AV915" i="2"/>
  <c r="AV916" i="2"/>
  <c r="AV917" i="2"/>
  <c r="AV918" i="2"/>
  <c r="AV919" i="2"/>
  <c r="AV920" i="2"/>
  <c r="AV921" i="2"/>
  <c r="AV922" i="2"/>
  <c r="AV923" i="2"/>
  <c r="AV924" i="2"/>
  <c r="AV925" i="2"/>
  <c r="AV926" i="2"/>
  <c r="AV927" i="2"/>
  <c r="AV928" i="2"/>
  <c r="AV929" i="2"/>
  <c r="AV930" i="2"/>
  <c r="AV931" i="2"/>
  <c r="AV932" i="2"/>
  <c r="AV933" i="2"/>
  <c r="AV934" i="2"/>
  <c r="AV935" i="2"/>
  <c r="AV936" i="2"/>
  <c r="AV937" i="2"/>
  <c r="AV938" i="2"/>
  <c r="AV939" i="2"/>
  <c r="AV940" i="2"/>
  <c r="AV941" i="2"/>
  <c r="AV942" i="2"/>
  <c r="AV943" i="2"/>
  <c r="AV944" i="2"/>
  <c r="AV945" i="2"/>
  <c r="AV946" i="2"/>
  <c r="AV947" i="2"/>
  <c r="AV948" i="2"/>
  <c r="AV949" i="2"/>
  <c r="AV950" i="2"/>
  <c r="AV951" i="2"/>
  <c r="AV952" i="2"/>
  <c r="AV953" i="2"/>
  <c r="AV954" i="2"/>
  <c r="AV955" i="2"/>
  <c r="AV956" i="2"/>
  <c r="AV957" i="2"/>
  <c r="AV958" i="2"/>
  <c r="AV959" i="2"/>
  <c r="AV960" i="2"/>
  <c r="AV961" i="2"/>
  <c r="AV962" i="2"/>
  <c r="AV963" i="2"/>
  <c r="AV964" i="2"/>
  <c r="AV965" i="2"/>
  <c r="AV966" i="2"/>
  <c r="AV967" i="2"/>
  <c r="AV968" i="2"/>
  <c r="AV969" i="2"/>
  <c r="AV970" i="2"/>
  <c r="AV971" i="2"/>
  <c r="AV972" i="2"/>
  <c r="AV973" i="2"/>
  <c r="AV974" i="2"/>
  <c r="AV975" i="2"/>
  <c r="AV976" i="2"/>
  <c r="AV977" i="2"/>
  <c r="AV978" i="2"/>
  <c r="AV979" i="2"/>
  <c r="AV980" i="2"/>
  <c r="AV981" i="2"/>
  <c r="AV982" i="2"/>
  <c r="AV983" i="2"/>
  <c r="AV984" i="2"/>
  <c r="AV985" i="2"/>
  <c r="AV986" i="2"/>
  <c r="AV987" i="2"/>
  <c r="AV988" i="2"/>
  <c r="AV989" i="2"/>
  <c r="AV990" i="2"/>
  <c r="AV991" i="2"/>
  <c r="AV992" i="2"/>
  <c r="AV993" i="2"/>
  <c r="AV994" i="2"/>
  <c r="AV995" i="2"/>
  <c r="AV996" i="2"/>
  <c r="AV997" i="2"/>
  <c r="AV998" i="2"/>
  <c r="AV999" i="2"/>
  <c r="AV1000" i="2"/>
  <c r="AV1001" i="2"/>
  <c r="AV1002" i="2"/>
  <c r="AV1003" i="2"/>
  <c r="AV1004" i="2"/>
  <c r="AV1005" i="2"/>
  <c r="AV1006" i="2"/>
  <c r="AV1007" i="2"/>
  <c r="AV1008" i="2"/>
  <c r="AV1009" i="2"/>
  <c r="AV1010" i="2"/>
  <c r="AV1011" i="2"/>
  <c r="AV1012" i="2"/>
  <c r="AV1013" i="2"/>
  <c r="AV1014" i="2"/>
  <c r="AV1015" i="2"/>
  <c r="AV1016" i="2"/>
  <c r="AV1017" i="2"/>
  <c r="AV1018" i="2"/>
  <c r="AV1019" i="2"/>
  <c r="AV1020" i="2"/>
  <c r="AV1021" i="2"/>
  <c r="AV1022" i="2"/>
  <c r="AV1023" i="2"/>
  <c r="AV1024" i="2"/>
  <c r="AV1025" i="2"/>
  <c r="AV1026" i="2"/>
  <c r="AV1027" i="2"/>
  <c r="AV1028" i="2"/>
  <c r="AV1029" i="2"/>
  <c r="AV1030" i="2"/>
  <c r="AV1031" i="2"/>
  <c r="AV1032" i="2"/>
  <c r="AV1033" i="2"/>
  <c r="AV1034" i="2"/>
  <c r="AV1035" i="2"/>
  <c r="AV1036" i="2"/>
  <c r="AV1037" i="2"/>
  <c r="AV1038" i="2"/>
  <c r="AV1039" i="2"/>
  <c r="AV1040" i="2"/>
  <c r="AV1041" i="2"/>
  <c r="AV1042" i="2"/>
  <c r="AV1043" i="2"/>
  <c r="AV1044" i="2"/>
  <c r="AV1045" i="2"/>
  <c r="AV1046" i="2"/>
  <c r="AV1047" i="2"/>
  <c r="AV1048" i="2"/>
  <c r="AV1049" i="2"/>
  <c r="AV1050" i="2"/>
  <c r="AV1051" i="2"/>
  <c r="AV1052" i="2"/>
  <c r="AV1053" i="2"/>
  <c r="AV1054" i="2"/>
  <c r="AV1055" i="2"/>
  <c r="AV1056" i="2"/>
  <c r="AV1057" i="2"/>
  <c r="AV1058" i="2"/>
  <c r="AV1059" i="2"/>
  <c r="AV1060" i="2"/>
  <c r="AV1061" i="2"/>
  <c r="AV1062" i="2"/>
  <c r="AV1063" i="2"/>
  <c r="AV1064" i="2"/>
  <c r="AV1065" i="2"/>
  <c r="AV1066" i="2"/>
  <c r="AV1067" i="2"/>
  <c r="AV1068" i="2"/>
  <c r="AV1069" i="2"/>
  <c r="AV1070" i="2"/>
  <c r="AV1071" i="2"/>
  <c r="AV1072" i="2"/>
  <c r="AV1073" i="2"/>
  <c r="AV1074" i="2"/>
  <c r="AV1075" i="2"/>
  <c r="AV1076" i="2"/>
  <c r="AV1077" i="2"/>
  <c r="AV1078" i="2"/>
  <c r="AV1079" i="2"/>
  <c r="AV1080" i="2"/>
  <c r="AV1081" i="2"/>
  <c r="AV1082" i="2"/>
  <c r="AV1083" i="2"/>
  <c r="AV1084" i="2"/>
  <c r="AV1085" i="2"/>
  <c r="AV1086" i="2"/>
  <c r="AV1087" i="2"/>
  <c r="AV1088" i="2"/>
  <c r="AV1089" i="2"/>
  <c r="AV1090" i="2"/>
  <c r="AV1091" i="2"/>
  <c r="AV1092" i="2"/>
  <c r="AV1093" i="2"/>
  <c r="AV1094" i="2"/>
  <c r="AV1095" i="2"/>
  <c r="AV1096" i="2"/>
  <c r="AV1097" i="2"/>
  <c r="AV1098" i="2"/>
  <c r="AV1099" i="2"/>
  <c r="AV1100" i="2"/>
  <c r="AV1101" i="2"/>
  <c r="AV1102" i="2"/>
  <c r="AV1103" i="2"/>
  <c r="AV1104" i="2"/>
  <c r="AV1105" i="2"/>
  <c r="AV1106" i="2"/>
  <c r="AV1107" i="2"/>
  <c r="AV1108" i="2"/>
  <c r="AV1109" i="2"/>
  <c r="AV1110" i="2"/>
  <c r="AV1111" i="2"/>
  <c r="AV1112" i="2"/>
  <c r="AV1113" i="2"/>
  <c r="AV1114" i="2"/>
  <c r="AV1115" i="2"/>
  <c r="AV1116" i="2"/>
  <c r="AV1117" i="2"/>
  <c r="AV1118" i="2"/>
  <c r="AV1119" i="2"/>
  <c r="AV1120" i="2"/>
  <c r="AV1121" i="2"/>
  <c r="AV1122" i="2"/>
  <c r="AV1123" i="2"/>
  <c r="AV1124" i="2"/>
  <c r="AV1125" i="2"/>
  <c r="AV1126" i="2"/>
  <c r="AV1127" i="2"/>
  <c r="AV1128" i="2"/>
  <c r="AV1129" i="2"/>
  <c r="AV1130" i="2"/>
  <c r="AV1131" i="2"/>
  <c r="AV1132" i="2"/>
  <c r="AV1133" i="2"/>
  <c r="AV1134" i="2"/>
  <c r="AV1135" i="2"/>
  <c r="AV1136" i="2"/>
  <c r="AV1137" i="2"/>
  <c r="AV1138" i="2"/>
  <c r="AV1139" i="2"/>
  <c r="AV1140" i="2"/>
  <c r="AV1141" i="2"/>
  <c r="AV1142" i="2"/>
  <c r="AV1143" i="2"/>
  <c r="AV1144" i="2"/>
  <c r="AV1145" i="2"/>
  <c r="AV1146" i="2"/>
  <c r="AV1147" i="2"/>
  <c r="AV1148" i="2"/>
  <c r="AV1149" i="2"/>
  <c r="AV1150" i="2"/>
  <c r="AV1151" i="2"/>
  <c r="AV1152" i="2"/>
  <c r="AV1153" i="2"/>
  <c r="AV1154" i="2"/>
  <c r="AV1155" i="2"/>
  <c r="AV1156" i="2"/>
  <c r="AV1157" i="2"/>
  <c r="AV1158" i="2"/>
  <c r="AV1159" i="2"/>
  <c r="AV1160" i="2"/>
  <c r="AV1161" i="2"/>
  <c r="AV1162" i="2"/>
  <c r="AV1163" i="2"/>
  <c r="AV1164" i="2"/>
  <c r="AV1165" i="2"/>
  <c r="AV1166" i="2"/>
  <c r="AV1167" i="2"/>
  <c r="AV1168" i="2"/>
  <c r="AV1169" i="2"/>
  <c r="AV1170" i="2"/>
  <c r="AV1171" i="2"/>
  <c r="AV1172" i="2"/>
  <c r="AV1173" i="2"/>
  <c r="AV1174" i="2"/>
  <c r="AV1175" i="2"/>
  <c r="AV1176" i="2"/>
  <c r="AV1177" i="2"/>
  <c r="AV1178" i="2"/>
  <c r="AV1179" i="2"/>
  <c r="AV1180" i="2"/>
  <c r="AV1181" i="2"/>
  <c r="AV1182" i="2"/>
  <c r="AV1183" i="2"/>
  <c r="AV1184" i="2"/>
  <c r="AV1185" i="2"/>
  <c r="AV1186" i="2"/>
  <c r="AV1187" i="2"/>
  <c r="AV1188" i="2"/>
  <c r="AV1189" i="2"/>
  <c r="AV1190" i="2"/>
  <c r="AV1191" i="2"/>
  <c r="AV1192" i="2"/>
  <c r="AV1193" i="2"/>
  <c r="AV1194" i="2"/>
  <c r="AV1195" i="2"/>
  <c r="AV1196" i="2"/>
  <c r="AV1197" i="2"/>
  <c r="AV1198" i="2"/>
  <c r="AV1199" i="2"/>
  <c r="AV1200" i="2"/>
  <c r="AV1201" i="2"/>
  <c r="AV1202" i="2"/>
  <c r="AV1203" i="2"/>
  <c r="AV1204" i="2"/>
  <c r="AV1205" i="2"/>
  <c r="AV1206" i="2"/>
  <c r="AV1207" i="2"/>
  <c r="AV1208" i="2"/>
  <c r="AV1209" i="2"/>
  <c r="AV1210" i="2"/>
  <c r="AV1211" i="2"/>
  <c r="AV1212" i="2"/>
  <c r="AV1213" i="2"/>
  <c r="AV1214" i="2"/>
  <c r="AV1215" i="2"/>
  <c r="AV1216" i="2"/>
  <c r="AV1217" i="2"/>
  <c r="AV1218" i="2"/>
  <c r="AV1219" i="2"/>
  <c r="AV1220" i="2"/>
  <c r="AV1221" i="2"/>
  <c r="AV1222" i="2"/>
  <c r="AV1223" i="2"/>
  <c r="AV1224" i="2"/>
  <c r="AV1225" i="2"/>
  <c r="AV1226" i="2"/>
  <c r="AV1227" i="2"/>
  <c r="AV1228" i="2"/>
  <c r="AV1229" i="2"/>
  <c r="AV1230" i="2"/>
  <c r="AV1231" i="2"/>
  <c r="AV1232" i="2"/>
  <c r="AV1233" i="2"/>
  <c r="AV1234" i="2"/>
  <c r="AV1235" i="2"/>
  <c r="AV1236" i="2"/>
  <c r="AV1237" i="2"/>
  <c r="AV1238" i="2"/>
  <c r="AV1239" i="2"/>
  <c r="AV1240" i="2"/>
  <c r="AV1241" i="2"/>
  <c r="AV1242" i="2"/>
  <c r="AV1243" i="2"/>
  <c r="AV1244" i="2"/>
  <c r="AV1245" i="2"/>
  <c r="AV1246" i="2"/>
  <c r="AV1247" i="2"/>
  <c r="AV1248" i="2"/>
  <c r="AV1249" i="2"/>
  <c r="AV1250" i="2"/>
  <c r="AV1251" i="2"/>
  <c r="AV1252" i="2"/>
  <c r="AV1253" i="2"/>
  <c r="AV1254" i="2"/>
  <c r="AV1255" i="2"/>
  <c r="AV1256" i="2"/>
  <c r="AV1257" i="2"/>
  <c r="AV1258" i="2"/>
  <c r="AV1259" i="2"/>
  <c r="AV1260" i="2"/>
  <c r="AV1261" i="2"/>
  <c r="AV1262" i="2"/>
  <c r="AV1263" i="2"/>
  <c r="AV1264" i="2"/>
  <c r="AV1265" i="2"/>
  <c r="AV1266" i="2"/>
  <c r="AV1267" i="2"/>
  <c r="AV1268" i="2"/>
  <c r="AV1269" i="2"/>
  <c r="AV1270" i="2"/>
  <c r="AV1271" i="2"/>
  <c r="AV1272" i="2"/>
  <c r="AV1273" i="2"/>
  <c r="AV1274" i="2"/>
  <c r="AV1275" i="2"/>
  <c r="AV1276" i="2"/>
  <c r="AV1277" i="2"/>
  <c r="AV1278" i="2"/>
  <c r="AV1279" i="2"/>
  <c r="AV1280" i="2"/>
  <c r="AV1281" i="2"/>
  <c r="AV1282" i="2"/>
  <c r="AV1283" i="2"/>
  <c r="AV1284" i="2"/>
  <c r="AV1285" i="2"/>
  <c r="AV1286" i="2"/>
  <c r="AV1287" i="2"/>
  <c r="AV1288" i="2"/>
  <c r="AV1289" i="2"/>
  <c r="AV1290" i="2"/>
  <c r="AV1291" i="2"/>
  <c r="AV1292" i="2"/>
  <c r="AV1293" i="2"/>
  <c r="AV1294" i="2"/>
  <c r="AV1295" i="2"/>
  <c r="AV1296" i="2"/>
  <c r="AV1297" i="2"/>
  <c r="AV1298" i="2"/>
  <c r="AV1299" i="2"/>
  <c r="AV1300" i="2"/>
  <c r="AV1301" i="2"/>
  <c r="AV1302" i="2"/>
  <c r="AV1303" i="2"/>
  <c r="AV1304" i="2"/>
  <c r="AV1305" i="2"/>
  <c r="AV1306" i="2"/>
  <c r="AV1307" i="2"/>
  <c r="AV1308" i="2"/>
  <c r="AV1309" i="2"/>
  <c r="AV1310" i="2"/>
  <c r="AV1311" i="2"/>
  <c r="AV1312" i="2"/>
  <c r="AV1313" i="2"/>
  <c r="AV1314" i="2"/>
  <c r="AV1315" i="2"/>
  <c r="AV1316" i="2"/>
  <c r="AV1317" i="2"/>
  <c r="AV1318" i="2"/>
  <c r="AV1319" i="2"/>
  <c r="AV1320" i="2"/>
  <c r="AV1321" i="2"/>
  <c r="AV1322" i="2"/>
  <c r="AV1323" i="2"/>
  <c r="AV1324" i="2"/>
  <c r="AV1325" i="2"/>
  <c r="AV1326" i="2"/>
  <c r="AV1327" i="2"/>
  <c r="AV1328" i="2"/>
  <c r="AV1329" i="2"/>
  <c r="AV1330" i="2"/>
  <c r="AV1331" i="2"/>
  <c r="AV1332" i="2"/>
  <c r="AV1333" i="2"/>
  <c r="AV1334" i="2"/>
  <c r="AV1335" i="2"/>
  <c r="AV1336" i="2"/>
  <c r="AV1337" i="2"/>
  <c r="AV1338" i="2"/>
  <c r="AV1339" i="2"/>
  <c r="AV1340" i="2"/>
  <c r="AV1341" i="2"/>
  <c r="AV1342" i="2"/>
  <c r="AV1343" i="2"/>
  <c r="AV1344" i="2"/>
  <c r="AV1345" i="2"/>
  <c r="AV1346" i="2"/>
  <c r="AV1347" i="2"/>
  <c r="AV1348" i="2"/>
  <c r="AV1349" i="2"/>
  <c r="AV1350" i="2"/>
  <c r="AV1351" i="2"/>
  <c r="AV1352" i="2"/>
  <c r="AV1353" i="2"/>
  <c r="AV1354" i="2"/>
  <c r="AV1355" i="2"/>
  <c r="AV1356" i="2"/>
  <c r="AV1357" i="2"/>
  <c r="AV1358" i="2"/>
  <c r="AV1359" i="2"/>
  <c r="AV1360" i="2"/>
  <c r="AV1361" i="2"/>
  <c r="AV1362" i="2"/>
  <c r="AV1363" i="2"/>
  <c r="AV1364" i="2"/>
  <c r="AV1365" i="2"/>
  <c r="AV1366" i="2"/>
  <c r="AV1367" i="2"/>
  <c r="AV1368" i="2"/>
  <c r="AV1369" i="2"/>
  <c r="AV1370" i="2"/>
  <c r="AV1371" i="2"/>
  <c r="AV1372" i="2"/>
  <c r="AV1373" i="2"/>
  <c r="AV1374" i="2"/>
  <c r="AV1375" i="2"/>
  <c r="AV1376" i="2"/>
  <c r="AV1377" i="2"/>
  <c r="AV1378" i="2"/>
  <c r="AV1379" i="2"/>
  <c r="AV1380" i="2"/>
  <c r="AV1381" i="2"/>
  <c r="AV1382" i="2"/>
  <c r="AV1383" i="2"/>
  <c r="AV1384" i="2"/>
  <c r="AV1385" i="2"/>
  <c r="AV1386" i="2"/>
  <c r="AV1387" i="2"/>
  <c r="AV1388" i="2"/>
  <c r="AV1389" i="2"/>
  <c r="AV1390" i="2"/>
  <c r="AV1391" i="2"/>
  <c r="AV1392" i="2"/>
  <c r="AV1393" i="2"/>
  <c r="AV1394" i="2"/>
  <c r="AV1395" i="2"/>
  <c r="AV1396" i="2"/>
  <c r="AV1397" i="2"/>
  <c r="AV1398" i="2"/>
  <c r="AV1399" i="2"/>
  <c r="AV1400" i="2"/>
  <c r="AV1401" i="2"/>
  <c r="AV1402" i="2"/>
  <c r="AV1403" i="2"/>
  <c r="AV1404" i="2"/>
  <c r="AV1405" i="2"/>
  <c r="AV1406" i="2"/>
  <c r="AV1407" i="2"/>
  <c r="AV1408" i="2"/>
  <c r="AV1409" i="2"/>
  <c r="AV1410" i="2"/>
  <c r="AV1411" i="2"/>
  <c r="AV1412" i="2"/>
  <c r="AV1413" i="2"/>
  <c r="AV1414" i="2"/>
  <c r="AV1415" i="2"/>
  <c r="AV1416" i="2"/>
  <c r="AV1417" i="2"/>
  <c r="AV1418" i="2"/>
  <c r="AV1419" i="2"/>
  <c r="AV1420" i="2"/>
  <c r="AV1421" i="2"/>
  <c r="AV1422" i="2"/>
  <c r="AV1423" i="2"/>
  <c r="AV1424" i="2"/>
  <c r="AV1425" i="2"/>
  <c r="AV1426" i="2"/>
  <c r="AV1427" i="2"/>
  <c r="AV1428" i="2"/>
  <c r="AV1429" i="2"/>
  <c r="AV1430" i="2"/>
  <c r="AV1431" i="2"/>
  <c r="AV1432" i="2"/>
  <c r="AV1433" i="2"/>
  <c r="AV1434" i="2"/>
  <c r="AV1435" i="2"/>
  <c r="AV1436" i="2"/>
  <c r="AV1437" i="2"/>
  <c r="AV1438" i="2"/>
  <c r="AV1439" i="2"/>
  <c r="AV1440" i="2"/>
  <c r="AV1441" i="2"/>
  <c r="AV1442" i="2"/>
  <c r="AV1443" i="2"/>
  <c r="AV1444" i="2"/>
  <c r="AV1445" i="2"/>
  <c r="AV1446" i="2"/>
  <c r="AV1447" i="2"/>
  <c r="AV1448" i="2"/>
  <c r="AV1449" i="2"/>
  <c r="AV1450" i="2"/>
  <c r="AV1451" i="2"/>
  <c r="AV1452" i="2"/>
  <c r="AV1453" i="2"/>
  <c r="AV1454" i="2"/>
  <c r="AV1455" i="2"/>
  <c r="AV1456" i="2"/>
  <c r="AV1457" i="2"/>
  <c r="AV1458" i="2"/>
  <c r="AV1459" i="2"/>
  <c r="AV1460" i="2"/>
  <c r="AV1461" i="2"/>
  <c r="AV1462" i="2"/>
  <c r="AV1463" i="2"/>
  <c r="AV1464" i="2"/>
  <c r="AV1465" i="2"/>
  <c r="AV1466" i="2"/>
  <c r="AV1467" i="2"/>
  <c r="AV1468" i="2"/>
  <c r="AV1469" i="2"/>
  <c r="AV1470" i="2"/>
  <c r="AV1471" i="2"/>
  <c r="AV1472" i="2"/>
  <c r="AV1473" i="2"/>
  <c r="AV1474" i="2"/>
  <c r="AV1475" i="2"/>
  <c r="AV1476" i="2"/>
  <c r="AV1477" i="2"/>
  <c r="AV1478" i="2"/>
  <c r="AV1479" i="2"/>
  <c r="AV1480" i="2"/>
  <c r="AV1481" i="2"/>
  <c r="AV1482" i="2"/>
  <c r="AV1483" i="2"/>
  <c r="AV1484" i="2"/>
  <c r="AV1485" i="2"/>
  <c r="AV1486" i="2"/>
  <c r="AV1487" i="2"/>
  <c r="AV1488" i="2"/>
  <c r="AV1489" i="2"/>
  <c r="AV1490" i="2"/>
  <c r="AV1491" i="2"/>
  <c r="AV1492" i="2"/>
  <c r="AV1493" i="2"/>
  <c r="AV1494" i="2"/>
  <c r="AV1495" i="2"/>
  <c r="AV1496" i="2"/>
  <c r="AV1497" i="2"/>
  <c r="AV1498" i="2"/>
  <c r="AV1499" i="2"/>
  <c r="AV1500" i="2"/>
  <c r="AV1501" i="2"/>
  <c r="AV1502" i="2"/>
  <c r="AV1503" i="2"/>
  <c r="AV1504" i="2"/>
  <c r="AV1505" i="2"/>
  <c r="AV1506" i="2"/>
  <c r="AV1507" i="2"/>
  <c r="AV1508" i="2"/>
  <c r="AV1509" i="2"/>
  <c r="AV1510" i="2"/>
  <c r="AV1511" i="2"/>
  <c r="AV1512" i="2"/>
  <c r="AV1513" i="2"/>
  <c r="AV1514" i="2"/>
  <c r="AV1515" i="2"/>
  <c r="AV1516" i="2"/>
  <c r="AV1517" i="2"/>
  <c r="AV1518" i="2"/>
  <c r="AV1519" i="2"/>
  <c r="AV1520" i="2"/>
  <c r="AV1521" i="2"/>
  <c r="AV1522" i="2"/>
  <c r="AV1523" i="2"/>
  <c r="AV1524" i="2"/>
  <c r="AV1525" i="2"/>
  <c r="AV1526" i="2"/>
  <c r="AV1527" i="2"/>
  <c r="AV1528" i="2"/>
  <c r="AV1529" i="2"/>
  <c r="AV1530" i="2"/>
  <c r="AV1531" i="2"/>
  <c r="AV1532" i="2"/>
  <c r="AV1533" i="2"/>
  <c r="AV1534" i="2"/>
  <c r="AV1535" i="2"/>
  <c r="AV1536" i="2"/>
  <c r="AV1537" i="2"/>
  <c r="AV1538" i="2"/>
  <c r="AV1539" i="2"/>
  <c r="AV1540" i="2"/>
  <c r="AV1541" i="2"/>
  <c r="AV1542" i="2"/>
  <c r="AV1543" i="2"/>
  <c r="AV1544" i="2"/>
  <c r="AV1545" i="2"/>
  <c r="AV1546" i="2"/>
  <c r="AV1547" i="2"/>
  <c r="AV1548" i="2"/>
  <c r="AV1549" i="2"/>
  <c r="AV1550" i="2"/>
  <c r="AV1551" i="2"/>
  <c r="AV1552" i="2"/>
  <c r="AV1553" i="2"/>
  <c r="AV1554" i="2"/>
  <c r="AV1555" i="2"/>
  <c r="AV1556" i="2"/>
  <c r="AV1557" i="2"/>
  <c r="AV1558" i="2"/>
  <c r="AV1559" i="2"/>
  <c r="AV1560" i="2"/>
  <c r="AV1561" i="2"/>
  <c r="AV1562" i="2"/>
  <c r="AV1563" i="2"/>
  <c r="AV1564" i="2"/>
  <c r="AV1565" i="2"/>
  <c r="AV1566" i="2"/>
  <c r="AV1567" i="2"/>
  <c r="AV1568" i="2"/>
  <c r="AV1569" i="2"/>
  <c r="AV1570" i="2"/>
  <c r="AV1571" i="2"/>
  <c r="AV1572" i="2"/>
  <c r="AV1573" i="2"/>
  <c r="AV1574" i="2"/>
  <c r="AV1575" i="2"/>
  <c r="AV1576" i="2"/>
  <c r="AV1577" i="2"/>
  <c r="AV1578" i="2"/>
  <c r="AV1579" i="2"/>
  <c r="AV1580" i="2"/>
  <c r="AV1581" i="2"/>
  <c r="AV1582" i="2"/>
  <c r="AV1583" i="2"/>
  <c r="AV1584" i="2"/>
  <c r="AV1585" i="2"/>
  <c r="AV1586" i="2"/>
  <c r="AV1587" i="2"/>
  <c r="AV1588" i="2"/>
  <c r="AV1589" i="2"/>
  <c r="AV1590" i="2"/>
  <c r="AV1591" i="2"/>
  <c r="AV1592" i="2"/>
  <c r="AV1593" i="2"/>
  <c r="AV1594" i="2"/>
  <c r="AV1595" i="2"/>
  <c r="AV1596" i="2"/>
  <c r="AV1597" i="2"/>
  <c r="AV1598" i="2"/>
  <c r="AV1599" i="2"/>
  <c r="AV1600" i="2"/>
  <c r="AV1601" i="2"/>
  <c r="AV1602" i="2"/>
  <c r="AV1603" i="2"/>
  <c r="AV1604" i="2"/>
  <c r="AV1605" i="2"/>
  <c r="AV1606" i="2"/>
  <c r="AV1607" i="2"/>
  <c r="AV1608" i="2"/>
  <c r="AV1609" i="2"/>
  <c r="AV1610" i="2"/>
  <c r="AV1611" i="2"/>
  <c r="AV1612" i="2"/>
  <c r="AV1613" i="2"/>
  <c r="AV1614" i="2"/>
  <c r="AV1615" i="2"/>
  <c r="AV1616" i="2"/>
  <c r="AV1617" i="2"/>
  <c r="AV1618" i="2"/>
  <c r="AV1619" i="2"/>
  <c r="AV1620" i="2"/>
  <c r="AV1621" i="2"/>
  <c r="AV1622" i="2"/>
  <c r="AV1623" i="2"/>
  <c r="AV1624" i="2"/>
  <c r="AV1625" i="2"/>
  <c r="AV1626" i="2"/>
  <c r="AV1627" i="2"/>
  <c r="AV1628" i="2"/>
  <c r="AV1629" i="2"/>
  <c r="AV1630" i="2"/>
  <c r="AV1631" i="2"/>
  <c r="AV1632" i="2"/>
  <c r="AV1633" i="2"/>
  <c r="AV1634" i="2"/>
  <c r="AV1635" i="2"/>
  <c r="AV1636" i="2"/>
  <c r="AV1637" i="2"/>
  <c r="AV1638" i="2"/>
  <c r="AV1639" i="2"/>
  <c r="AV1640" i="2"/>
  <c r="AV1641" i="2"/>
  <c r="AV1642" i="2"/>
  <c r="AV1643" i="2"/>
  <c r="AV1644" i="2"/>
  <c r="AV1645" i="2"/>
  <c r="AV1646" i="2"/>
  <c r="AV1647" i="2"/>
  <c r="AV1648" i="2"/>
  <c r="AV1649" i="2"/>
  <c r="AV1650" i="2"/>
  <c r="AV1651" i="2"/>
  <c r="AV1652" i="2"/>
  <c r="AV1653" i="2"/>
  <c r="AV1654" i="2"/>
  <c r="AV1655" i="2"/>
  <c r="AV1656" i="2"/>
  <c r="AV1657" i="2"/>
  <c r="AV1658" i="2"/>
  <c r="AV1659" i="2"/>
  <c r="AV1660" i="2"/>
  <c r="AV1661" i="2"/>
  <c r="AV1662" i="2"/>
  <c r="AV1663" i="2"/>
  <c r="AV1664" i="2"/>
  <c r="AV1665" i="2"/>
  <c r="AV1666" i="2"/>
  <c r="AV1667" i="2"/>
  <c r="AV1668" i="2"/>
  <c r="AV1669" i="2"/>
  <c r="AV1670" i="2"/>
  <c r="AV1671" i="2"/>
  <c r="AV1672" i="2"/>
  <c r="AV1673" i="2"/>
  <c r="AV1674" i="2"/>
  <c r="AV1675" i="2"/>
  <c r="AV1676" i="2"/>
  <c r="AV1677" i="2"/>
  <c r="AV1678" i="2"/>
  <c r="AV1679" i="2"/>
  <c r="AV1680" i="2"/>
  <c r="AV1681" i="2"/>
  <c r="AV1682" i="2"/>
  <c r="AV1683" i="2"/>
  <c r="AV1684" i="2"/>
  <c r="AV1685" i="2"/>
  <c r="AV1686" i="2"/>
  <c r="AV1687" i="2"/>
  <c r="AV1688" i="2"/>
  <c r="AV1689" i="2"/>
  <c r="AV1690" i="2"/>
  <c r="AV1691" i="2"/>
  <c r="AV1692" i="2"/>
  <c r="AV1693" i="2"/>
  <c r="AV1694" i="2"/>
  <c r="AV1695" i="2"/>
  <c r="AV1696" i="2"/>
  <c r="AV1697" i="2"/>
  <c r="AV1698" i="2"/>
  <c r="AV1699" i="2"/>
  <c r="AV1700" i="2"/>
  <c r="AV1701" i="2"/>
  <c r="AV1702" i="2"/>
  <c r="AV1703" i="2"/>
  <c r="AV1704" i="2"/>
  <c r="AV1705" i="2"/>
  <c r="AV1706" i="2"/>
  <c r="AV1707" i="2"/>
  <c r="AV1708" i="2"/>
  <c r="AV1709" i="2"/>
  <c r="AV1710" i="2"/>
  <c r="AV1711" i="2"/>
  <c r="AV1712" i="2"/>
  <c r="AV1713" i="2"/>
  <c r="AV1714" i="2"/>
  <c r="AV1715" i="2"/>
  <c r="AV1716" i="2"/>
  <c r="AV1717" i="2"/>
  <c r="AV1718" i="2"/>
  <c r="AV1719" i="2"/>
  <c r="AV1720" i="2"/>
  <c r="AV1721" i="2"/>
  <c r="AV1722" i="2"/>
  <c r="AV1723" i="2"/>
  <c r="AV1724" i="2"/>
  <c r="AV1725" i="2"/>
  <c r="AV1726" i="2"/>
  <c r="AV1727" i="2"/>
  <c r="AV1728" i="2"/>
  <c r="AV1729" i="2"/>
  <c r="AV1730" i="2"/>
  <c r="AV1731" i="2"/>
  <c r="AV1732" i="2"/>
  <c r="AV1733" i="2"/>
  <c r="AV1734" i="2"/>
  <c r="AV1735" i="2"/>
  <c r="AV1736" i="2"/>
  <c r="AV1737" i="2"/>
  <c r="AV1738" i="2"/>
  <c r="AV1739" i="2"/>
  <c r="AV1740" i="2"/>
  <c r="AV1741" i="2"/>
  <c r="AV1742" i="2"/>
  <c r="AV1743" i="2"/>
  <c r="AV1744" i="2"/>
  <c r="AV1745" i="2"/>
  <c r="AV1746" i="2"/>
  <c r="AV1747" i="2"/>
  <c r="AV1748" i="2"/>
  <c r="AV1749" i="2"/>
  <c r="AV1750" i="2"/>
  <c r="AV1751" i="2"/>
  <c r="AV1752" i="2"/>
  <c r="AV1753" i="2"/>
  <c r="AV1754" i="2"/>
  <c r="AV1755" i="2"/>
  <c r="AV1756" i="2"/>
  <c r="AV1757" i="2"/>
  <c r="AV1758" i="2"/>
  <c r="AV1759" i="2"/>
  <c r="AV1760" i="2"/>
  <c r="AV1761" i="2"/>
  <c r="AV1762" i="2"/>
  <c r="AV1763" i="2"/>
  <c r="AV1764" i="2"/>
  <c r="AV1765" i="2"/>
  <c r="AV1766" i="2"/>
  <c r="AV1767" i="2"/>
  <c r="AV1768" i="2"/>
  <c r="AV1769" i="2"/>
  <c r="AV1770" i="2"/>
  <c r="AV1771" i="2"/>
  <c r="AV1772" i="2"/>
  <c r="AV1773" i="2"/>
  <c r="AV1774" i="2"/>
  <c r="AV1775" i="2"/>
  <c r="AV1776" i="2"/>
  <c r="AV1777" i="2"/>
  <c r="AV1778" i="2"/>
  <c r="AV1779" i="2"/>
  <c r="AV1780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U771" i="2"/>
  <c r="AU772" i="2"/>
  <c r="AU773" i="2"/>
  <c r="AU774" i="2"/>
  <c r="AU775" i="2"/>
  <c r="AU776" i="2"/>
  <c r="AU777" i="2"/>
  <c r="AU778" i="2"/>
  <c r="AU779" i="2"/>
  <c r="AU780" i="2"/>
  <c r="AU781" i="2"/>
  <c r="AU782" i="2"/>
  <c r="AU783" i="2"/>
  <c r="AU784" i="2"/>
  <c r="AU785" i="2"/>
  <c r="AU786" i="2"/>
  <c r="AU787" i="2"/>
  <c r="AU788" i="2"/>
  <c r="AU789" i="2"/>
  <c r="AU790" i="2"/>
  <c r="AU791" i="2"/>
  <c r="AU792" i="2"/>
  <c r="AU793" i="2"/>
  <c r="AU794" i="2"/>
  <c r="AU795" i="2"/>
  <c r="AU796" i="2"/>
  <c r="AU797" i="2"/>
  <c r="AU798" i="2"/>
  <c r="AU799" i="2"/>
  <c r="AU800" i="2"/>
  <c r="AU801" i="2"/>
  <c r="AU802" i="2"/>
  <c r="AU803" i="2"/>
  <c r="AU804" i="2"/>
  <c r="AU805" i="2"/>
  <c r="AU806" i="2"/>
  <c r="AU807" i="2"/>
  <c r="AU808" i="2"/>
  <c r="AU809" i="2"/>
  <c r="AU810" i="2"/>
  <c r="AU811" i="2"/>
  <c r="AU812" i="2"/>
  <c r="AU813" i="2"/>
  <c r="AU814" i="2"/>
  <c r="AU815" i="2"/>
  <c r="AU816" i="2"/>
  <c r="AU817" i="2"/>
  <c r="AU818" i="2"/>
  <c r="AU819" i="2"/>
  <c r="AU820" i="2"/>
  <c r="AU821" i="2"/>
  <c r="AU822" i="2"/>
  <c r="AU823" i="2"/>
  <c r="AU824" i="2"/>
  <c r="AU825" i="2"/>
  <c r="AU826" i="2"/>
  <c r="AU827" i="2"/>
  <c r="AU828" i="2"/>
  <c r="AU829" i="2"/>
  <c r="AU830" i="2"/>
  <c r="AU831" i="2"/>
  <c r="AU832" i="2"/>
  <c r="AU833" i="2"/>
  <c r="AU834" i="2"/>
  <c r="AU835" i="2"/>
  <c r="AU836" i="2"/>
  <c r="AU837" i="2"/>
  <c r="AU838" i="2"/>
  <c r="AU839" i="2"/>
  <c r="AU840" i="2"/>
  <c r="AU841" i="2"/>
  <c r="AU842" i="2"/>
  <c r="AU843" i="2"/>
  <c r="AU844" i="2"/>
  <c r="AU845" i="2"/>
  <c r="AU846" i="2"/>
  <c r="AU847" i="2"/>
  <c r="AU848" i="2"/>
  <c r="AU849" i="2"/>
  <c r="AU850" i="2"/>
  <c r="AU851" i="2"/>
  <c r="AU852" i="2"/>
  <c r="AU853" i="2"/>
  <c r="AU854" i="2"/>
  <c r="AU855" i="2"/>
  <c r="AU856" i="2"/>
  <c r="AU857" i="2"/>
  <c r="AU858" i="2"/>
  <c r="AU859" i="2"/>
  <c r="AU860" i="2"/>
  <c r="AU861" i="2"/>
  <c r="AU862" i="2"/>
  <c r="AU863" i="2"/>
  <c r="AU864" i="2"/>
  <c r="AU865" i="2"/>
  <c r="AU866" i="2"/>
  <c r="AU867" i="2"/>
  <c r="AU868" i="2"/>
  <c r="AU869" i="2"/>
  <c r="AU870" i="2"/>
  <c r="AU871" i="2"/>
  <c r="AU872" i="2"/>
  <c r="AU873" i="2"/>
  <c r="AU874" i="2"/>
  <c r="AU875" i="2"/>
  <c r="AU876" i="2"/>
  <c r="AU877" i="2"/>
  <c r="AU878" i="2"/>
  <c r="AU879" i="2"/>
  <c r="AU880" i="2"/>
  <c r="AU881" i="2"/>
  <c r="AU882" i="2"/>
  <c r="AU883" i="2"/>
  <c r="AU884" i="2"/>
  <c r="AU885" i="2"/>
  <c r="AU886" i="2"/>
  <c r="AU887" i="2"/>
  <c r="AU888" i="2"/>
  <c r="AU889" i="2"/>
  <c r="AU890" i="2"/>
  <c r="AU891" i="2"/>
  <c r="AU892" i="2"/>
  <c r="AU893" i="2"/>
  <c r="AU894" i="2"/>
  <c r="AU895" i="2"/>
  <c r="AU896" i="2"/>
  <c r="AU897" i="2"/>
  <c r="AU898" i="2"/>
  <c r="AU899" i="2"/>
  <c r="AU900" i="2"/>
  <c r="AU901" i="2"/>
  <c r="AU902" i="2"/>
  <c r="AU903" i="2"/>
  <c r="AU904" i="2"/>
  <c r="AU905" i="2"/>
  <c r="AU906" i="2"/>
  <c r="AU907" i="2"/>
  <c r="AU908" i="2"/>
  <c r="AU909" i="2"/>
  <c r="AU910" i="2"/>
  <c r="AU911" i="2"/>
  <c r="AU912" i="2"/>
  <c r="AU913" i="2"/>
  <c r="AU914" i="2"/>
  <c r="AU915" i="2"/>
  <c r="AU916" i="2"/>
  <c r="AU917" i="2"/>
  <c r="AU918" i="2"/>
  <c r="AU919" i="2"/>
  <c r="AU920" i="2"/>
  <c r="AU921" i="2"/>
  <c r="AU922" i="2"/>
  <c r="AU923" i="2"/>
  <c r="AU924" i="2"/>
  <c r="AU925" i="2"/>
  <c r="AU926" i="2"/>
  <c r="AU927" i="2"/>
  <c r="AU928" i="2"/>
  <c r="AU929" i="2"/>
  <c r="AU930" i="2"/>
  <c r="AU931" i="2"/>
  <c r="AU932" i="2"/>
  <c r="AU933" i="2"/>
  <c r="AU934" i="2"/>
  <c r="AU935" i="2"/>
  <c r="AU936" i="2"/>
  <c r="AU937" i="2"/>
  <c r="AU938" i="2"/>
  <c r="AU939" i="2"/>
  <c r="AU940" i="2"/>
  <c r="AU941" i="2"/>
  <c r="AU942" i="2"/>
  <c r="AU943" i="2"/>
  <c r="AU944" i="2"/>
  <c r="AU945" i="2"/>
  <c r="AU946" i="2"/>
  <c r="AU947" i="2"/>
  <c r="AU948" i="2"/>
  <c r="AU949" i="2"/>
  <c r="AU950" i="2"/>
  <c r="AU951" i="2"/>
  <c r="AU952" i="2"/>
  <c r="AU953" i="2"/>
  <c r="AU954" i="2"/>
  <c r="AU955" i="2"/>
  <c r="AU956" i="2"/>
  <c r="AU957" i="2"/>
  <c r="AU958" i="2"/>
  <c r="AU959" i="2"/>
  <c r="AU960" i="2"/>
  <c r="AU961" i="2"/>
  <c r="AU962" i="2"/>
  <c r="AU963" i="2"/>
  <c r="AU964" i="2"/>
  <c r="AU965" i="2"/>
  <c r="AU966" i="2"/>
  <c r="AU967" i="2"/>
  <c r="AU968" i="2"/>
  <c r="AU969" i="2"/>
  <c r="AU970" i="2"/>
  <c r="AU971" i="2"/>
  <c r="AU972" i="2"/>
  <c r="AU973" i="2"/>
  <c r="AU974" i="2"/>
  <c r="AU975" i="2"/>
  <c r="AU976" i="2"/>
  <c r="AU977" i="2"/>
  <c r="AU978" i="2"/>
  <c r="AU979" i="2"/>
  <c r="AU980" i="2"/>
  <c r="AU981" i="2"/>
  <c r="AU982" i="2"/>
  <c r="AU983" i="2"/>
  <c r="AU984" i="2"/>
  <c r="AU985" i="2"/>
  <c r="AU986" i="2"/>
  <c r="AU987" i="2"/>
  <c r="AU988" i="2"/>
  <c r="AU989" i="2"/>
  <c r="AU990" i="2"/>
  <c r="AU991" i="2"/>
  <c r="AU992" i="2"/>
  <c r="AU993" i="2"/>
  <c r="AU994" i="2"/>
  <c r="AU995" i="2"/>
  <c r="AU996" i="2"/>
  <c r="AU997" i="2"/>
  <c r="AU998" i="2"/>
  <c r="AU999" i="2"/>
  <c r="AU1000" i="2"/>
  <c r="AU1001" i="2"/>
  <c r="AU1002" i="2"/>
  <c r="AU1003" i="2"/>
  <c r="AU1004" i="2"/>
  <c r="AU1005" i="2"/>
  <c r="AU1006" i="2"/>
  <c r="AU1007" i="2"/>
  <c r="AU1008" i="2"/>
  <c r="AU1009" i="2"/>
  <c r="AU1010" i="2"/>
  <c r="AU1011" i="2"/>
  <c r="AU1012" i="2"/>
  <c r="AU1013" i="2"/>
  <c r="AU1014" i="2"/>
  <c r="AU1015" i="2"/>
  <c r="AU1016" i="2"/>
  <c r="AU1017" i="2"/>
  <c r="AU1018" i="2"/>
  <c r="AU1019" i="2"/>
  <c r="AU1020" i="2"/>
  <c r="AU1021" i="2"/>
  <c r="AU1022" i="2"/>
  <c r="AU1023" i="2"/>
  <c r="AU1024" i="2"/>
  <c r="AU1025" i="2"/>
  <c r="AU1026" i="2"/>
  <c r="AU1027" i="2"/>
  <c r="AU1028" i="2"/>
  <c r="AU1029" i="2"/>
  <c r="AU1030" i="2"/>
  <c r="AU1031" i="2"/>
  <c r="AU1032" i="2"/>
  <c r="AU1033" i="2"/>
  <c r="AU1034" i="2"/>
  <c r="AU1035" i="2"/>
  <c r="AU1036" i="2"/>
  <c r="AU1037" i="2"/>
  <c r="AU1038" i="2"/>
  <c r="AU1039" i="2"/>
  <c r="AU1040" i="2"/>
  <c r="AU1041" i="2"/>
  <c r="AU1042" i="2"/>
  <c r="AU1043" i="2"/>
  <c r="AU1044" i="2"/>
  <c r="AU1045" i="2"/>
  <c r="AU1046" i="2"/>
  <c r="AU1047" i="2"/>
  <c r="AU1048" i="2"/>
  <c r="AU1049" i="2"/>
  <c r="AU1050" i="2"/>
  <c r="AU1051" i="2"/>
  <c r="AU1052" i="2"/>
  <c r="AU1053" i="2"/>
  <c r="AU1054" i="2"/>
  <c r="AU1055" i="2"/>
  <c r="AU1056" i="2"/>
  <c r="AU1057" i="2"/>
  <c r="AU1058" i="2"/>
  <c r="AU1059" i="2"/>
  <c r="AU1060" i="2"/>
  <c r="AU1061" i="2"/>
  <c r="AU1062" i="2"/>
  <c r="AU1063" i="2"/>
  <c r="AU1064" i="2"/>
  <c r="AU1065" i="2"/>
  <c r="AU1066" i="2"/>
  <c r="AU1067" i="2"/>
  <c r="AU1068" i="2"/>
  <c r="AU1069" i="2"/>
  <c r="AU1070" i="2"/>
  <c r="AU1071" i="2"/>
  <c r="AU1072" i="2"/>
  <c r="AU1073" i="2"/>
  <c r="AU1074" i="2"/>
  <c r="AU1075" i="2"/>
  <c r="AU1076" i="2"/>
  <c r="AU1077" i="2"/>
  <c r="AU1078" i="2"/>
  <c r="AU1079" i="2"/>
  <c r="AU1080" i="2"/>
  <c r="AU1081" i="2"/>
  <c r="AU1082" i="2"/>
  <c r="AU1083" i="2"/>
  <c r="AU1084" i="2"/>
  <c r="AU1085" i="2"/>
  <c r="AU1086" i="2"/>
  <c r="AU1087" i="2"/>
  <c r="AU1088" i="2"/>
  <c r="AU1089" i="2"/>
  <c r="AU1090" i="2"/>
  <c r="AU1091" i="2"/>
  <c r="AU1092" i="2"/>
  <c r="AU1093" i="2"/>
  <c r="AU1094" i="2"/>
  <c r="AU1095" i="2"/>
  <c r="AU1096" i="2"/>
  <c r="AU1097" i="2"/>
  <c r="AU1098" i="2"/>
  <c r="AU1099" i="2"/>
  <c r="AU1100" i="2"/>
  <c r="AU1101" i="2"/>
  <c r="AU1102" i="2"/>
  <c r="AU1103" i="2"/>
  <c r="AU1104" i="2"/>
  <c r="AU1105" i="2"/>
  <c r="AU1106" i="2"/>
  <c r="AU1107" i="2"/>
  <c r="AU1108" i="2"/>
  <c r="AU1109" i="2"/>
  <c r="AU1110" i="2"/>
  <c r="AU1111" i="2"/>
  <c r="AU1112" i="2"/>
  <c r="AU1113" i="2"/>
  <c r="AU1114" i="2"/>
  <c r="AU1115" i="2"/>
  <c r="AU1116" i="2"/>
  <c r="AU1117" i="2"/>
  <c r="AU1118" i="2"/>
  <c r="AU1119" i="2"/>
  <c r="AU1120" i="2"/>
  <c r="AU1121" i="2"/>
  <c r="AU1122" i="2"/>
  <c r="AU1123" i="2"/>
  <c r="AU1124" i="2"/>
  <c r="AU1125" i="2"/>
  <c r="AU1126" i="2"/>
  <c r="AU1127" i="2"/>
  <c r="AU1128" i="2"/>
  <c r="AU1129" i="2"/>
  <c r="AU1130" i="2"/>
  <c r="AU1131" i="2"/>
  <c r="AU1132" i="2"/>
  <c r="AU1133" i="2"/>
  <c r="AU1134" i="2"/>
  <c r="AU1135" i="2"/>
  <c r="AU1136" i="2"/>
  <c r="AU1137" i="2"/>
  <c r="AU1138" i="2"/>
  <c r="AU1139" i="2"/>
  <c r="AU1140" i="2"/>
  <c r="AU1141" i="2"/>
  <c r="AU1142" i="2"/>
  <c r="AU1143" i="2"/>
  <c r="AU1144" i="2"/>
  <c r="AU1145" i="2"/>
  <c r="AU1146" i="2"/>
  <c r="AU1147" i="2"/>
  <c r="AU1148" i="2"/>
  <c r="AU1149" i="2"/>
  <c r="AU1150" i="2"/>
  <c r="AU1151" i="2"/>
  <c r="AU1152" i="2"/>
  <c r="AU1153" i="2"/>
  <c r="AU1154" i="2"/>
  <c r="AU1155" i="2"/>
  <c r="AU1156" i="2"/>
  <c r="AU1157" i="2"/>
  <c r="AU1158" i="2"/>
  <c r="AU1159" i="2"/>
  <c r="AU1160" i="2"/>
  <c r="AU1161" i="2"/>
  <c r="AU1162" i="2"/>
  <c r="AU1163" i="2"/>
  <c r="AU1164" i="2"/>
  <c r="AU1165" i="2"/>
  <c r="AU1166" i="2"/>
  <c r="AU1167" i="2"/>
  <c r="AU1168" i="2"/>
  <c r="AU1169" i="2"/>
  <c r="AU1170" i="2"/>
  <c r="AU1171" i="2"/>
  <c r="AU1172" i="2"/>
  <c r="AU1173" i="2"/>
  <c r="AU1174" i="2"/>
  <c r="AU1175" i="2"/>
  <c r="AU1176" i="2"/>
  <c r="AU1177" i="2"/>
  <c r="AU1178" i="2"/>
  <c r="AU1179" i="2"/>
  <c r="AU1180" i="2"/>
  <c r="AU1181" i="2"/>
  <c r="AU1182" i="2"/>
  <c r="AU1183" i="2"/>
  <c r="AU1184" i="2"/>
  <c r="AU1185" i="2"/>
  <c r="AU1186" i="2"/>
  <c r="AU1187" i="2"/>
  <c r="AU1188" i="2"/>
  <c r="AU1189" i="2"/>
  <c r="AU1190" i="2"/>
  <c r="AU1191" i="2"/>
  <c r="AU1192" i="2"/>
  <c r="AU1193" i="2"/>
  <c r="AU1194" i="2"/>
  <c r="AU1195" i="2"/>
  <c r="AU1196" i="2"/>
  <c r="AU1197" i="2"/>
  <c r="AU1198" i="2"/>
  <c r="AU1199" i="2"/>
  <c r="AU1200" i="2"/>
  <c r="AU1201" i="2"/>
  <c r="AU1202" i="2"/>
  <c r="AU1203" i="2"/>
  <c r="AU1204" i="2"/>
  <c r="AU1205" i="2"/>
  <c r="AU1206" i="2"/>
  <c r="AU1207" i="2"/>
  <c r="AU1208" i="2"/>
  <c r="AU1209" i="2"/>
  <c r="AU1210" i="2"/>
  <c r="AU1211" i="2"/>
  <c r="AU1212" i="2"/>
  <c r="AU1213" i="2"/>
  <c r="AU1214" i="2"/>
  <c r="AU1215" i="2"/>
  <c r="AU1216" i="2"/>
  <c r="AU1217" i="2"/>
  <c r="AU1218" i="2"/>
  <c r="AU1219" i="2"/>
  <c r="AU1220" i="2"/>
  <c r="AU1221" i="2"/>
  <c r="AU1222" i="2"/>
  <c r="AU1223" i="2"/>
  <c r="AU1224" i="2"/>
  <c r="AU1225" i="2"/>
  <c r="AU1226" i="2"/>
  <c r="AU1227" i="2"/>
  <c r="AU1228" i="2"/>
  <c r="AU1229" i="2"/>
  <c r="AU1230" i="2"/>
  <c r="AU1231" i="2"/>
  <c r="AU1232" i="2"/>
  <c r="AU1233" i="2"/>
  <c r="AU1234" i="2"/>
  <c r="AU1235" i="2"/>
  <c r="AU1236" i="2"/>
  <c r="AU1237" i="2"/>
  <c r="AU1238" i="2"/>
  <c r="AU1239" i="2"/>
  <c r="AU1240" i="2"/>
  <c r="AU1241" i="2"/>
  <c r="AU1242" i="2"/>
  <c r="AU1243" i="2"/>
  <c r="AU1244" i="2"/>
  <c r="AU1245" i="2"/>
  <c r="AU1246" i="2"/>
  <c r="AU1247" i="2"/>
  <c r="AU1248" i="2"/>
  <c r="AU1249" i="2"/>
  <c r="AU1250" i="2"/>
  <c r="AU1251" i="2"/>
  <c r="AU1252" i="2"/>
  <c r="AU1253" i="2"/>
  <c r="AU1254" i="2"/>
  <c r="AU1255" i="2"/>
  <c r="AU1256" i="2"/>
  <c r="AU1257" i="2"/>
  <c r="AU1258" i="2"/>
  <c r="AU1259" i="2"/>
  <c r="AU1260" i="2"/>
  <c r="AU1261" i="2"/>
  <c r="AU1262" i="2"/>
  <c r="AU1263" i="2"/>
  <c r="AU1264" i="2"/>
  <c r="AU1265" i="2"/>
  <c r="AU1266" i="2"/>
  <c r="AU1267" i="2"/>
  <c r="AU1268" i="2"/>
  <c r="AU1269" i="2"/>
  <c r="AU1270" i="2"/>
  <c r="AU1271" i="2"/>
  <c r="AU1272" i="2"/>
  <c r="AU1273" i="2"/>
  <c r="AU1274" i="2"/>
  <c r="AU1275" i="2"/>
  <c r="AU1276" i="2"/>
  <c r="AU1277" i="2"/>
  <c r="AU1278" i="2"/>
  <c r="AU1279" i="2"/>
  <c r="AU1280" i="2"/>
  <c r="AU1281" i="2"/>
  <c r="AU1282" i="2"/>
  <c r="AU1283" i="2"/>
  <c r="AU1284" i="2"/>
  <c r="AU1285" i="2"/>
  <c r="AU1286" i="2"/>
  <c r="AU1287" i="2"/>
  <c r="AU1288" i="2"/>
  <c r="AU1289" i="2"/>
  <c r="AU1290" i="2"/>
  <c r="AU1291" i="2"/>
  <c r="AU1292" i="2"/>
  <c r="AU1293" i="2"/>
  <c r="AU1294" i="2"/>
  <c r="AU1295" i="2"/>
  <c r="AU1296" i="2"/>
  <c r="AU1297" i="2"/>
  <c r="AU1298" i="2"/>
  <c r="AU1299" i="2"/>
  <c r="AU1300" i="2"/>
  <c r="AU1301" i="2"/>
  <c r="AU1302" i="2"/>
  <c r="AU1303" i="2"/>
  <c r="AU1304" i="2"/>
  <c r="AU1305" i="2"/>
  <c r="AU1306" i="2"/>
  <c r="AU1307" i="2"/>
  <c r="AU1308" i="2"/>
  <c r="AU1309" i="2"/>
  <c r="AU1310" i="2"/>
  <c r="AU1311" i="2"/>
  <c r="AU1312" i="2"/>
  <c r="AU1313" i="2"/>
  <c r="AU1314" i="2"/>
  <c r="AU1315" i="2"/>
  <c r="AU1316" i="2"/>
  <c r="AU1317" i="2"/>
  <c r="AU1318" i="2"/>
  <c r="AU1319" i="2"/>
  <c r="AU1320" i="2"/>
  <c r="AU1321" i="2"/>
  <c r="AU1322" i="2"/>
  <c r="AU1323" i="2"/>
  <c r="AU1324" i="2"/>
  <c r="AU1325" i="2"/>
  <c r="AU1326" i="2"/>
  <c r="AU1327" i="2"/>
  <c r="AU1328" i="2"/>
  <c r="AU1329" i="2"/>
  <c r="AU1330" i="2"/>
  <c r="AU1331" i="2"/>
  <c r="AU1332" i="2"/>
  <c r="AU1333" i="2"/>
  <c r="AU1334" i="2"/>
  <c r="AU1335" i="2"/>
  <c r="AU1336" i="2"/>
  <c r="AU1337" i="2"/>
  <c r="AU1338" i="2"/>
  <c r="AU1339" i="2"/>
  <c r="AU1340" i="2"/>
  <c r="AU1341" i="2"/>
  <c r="AU1342" i="2"/>
  <c r="AU1343" i="2"/>
  <c r="AU1344" i="2"/>
  <c r="AU1345" i="2"/>
  <c r="AU1346" i="2"/>
  <c r="AU1347" i="2"/>
  <c r="AU1348" i="2"/>
  <c r="AU1349" i="2"/>
  <c r="AU1350" i="2"/>
  <c r="AU1351" i="2"/>
  <c r="AU1352" i="2"/>
  <c r="AU1353" i="2"/>
  <c r="AU1354" i="2"/>
  <c r="AU1355" i="2"/>
  <c r="AU1356" i="2"/>
  <c r="AU1357" i="2"/>
  <c r="AU1358" i="2"/>
  <c r="AU1359" i="2"/>
  <c r="AU1360" i="2"/>
  <c r="AU1361" i="2"/>
  <c r="AU1362" i="2"/>
  <c r="AU1363" i="2"/>
  <c r="AU1364" i="2"/>
  <c r="AU1365" i="2"/>
  <c r="AU1366" i="2"/>
  <c r="AU1367" i="2"/>
  <c r="AU1368" i="2"/>
  <c r="AU1369" i="2"/>
  <c r="AU1370" i="2"/>
  <c r="AU1371" i="2"/>
  <c r="AU1372" i="2"/>
  <c r="AU1373" i="2"/>
  <c r="AU1374" i="2"/>
  <c r="AU1375" i="2"/>
  <c r="AU1376" i="2"/>
  <c r="AU1377" i="2"/>
  <c r="AU1378" i="2"/>
  <c r="AU1379" i="2"/>
  <c r="AU1380" i="2"/>
  <c r="AU1381" i="2"/>
  <c r="AU1382" i="2"/>
  <c r="AU1383" i="2"/>
  <c r="AU1384" i="2"/>
  <c r="AU1385" i="2"/>
  <c r="AU1386" i="2"/>
  <c r="AU1387" i="2"/>
  <c r="AU1388" i="2"/>
  <c r="AU1389" i="2"/>
  <c r="AU1390" i="2"/>
  <c r="AU1391" i="2"/>
  <c r="AU1392" i="2"/>
  <c r="AU1393" i="2"/>
  <c r="AU1394" i="2"/>
  <c r="AU1395" i="2"/>
  <c r="AU1396" i="2"/>
  <c r="AU1397" i="2"/>
  <c r="AU1398" i="2"/>
  <c r="AU1399" i="2"/>
  <c r="AU1400" i="2"/>
  <c r="AU1401" i="2"/>
  <c r="AU1402" i="2"/>
  <c r="AU1403" i="2"/>
  <c r="AU1404" i="2"/>
  <c r="AU1405" i="2"/>
  <c r="AU1406" i="2"/>
  <c r="AU1407" i="2"/>
  <c r="AU1408" i="2"/>
  <c r="AU1409" i="2"/>
  <c r="AU1410" i="2"/>
  <c r="AU1411" i="2"/>
  <c r="AU1412" i="2"/>
  <c r="AU1413" i="2"/>
  <c r="AU1414" i="2"/>
  <c r="AU1415" i="2"/>
  <c r="AU1416" i="2"/>
  <c r="AU1417" i="2"/>
  <c r="AU1418" i="2"/>
  <c r="AU1419" i="2"/>
  <c r="AU1420" i="2"/>
  <c r="AU1421" i="2"/>
  <c r="AU1422" i="2"/>
  <c r="AU1423" i="2"/>
  <c r="AU1424" i="2"/>
  <c r="AU1425" i="2"/>
  <c r="AU1426" i="2"/>
  <c r="AU1427" i="2"/>
  <c r="AU1428" i="2"/>
  <c r="AU1429" i="2"/>
  <c r="AU1430" i="2"/>
  <c r="AU1431" i="2"/>
  <c r="AU1432" i="2"/>
  <c r="AU1433" i="2"/>
  <c r="AU1434" i="2"/>
  <c r="AU1435" i="2"/>
  <c r="AU1436" i="2"/>
  <c r="AU1437" i="2"/>
  <c r="AU1438" i="2"/>
  <c r="AU1439" i="2"/>
  <c r="AU1440" i="2"/>
  <c r="AU1441" i="2"/>
  <c r="AU1442" i="2"/>
  <c r="AU1443" i="2"/>
  <c r="AU1444" i="2"/>
  <c r="AU1445" i="2"/>
  <c r="AU1446" i="2"/>
  <c r="AU1447" i="2"/>
  <c r="AU1448" i="2"/>
  <c r="AU1449" i="2"/>
  <c r="AU1450" i="2"/>
  <c r="AU1451" i="2"/>
  <c r="AU1452" i="2"/>
  <c r="AU1453" i="2"/>
  <c r="AU1454" i="2"/>
  <c r="AU1455" i="2"/>
  <c r="AU1456" i="2"/>
  <c r="AU1457" i="2"/>
  <c r="AU1458" i="2"/>
  <c r="AU1459" i="2"/>
  <c r="AU1460" i="2"/>
  <c r="AU1461" i="2"/>
  <c r="AU1462" i="2"/>
  <c r="AU1463" i="2"/>
  <c r="AU1464" i="2"/>
  <c r="AU1465" i="2"/>
  <c r="AU1466" i="2"/>
  <c r="AU1467" i="2"/>
  <c r="AU1468" i="2"/>
  <c r="AU1469" i="2"/>
  <c r="AU1470" i="2"/>
  <c r="AU1471" i="2"/>
  <c r="AU1472" i="2"/>
  <c r="AU1473" i="2"/>
  <c r="AU1474" i="2"/>
  <c r="AU1475" i="2"/>
  <c r="AU1476" i="2"/>
  <c r="AU1477" i="2"/>
  <c r="AU1478" i="2"/>
  <c r="AU1479" i="2"/>
  <c r="AU1480" i="2"/>
  <c r="AU1481" i="2"/>
  <c r="AU1482" i="2"/>
  <c r="AU1483" i="2"/>
  <c r="AU1484" i="2"/>
  <c r="AU1485" i="2"/>
  <c r="AU1486" i="2"/>
  <c r="AU1487" i="2"/>
  <c r="AU1488" i="2"/>
  <c r="AU1489" i="2"/>
  <c r="AU1490" i="2"/>
  <c r="AU1491" i="2"/>
  <c r="AU1492" i="2"/>
  <c r="AU1493" i="2"/>
  <c r="AU1494" i="2"/>
  <c r="AU1495" i="2"/>
  <c r="AU1496" i="2"/>
  <c r="AU1497" i="2"/>
  <c r="AU1498" i="2"/>
  <c r="AU1499" i="2"/>
  <c r="AU1500" i="2"/>
  <c r="AU1501" i="2"/>
  <c r="AU1502" i="2"/>
  <c r="AU1503" i="2"/>
  <c r="AU1504" i="2"/>
  <c r="AU1505" i="2"/>
  <c r="AU1506" i="2"/>
  <c r="AU1507" i="2"/>
  <c r="AU1508" i="2"/>
  <c r="AU1509" i="2"/>
  <c r="AU1510" i="2"/>
  <c r="AU1511" i="2"/>
  <c r="AU1512" i="2"/>
  <c r="AU1513" i="2"/>
  <c r="AU1514" i="2"/>
  <c r="AU1515" i="2"/>
  <c r="AU1516" i="2"/>
  <c r="AU1517" i="2"/>
  <c r="AU1518" i="2"/>
  <c r="AU1519" i="2"/>
  <c r="AU1520" i="2"/>
  <c r="AU1521" i="2"/>
  <c r="AU1522" i="2"/>
  <c r="AU1523" i="2"/>
  <c r="AU1524" i="2"/>
  <c r="AU1525" i="2"/>
  <c r="AU1526" i="2"/>
  <c r="AU1527" i="2"/>
  <c r="AU1528" i="2"/>
  <c r="AU1529" i="2"/>
  <c r="AU1530" i="2"/>
  <c r="AU1531" i="2"/>
  <c r="AU1532" i="2"/>
  <c r="AU1533" i="2"/>
  <c r="AU1534" i="2"/>
  <c r="AU1535" i="2"/>
  <c r="AU1536" i="2"/>
  <c r="AU1537" i="2"/>
  <c r="AU1538" i="2"/>
  <c r="AU1539" i="2"/>
  <c r="AU1540" i="2"/>
  <c r="AU1541" i="2"/>
  <c r="AU1542" i="2"/>
  <c r="AU1543" i="2"/>
  <c r="AU1544" i="2"/>
  <c r="AU1545" i="2"/>
  <c r="AU1546" i="2"/>
  <c r="AU1547" i="2"/>
  <c r="AU1548" i="2"/>
  <c r="AU1549" i="2"/>
  <c r="AU1550" i="2"/>
  <c r="AU1551" i="2"/>
  <c r="AU1552" i="2"/>
  <c r="AU1553" i="2"/>
  <c r="AU1554" i="2"/>
  <c r="AU1555" i="2"/>
  <c r="AU1556" i="2"/>
  <c r="AU1557" i="2"/>
  <c r="AU1558" i="2"/>
  <c r="AU1559" i="2"/>
  <c r="AU1560" i="2"/>
  <c r="AU1561" i="2"/>
  <c r="AU1562" i="2"/>
  <c r="AU1563" i="2"/>
  <c r="AU1564" i="2"/>
  <c r="AU1565" i="2"/>
  <c r="AU1566" i="2"/>
  <c r="AU1567" i="2"/>
  <c r="AU1568" i="2"/>
  <c r="AU1569" i="2"/>
  <c r="AU1570" i="2"/>
  <c r="AU1571" i="2"/>
  <c r="AU1572" i="2"/>
  <c r="AU1573" i="2"/>
  <c r="AU1574" i="2"/>
  <c r="AU1575" i="2"/>
  <c r="AU1576" i="2"/>
  <c r="AU1577" i="2"/>
  <c r="AU1578" i="2"/>
  <c r="AU1579" i="2"/>
  <c r="AU1580" i="2"/>
  <c r="AU1581" i="2"/>
  <c r="AU1582" i="2"/>
  <c r="AU1583" i="2"/>
  <c r="AU1584" i="2"/>
  <c r="AU1585" i="2"/>
  <c r="AU1586" i="2"/>
  <c r="AU1587" i="2"/>
  <c r="AU1588" i="2"/>
  <c r="AU1589" i="2"/>
  <c r="AU1590" i="2"/>
  <c r="AU1591" i="2"/>
  <c r="AU1592" i="2"/>
  <c r="AU1593" i="2"/>
  <c r="AU1594" i="2"/>
  <c r="AU1595" i="2"/>
  <c r="AU1596" i="2"/>
  <c r="AU1597" i="2"/>
  <c r="AU1598" i="2"/>
  <c r="AU1599" i="2"/>
  <c r="AU1600" i="2"/>
  <c r="AU1601" i="2"/>
  <c r="AU1602" i="2"/>
  <c r="AU1603" i="2"/>
  <c r="AU1604" i="2"/>
  <c r="AU1605" i="2"/>
  <c r="AU1606" i="2"/>
  <c r="AU1607" i="2"/>
  <c r="AU1608" i="2"/>
  <c r="AU1609" i="2"/>
  <c r="AU1610" i="2"/>
  <c r="AU1611" i="2"/>
  <c r="AU1612" i="2"/>
  <c r="AU1613" i="2"/>
  <c r="AU1614" i="2"/>
  <c r="AU1615" i="2"/>
  <c r="AU1616" i="2"/>
  <c r="AU1617" i="2"/>
  <c r="AU1618" i="2"/>
  <c r="AU1619" i="2"/>
  <c r="AU1620" i="2"/>
  <c r="AU1621" i="2"/>
  <c r="AU1622" i="2"/>
  <c r="AU1623" i="2"/>
  <c r="AU1624" i="2"/>
  <c r="AU1625" i="2"/>
  <c r="AU1626" i="2"/>
  <c r="AU1627" i="2"/>
  <c r="AU1628" i="2"/>
  <c r="AU1629" i="2"/>
  <c r="AU1630" i="2"/>
  <c r="AU1631" i="2"/>
  <c r="AU1632" i="2"/>
  <c r="AU1633" i="2"/>
  <c r="AU1634" i="2"/>
  <c r="AU1635" i="2"/>
  <c r="AU1636" i="2"/>
  <c r="AU1637" i="2"/>
  <c r="AU1638" i="2"/>
  <c r="AU1639" i="2"/>
  <c r="AU1640" i="2"/>
  <c r="AU1641" i="2"/>
  <c r="AU1642" i="2"/>
  <c r="AU1643" i="2"/>
  <c r="AU1644" i="2"/>
  <c r="AU1645" i="2"/>
  <c r="AU1646" i="2"/>
  <c r="AU1647" i="2"/>
  <c r="AU1648" i="2"/>
  <c r="AU1649" i="2"/>
  <c r="AU1650" i="2"/>
  <c r="AU1651" i="2"/>
  <c r="AU1652" i="2"/>
  <c r="AU1653" i="2"/>
  <c r="AU1654" i="2"/>
  <c r="AU1655" i="2"/>
  <c r="AU1656" i="2"/>
  <c r="AU1657" i="2"/>
  <c r="AU1658" i="2"/>
  <c r="AU1659" i="2"/>
  <c r="AU1660" i="2"/>
  <c r="AU1661" i="2"/>
  <c r="AU1662" i="2"/>
  <c r="AU1663" i="2"/>
  <c r="AU1664" i="2"/>
  <c r="AU1665" i="2"/>
  <c r="AU1666" i="2"/>
  <c r="AU1667" i="2"/>
  <c r="AU1668" i="2"/>
  <c r="AU1669" i="2"/>
  <c r="AU1670" i="2"/>
  <c r="AU1671" i="2"/>
  <c r="AU1672" i="2"/>
  <c r="AU1673" i="2"/>
  <c r="AU1674" i="2"/>
  <c r="AU1675" i="2"/>
  <c r="AU1676" i="2"/>
  <c r="AU1677" i="2"/>
  <c r="AU1678" i="2"/>
  <c r="AU1679" i="2"/>
  <c r="AU1680" i="2"/>
  <c r="AU1681" i="2"/>
  <c r="AU1682" i="2"/>
  <c r="AU1683" i="2"/>
  <c r="AU1684" i="2"/>
  <c r="AU1685" i="2"/>
  <c r="AU1686" i="2"/>
  <c r="AU1687" i="2"/>
  <c r="AU1688" i="2"/>
  <c r="AU1689" i="2"/>
  <c r="AU1690" i="2"/>
  <c r="AU1691" i="2"/>
  <c r="AU1692" i="2"/>
  <c r="AU1693" i="2"/>
  <c r="AU1694" i="2"/>
  <c r="AU1695" i="2"/>
  <c r="AU1696" i="2"/>
  <c r="AU1697" i="2"/>
  <c r="AU1698" i="2"/>
  <c r="AU1699" i="2"/>
  <c r="AU1700" i="2"/>
  <c r="AU1701" i="2"/>
  <c r="AU1702" i="2"/>
  <c r="AU1703" i="2"/>
  <c r="AU1704" i="2"/>
  <c r="AU1705" i="2"/>
  <c r="AU1706" i="2"/>
  <c r="AU1707" i="2"/>
  <c r="AU1708" i="2"/>
  <c r="AU1709" i="2"/>
  <c r="AU1710" i="2"/>
  <c r="AU1711" i="2"/>
  <c r="AU1712" i="2"/>
  <c r="AU1713" i="2"/>
  <c r="AU1714" i="2"/>
  <c r="AU1715" i="2"/>
  <c r="AU1716" i="2"/>
  <c r="AU1717" i="2"/>
  <c r="AU1718" i="2"/>
  <c r="AU1719" i="2"/>
  <c r="AU1720" i="2"/>
  <c r="AU1721" i="2"/>
  <c r="AU1722" i="2"/>
  <c r="AU1723" i="2"/>
  <c r="AU1724" i="2"/>
  <c r="AU1725" i="2"/>
  <c r="AU1726" i="2"/>
  <c r="AU1727" i="2"/>
  <c r="AU1728" i="2"/>
  <c r="AU1729" i="2"/>
  <c r="AU1730" i="2"/>
  <c r="AU1731" i="2"/>
  <c r="AU1732" i="2"/>
  <c r="AU1733" i="2"/>
  <c r="AU1734" i="2"/>
  <c r="AU1735" i="2"/>
  <c r="AU1736" i="2"/>
  <c r="AU1737" i="2"/>
  <c r="AU1738" i="2"/>
  <c r="AU1739" i="2"/>
  <c r="AU1740" i="2"/>
  <c r="AU1741" i="2"/>
  <c r="AU1742" i="2"/>
  <c r="AU1743" i="2"/>
  <c r="AU1744" i="2"/>
  <c r="AU1745" i="2"/>
  <c r="AU1746" i="2"/>
  <c r="AU1747" i="2"/>
  <c r="AU1748" i="2"/>
  <c r="AU1749" i="2"/>
  <c r="AU1750" i="2"/>
  <c r="AU1751" i="2"/>
  <c r="AU1752" i="2"/>
  <c r="AU1753" i="2"/>
  <c r="AU1754" i="2"/>
  <c r="AU1755" i="2"/>
  <c r="AU1756" i="2"/>
  <c r="AU1757" i="2"/>
  <c r="AU1758" i="2"/>
  <c r="AU1759" i="2"/>
  <c r="AU1760" i="2"/>
  <c r="AU1761" i="2"/>
  <c r="AU1762" i="2"/>
  <c r="AU1763" i="2"/>
  <c r="AU1764" i="2"/>
  <c r="AU1765" i="2"/>
  <c r="AU1766" i="2"/>
  <c r="AU1767" i="2"/>
  <c r="AU1768" i="2"/>
  <c r="AU1769" i="2"/>
  <c r="AU1770" i="2"/>
  <c r="AU1771" i="2"/>
  <c r="AU1772" i="2"/>
  <c r="AU1773" i="2"/>
  <c r="AU1774" i="2"/>
  <c r="AU1775" i="2"/>
  <c r="AU1776" i="2"/>
  <c r="AU1777" i="2"/>
  <c r="AU1778" i="2"/>
  <c r="AU1779" i="2"/>
  <c r="AU1780" i="2"/>
  <c r="AU9" i="2"/>
  <c r="O1780" i="2" l="1"/>
  <c r="N1780" i="2"/>
  <c r="M1780" i="2"/>
  <c r="O1779" i="2"/>
  <c r="N1779" i="2"/>
  <c r="M1779" i="2"/>
  <c r="O1778" i="2"/>
  <c r="N1778" i="2"/>
  <c r="M1778" i="2"/>
  <c r="O1777" i="2"/>
  <c r="N1777" i="2"/>
  <c r="M1777" i="2"/>
  <c r="O1776" i="2"/>
  <c r="N1776" i="2"/>
  <c r="M1776" i="2"/>
  <c r="O1775" i="2"/>
  <c r="N1775" i="2"/>
  <c r="M1775" i="2"/>
  <c r="O1774" i="2"/>
  <c r="N1774" i="2"/>
  <c r="M1774" i="2"/>
  <c r="O1773" i="2"/>
  <c r="N1773" i="2"/>
  <c r="M1773" i="2"/>
  <c r="O1772" i="2"/>
  <c r="N1772" i="2"/>
  <c r="M1772" i="2"/>
  <c r="O1771" i="2"/>
  <c r="N1771" i="2"/>
  <c r="M1771" i="2"/>
  <c r="O1770" i="2"/>
  <c r="N1770" i="2"/>
  <c r="M1770" i="2"/>
  <c r="O1769" i="2"/>
  <c r="N1769" i="2"/>
  <c r="M1769" i="2"/>
  <c r="O1768" i="2"/>
  <c r="N1768" i="2"/>
  <c r="M1768" i="2"/>
  <c r="O1767" i="2"/>
  <c r="N1767" i="2"/>
  <c r="M1767" i="2"/>
  <c r="O1766" i="2"/>
  <c r="N1766" i="2"/>
  <c r="M1766" i="2"/>
  <c r="O1765" i="2"/>
  <c r="N1765" i="2"/>
  <c r="M1765" i="2"/>
  <c r="O1764" i="2"/>
  <c r="N1764" i="2"/>
  <c r="M1764" i="2"/>
  <c r="O1763" i="2"/>
  <c r="N1763" i="2"/>
  <c r="M1763" i="2"/>
  <c r="O1762" i="2"/>
  <c r="N1762" i="2"/>
  <c r="M1762" i="2"/>
  <c r="O1761" i="2"/>
  <c r="N1761" i="2"/>
  <c r="M1761" i="2"/>
  <c r="O1760" i="2"/>
  <c r="N1760" i="2"/>
  <c r="M1760" i="2"/>
  <c r="O1759" i="2"/>
  <c r="N1759" i="2"/>
  <c r="M1759" i="2"/>
  <c r="O1758" i="2"/>
  <c r="N1758" i="2"/>
  <c r="M1758" i="2"/>
  <c r="O1757" i="2"/>
  <c r="N1757" i="2"/>
  <c r="M1757" i="2"/>
  <c r="O1756" i="2"/>
  <c r="N1756" i="2"/>
  <c r="M1756" i="2"/>
  <c r="O1755" i="2"/>
  <c r="N1755" i="2"/>
  <c r="M1755" i="2"/>
  <c r="O1754" i="2"/>
  <c r="N1754" i="2"/>
  <c r="M1754" i="2"/>
  <c r="O1753" i="2"/>
  <c r="N1753" i="2"/>
  <c r="M1753" i="2"/>
  <c r="O1752" i="2"/>
  <c r="N1752" i="2"/>
  <c r="M1752" i="2"/>
  <c r="O1751" i="2"/>
  <c r="N1751" i="2"/>
  <c r="M1751" i="2"/>
  <c r="O1750" i="2"/>
  <c r="N1750" i="2"/>
  <c r="M1750" i="2"/>
  <c r="O1749" i="2"/>
  <c r="N1749" i="2"/>
  <c r="M1749" i="2"/>
  <c r="O1748" i="2"/>
  <c r="N1748" i="2"/>
  <c r="M1748" i="2"/>
  <c r="O1747" i="2"/>
  <c r="N1747" i="2"/>
  <c r="M1747" i="2"/>
  <c r="O1746" i="2"/>
  <c r="N1746" i="2"/>
  <c r="M1746" i="2"/>
  <c r="O1745" i="2"/>
  <c r="N1745" i="2"/>
  <c r="M1745" i="2"/>
  <c r="O1744" i="2"/>
  <c r="N1744" i="2"/>
  <c r="M1744" i="2"/>
  <c r="O1743" i="2"/>
  <c r="N1743" i="2"/>
  <c r="M1743" i="2"/>
  <c r="O1742" i="2"/>
  <c r="N1742" i="2"/>
  <c r="M1742" i="2"/>
  <c r="O1741" i="2"/>
  <c r="N1741" i="2"/>
  <c r="M1741" i="2"/>
  <c r="O1740" i="2"/>
  <c r="N1740" i="2"/>
  <c r="M1740" i="2"/>
  <c r="O1739" i="2"/>
  <c r="N1739" i="2"/>
  <c r="M1739" i="2"/>
  <c r="O1738" i="2"/>
  <c r="N1738" i="2"/>
  <c r="M1738" i="2"/>
  <c r="O1737" i="2"/>
  <c r="N1737" i="2"/>
  <c r="M1737" i="2"/>
  <c r="O1736" i="2"/>
  <c r="N1736" i="2"/>
  <c r="M1736" i="2"/>
  <c r="O1735" i="2"/>
  <c r="N1735" i="2"/>
  <c r="M1735" i="2"/>
  <c r="O1734" i="2"/>
  <c r="N1734" i="2"/>
  <c r="M1734" i="2"/>
  <c r="O1733" i="2"/>
  <c r="N1733" i="2"/>
  <c r="M1733" i="2"/>
  <c r="O1732" i="2"/>
  <c r="N1732" i="2"/>
  <c r="M1732" i="2"/>
  <c r="O1731" i="2"/>
  <c r="N1731" i="2"/>
  <c r="M1731" i="2"/>
  <c r="O1730" i="2"/>
  <c r="N1730" i="2"/>
  <c r="M1730" i="2"/>
  <c r="O1729" i="2"/>
  <c r="N1729" i="2"/>
  <c r="M1729" i="2"/>
  <c r="O1728" i="2"/>
  <c r="N1728" i="2"/>
  <c r="M1728" i="2"/>
  <c r="O1727" i="2"/>
  <c r="N1727" i="2"/>
  <c r="M1727" i="2"/>
  <c r="O1726" i="2"/>
  <c r="N1726" i="2"/>
  <c r="M1726" i="2"/>
  <c r="O1725" i="2"/>
  <c r="N1725" i="2"/>
  <c r="M1725" i="2"/>
  <c r="O1724" i="2"/>
  <c r="N1724" i="2"/>
  <c r="M1724" i="2"/>
  <c r="O1723" i="2"/>
  <c r="N1723" i="2"/>
  <c r="M1723" i="2"/>
  <c r="O1722" i="2"/>
  <c r="N1722" i="2"/>
  <c r="M1722" i="2"/>
  <c r="O1721" i="2"/>
  <c r="N1721" i="2"/>
  <c r="M1721" i="2"/>
  <c r="O1720" i="2"/>
  <c r="N1720" i="2"/>
  <c r="M1720" i="2"/>
  <c r="O1719" i="2"/>
  <c r="N1719" i="2"/>
  <c r="M1719" i="2"/>
  <c r="O1718" i="2"/>
  <c r="N1718" i="2"/>
  <c r="M1718" i="2"/>
  <c r="O1717" i="2"/>
  <c r="N1717" i="2"/>
  <c r="M1717" i="2"/>
  <c r="O1716" i="2"/>
  <c r="N1716" i="2"/>
  <c r="M1716" i="2"/>
  <c r="O1715" i="2"/>
  <c r="N1715" i="2"/>
  <c r="M1715" i="2"/>
  <c r="O1714" i="2"/>
  <c r="N1714" i="2"/>
  <c r="M1714" i="2"/>
  <c r="O1713" i="2"/>
  <c r="N1713" i="2"/>
  <c r="M1713" i="2"/>
  <c r="O1712" i="2"/>
  <c r="N1712" i="2"/>
  <c r="M1712" i="2"/>
  <c r="O1711" i="2"/>
  <c r="N1711" i="2"/>
  <c r="M1711" i="2"/>
  <c r="O1710" i="2"/>
  <c r="N1710" i="2"/>
  <c r="M1710" i="2"/>
  <c r="O1709" i="2"/>
  <c r="N1709" i="2"/>
  <c r="M1709" i="2"/>
  <c r="O1708" i="2"/>
  <c r="N1708" i="2"/>
  <c r="M1708" i="2"/>
  <c r="O1707" i="2"/>
  <c r="N1707" i="2"/>
  <c r="M1707" i="2"/>
  <c r="O1706" i="2"/>
  <c r="N1706" i="2"/>
  <c r="M1706" i="2"/>
  <c r="O1705" i="2"/>
  <c r="N1705" i="2"/>
  <c r="M1705" i="2"/>
  <c r="O1704" i="2"/>
  <c r="N1704" i="2"/>
  <c r="M1704" i="2"/>
  <c r="O1703" i="2"/>
  <c r="N1703" i="2"/>
  <c r="M1703" i="2"/>
  <c r="O1702" i="2"/>
  <c r="N1702" i="2"/>
  <c r="M1702" i="2"/>
  <c r="O1701" i="2"/>
  <c r="N1701" i="2"/>
  <c r="M1701" i="2"/>
  <c r="O1700" i="2"/>
  <c r="N1700" i="2"/>
  <c r="M1700" i="2"/>
  <c r="O1699" i="2"/>
  <c r="N1699" i="2"/>
  <c r="M1699" i="2"/>
  <c r="O1698" i="2"/>
  <c r="N1698" i="2"/>
  <c r="M1698" i="2"/>
  <c r="O1697" i="2"/>
  <c r="N1697" i="2"/>
  <c r="M1697" i="2"/>
  <c r="O1696" i="2"/>
  <c r="N1696" i="2"/>
  <c r="M1696" i="2"/>
  <c r="O1695" i="2"/>
  <c r="N1695" i="2"/>
  <c r="M1695" i="2"/>
  <c r="O1694" i="2"/>
  <c r="N1694" i="2"/>
  <c r="M1694" i="2"/>
  <c r="O1693" i="2"/>
  <c r="N1693" i="2"/>
  <c r="M1693" i="2"/>
  <c r="O1692" i="2"/>
  <c r="N1692" i="2"/>
  <c r="M1692" i="2"/>
  <c r="O1691" i="2"/>
  <c r="N1691" i="2"/>
  <c r="M1691" i="2"/>
  <c r="O1690" i="2"/>
  <c r="N1690" i="2"/>
  <c r="M1690" i="2"/>
  <c r="O1689" i="2"/>
  <c r="N1689" i="2"/>
  <c r="M1689" i="2"/>
  <c r="O1688" i="2"/>
  <c r="N1688" i="2"/>
  <c r="M1688" i="2"/>
  <c r="O1687" i="2"/>
  <c r="N1687" i="2"/>
  <c r="M1687" i="2"/>
  <c r="O1686" i="2"/>
  <c r="N1686" i="2"/>
  <c r="M1686" i="2"/>
  <c r="O1685" i="2"/>
  <c r="N1685" i="2"/>
  <c r="M1685" i="2"/>
  <c r="O1684" i="2"/>
  <c r="N1684" i="2"/>
  <c r="M1684" i="2"/>
  <c r="O1683" i="2"/>
  <c r="N1683" i="2"/>
  <c r="M1683" i="2"/>
  <c r="O1682" i="2"/>
  <c r="N1682" i="2"/>
  <c r="M1682" i="2"/>
  <c r="O1681" i="2"/>
  <c r="N1681" i="2"/>
  <c r="M1681" i="2"/>
  <c r="O1680" i="2"/>
  <c r="N1680" i="2"/>
  <c r="M1680" i="2"/>
  <c r="O1679" i="2"/>
  <c r="N1679" i="2"/>
  <c r="M1679" i="2"/>
  <c r="O1678" i="2"/>
  <c r="N1678" i="2"/>
  <c r="M1678" i="2"/>
  <c r="O1677" i="2"/>
  <c r="N1677" i="2"/>
  <c r="M1677" i="2"/>
  <c r="O1676" i="2"/>
  <c r="N1676" i="2"/>
  <c r="M1676" i="2"/>
  <c r="O1675" i="2"/>
  <c r="N1675" i="2"/>
  <c r="M1675" i="2"/>
  <c r="O1674" i="2"/>
  <c r="N1674" i="2"/>
  <c r="M1674" i="2"/>
  <c r="O1673" i="2"/>
  <c r="N1673" i="2"/>
  <c r="M1673" i="2"/>
  <c r="O1672" i="2"/>
  <c r="N1672" i="2"/>
  <c r="M1672" i="2"/>
  <c r="O1671" i="2"/>
  <c r="N1671" i="2"/>
  <c r="M1671" i="2"/>
  <c r="O1670" i="2"/>
  <c r="N1670" i="2"/>
  <c r="M1670" i="2"/>
  <c r="O1669" i="2"/>
  <c r="N1669" i="2"/>
  <c r="M1669" i="2"/>
  <c r="O1668" i="2"/>
  <c r="N1668" i="2"/>
  <c r="M1668" i="2"/>
  <c r="O1667" i="2"/>
  <c r="N1667" i="2"/>
  <c r="M1667" i="2"/>
  <c r="O1666" i="2"/>
  <c r="N1666" i="2"/>
  <c r="M1666" i="2"/>
  <c r="O1665" i="2"/>
  <c r="N1665" i="2"/>
  <c r="M1665" i="2"/>
  <c r="O1664" i="2"/>
  <c r="N1664" i="2"/>
  <c r="M1664" i="2"/>
  <c r="O1663" i="2"/>
  <c r="N1663" i="2"/>
  <c r="M1663" i="2"/>
  <c r="O1662" i="2"/>
  <c r="N1662" i="2"/>
  <c r="M1662" i="2"/>
  <c r="O1661" i="2"/>
  <c r="N1661" i="2"/>
  <c r="M1661" i="2"/>
  <c r="O1660" i="2"/>
  <c r="N1660" i="2"/>
  <c r="M1660" i="2"/>
  <c r="O1659" i="2"/>
  <c r="N1659" i="2"/>
  <c r="M1659" i="2"/>
  <c r="O1658" i="2"/>
  <c r="N1658" i="2"/>
  <c r="M1658" i="2"/>
  <c r="O1657" i="2"/>
  <c r="N1657" i="2"/>
  <c r="M1657" i="2"/>
  <c r="O1656" i="2"/>
  <c r="N1656" i="2"/>
  <c r="M1656" i="2"/>
  <c r="O1655" i="2"/>
  <c r="N1655" i="2"/>
  <c r="M1655" i="2"/>
  <c r="O1654" i="2"/>
  <c r="N1654" i="2"/>
  <c r="M1654" i="2"/>
  <c r="O1653" i="2"/>
  <c r="N1653" i="2"/>
  <c r="M1653" i="2"/>
  <c r="O1652" i="2"/>
  <c r="N1652" i="2"/>
  <c r="M1652" i="2"/>
  <c r="O1651" i="2"/>
  <c r="N1651" i="2"/>
  <c r="M1651" i="2"/>
  <c r="O1650" i="2"/>
  <c r="N1650" i="2"/>
  <c r="M1650" i="2"/>
  <c r="O1649" i="2"/>
  <c r="N1649" i="2"/>
  <c r="M1649" i="2"/>
  <c r="O1648" i="2"/>
  <c r="N1648" i="2"/>
  <c r="M1648" i="2"/>
  <c r="O1647" i="2"/>
  <c r="N1647" i="2"/>
  <c r="M1647" i="2"/>
  <c r="O1646" i="2"/>
  <c r="N1646" i="2"/>
  <c r="M1646" i="2"/>
  <c r="O1645" i="2"/>
  <c r="N1645" i="2"/>
  <c r="M1645" i="2"/>
  <c r="O1644" i="2"/>
  <c r="N1644" i="2"/>
  <c r="M1644" i="2"/>
  <c r="O1643" i="2"/>
  <c r="N1643" i="2"/>
  <c r="M1643" i="2"/>
  <c r="O1642" i="2"/>
  <c r="N1642" i="2"/>
  <c r="M1642" i="2"/>
  <c r="O1641" i="2"/>
  <c r="N1641" i="2"/>
  <c r="M1641" i="2"/>
  <c r="O1640" i="2"/>
  <c r="N1640" i="2"/>
  <c r="M1640" i="2"/>
  <c r="O1639" i="2"/>
  <c r="N1639" i="2"/>
  <c r="M1639" i="2"/>
  <c r="O1638" i="2"/>
  <c r="N1638" i="2"/>
  <c r="M1638" i="2"/>
  <c r="O1637" i="2"/>
  <c r="N1637" i="2"/>
  <c r="M1637" i="2"/>
  <c r="O1636" i="2"/>
  <c r="N1636" i="2"/>
  <c r="M1636" i="2"/>
  <c r="O1635" i="2"/>
  <c r="N1635" i="2"/>
  <c r="M1635" i="2"/>
  <c r="O1634" i="2"/>
  <c r="N1634" i="2"/>
  <c r="M1634" i="2"/>
  <c r="O1633" i="2"/>
  <c r="N1633" i="2"/>
  <c r="M1633" i="2"/>
  <c r="O1632" i="2"/>
  <c r="N1632" i="2"/>
  <c r="M1632" i="2"/>
  <c r="O1631" i="2"/>
  <c r="N1631" i="2"/>
  <c r="M1631" i="2"/>
  <c r="O1630" i="2"/>
  <c r="N1630" i="2"/>
  <c r="M1630" i="2"/>
  <c r="O1629" i="2"/>
  <c r="N1629" i="2"/>
  <c r="M1629" i="2"/>
  <c r="O1628" i="2"/>
  <c r="N1628" i="2"/>
  <c r="M1628" i="2"/>
  <c r="O1627" i="2"/>
  <c r="N1627" i="2"/>
  <c r="M1627" i="2"/>
  <c r="O1626" i="2"/>
  <c r="N1626" i="2"/>
  <c r="M1626" i="2"/>
  <c r="O1625" i="2"/>
  <c r="N1625" i="2"/>
  <c r="M1625" i="2"/>
  <c r="O1624" i="2"/>
  <c r="N1624" i="2"/>
  <c r="M1624" i="2"/>
  <c r="O1623" i="2"/>
  <c r="N1623" i="2"/>
  <c r="M1623" i="2"/>
  <c r="O1622" i="2"/>
  <c r="N1622" i="2"/>
  <c r="M1622" i="2"/>
  <c r="O1621" i="2"/>
  <c r="N1621" i="2"/>
  <c r="M1621" i="2"/>
  <c r="O1620" i="2"/>
  <c r="N1620" i="2"/>
  <c r="M1620" i="2"/>
  <c r="O1619" i="2"/>
  <c r="N1619" i="2"/>
  <c r="M1619" i="2"/>
  <c r="O1618" i="2"/>
  <c r="N1618" i="2"/>
  <c r="M1618" i="2"/>
  <c r="O1617" i="2"/>
  <c r="N1617" i="2"/>
  <c r="M1617" i="2"/>
  <c r="O1616" i="2"/>
  <c r="N1616" i="2"/>
  <c r="M1616" i="2"/>
  <c r="O1615" i="2"/>
  <c r="N1615" i="2"/>
  <c r="M1615" i="2"/>
  <c r="O1614" i="2"/>
  <c r="N1614" i="2"/>
  <c r="M1614" i="2"/>
  <c r="O1613" i="2"/>
  <c r="N1613" i="2"/>
  <c r="M1613" i="2"/>
  <c r="O1612" i="2"/>
  <c r="N1612" i="2"/>
  <c r="M1612" i="2"/>
  <c r="O1611" i="2"/>
  <c r="N1611" i="2"/>
  <c r="M1611" i="2"/>
  <c r="O1610" i="2"/>
  <c r="N1610" i="2"/>
  <c r="M1610" i="2"/>
  <c r="O1609" i="2"/>
  <c r="N1609" i="2"/>
  <c r="M1609" i="2"/>
  <c r="O1608" i="2"/>
  <c r="N1608" i="2"/>
  <c r="M1608" i="2"/>
  <c r="O1607" i="2"/>
  <c r="N1607" i="2"/>
  <c r="M1607" i="2"/>
  <c r="O1606" i="2"/>
  <c r="N1606" i="2"/>
  <c r="M1606" i="2"/>
  <c r="O1605" i="2"/>
  <c r="N1605" i="2"/>
  <c r="M1605" i="2"/>
  <c r="O1604" i="2"/>
  <c r="N1604" i="2"/>
  <c r="M1604" i="2"/>
  <c r="O1603" i="2"/>
  <c r="N1603" i="2"/>
  <c r="M1603" i="2"/>
  <c r="O1602" i="2"/>
  <c r="N1602" i="2"/>
  <c r="M1602" i="2"/>
  <c r="O1601" i="2"/>
  <c r="N1601" i="2"/>
  <c r="M1601" i="2"/>
  <c r="O1600" i="2"/>
  <c r="N1600" i="2"/>
  <c r="M1600" i="2"/>
  <c r="O1599" i="2"/>
  <c r="N1599" i="2"/>
  <c r="M1599" i="2"/>
  <c r="O1598" i="2"/>
  <c r="N1598" i="2"/>
  <c r="M1598" i="2"/>
  <c r="O1597" i="2"/>
  <c r="N1597" i="2"/>
  <c r="M1597" i="2"/>
  <c r="O1596" i="2"/>
  <c r="N1596" i="2"/>
  <c r="M1596" i="2"/>
  <c r="O1595" i="2"/>
  <c r="N1595" i="2"/>
  <c r="M1595" i="2"/>
  <c r="O1594" i="2"/>
  <c r="N1594" i="2"/>
  <c r="M1594" i="2"/>
  <c r="O1593" i="2"/>
  <c r="N1593" i="2"/>
  <c r="M1593" i="2"/>
  <c r="O1592" i="2"/>
  <c r="N1592" i="2"/>
  <c r="M1592" i="2"/>
  <c r="O1591" i="2"/>
  <c r="N1591" i="2"/>
  <c r="M1591" i="2"/>
  <c r="O1590" i="2"/>
  <c r="N1590" i="2"/>
  <c r="M1590" i="2"/>
  <c r="O1589" i="2"/>
  <c r="N1589" i="2"/>
  <c r="M1589" i="2"/>
  <c r="O1588" i="2"/>
  <c r="N1588" i="2"/>
  <c r="M1588" i="2"/>
  <c r="O1587" i="2"/>
  <c r="N1587" i="2"/>
  <c r="M1587" i="2"/>
  <c r="O1586" i="2"/>
  <c r="N1586" i="2"/>
  <c r="M1586" i="2"/>
  <c r="O1585" i="2"/>
  <c r="N1585" i="2"/>
  <c r="M1585" i="2"/>
  <c r="O1584" i="2"/>
  <c r="N1584" i="2"/>
  <c r="M1584" i="2"/>
  <c r="O1583" i="2"/>
  <c r="N1583" i="2"/>
  <c r="M1583" i="2"/>
  <c r="O1582" i="2"/>
  <c r="N1582" i="2"/>
  <c r="M1582" i="2"/>
  <c r="O1581" i="2"/>
  <c r="N1581" i="2"/>
  <c r="M1581" i="2"/>
  <c r="O1580" i="2"/>
  <c r="N1580" i="2"/>
  <c r="M1580" i="2"/>
  <c r="O1579" i="2"/>
  <c r="N1579" i="2"/>
  <c r="M1579" i="2"/>
  <c r="O1578" i="2"/>
  <c r="N1578" i="2"/>
  <c r="M1578" i="2"/>
  <c r="O1577" i="2"/>
  <c r="N1577" i="2"/>
  <c r="M1577" i="2"/>
  <c r="O1576" i="2"/>
  <c r="N1576" i="2"/>
  <c r="M1576" i="2"/>
  <c r="O1575" i="2"/>
  <c r="N1575" i="2"/>
  <c r="M1575" i="2"/>
  <c r="O1574" i="2"/>
  <c r="N1574" i="2"/>
  <c r="M1574" i="2"/>
  <c r="O1573" i="2"/>
  <c r="N1573" i="2"/>
  <c r="M1573" i="2"/>
  <c r="O1572" i="2"/>
  <c r="N1572" i="2"/>
  <c r="M1572" i="2"/>
  <c r="O1571" i="2"/>
  <c r="N1571" i="2"/>
  <c r="M1571" i="2"/>
  <c r="O1570" i="2"/>
  <c r="N1570" i="2"/>
  <c r="M1570" i="2"/>
  <c r="O1569" i="2"/>
  <c r="N1569" i="2"/>
  <c r="M1569" i="2"/>
  <c r="O1568" i="2"/>
  <c r="N1568" i="2"/>
  <c r="M1568" i="2"/>
  <c r="O1567" i="2"/>
  <c r="N1567" i="2"/>
  <c r="M1567" i="2"/>
  <c r="O1566" i="2"/>
  <c r="N1566" i="2"/>
  <c r="M1566" i="2"/>
  <c r="O1565" i="2"/>
  <c r="N1565" i="2"/>
  <c r="M1565" i="2"/>
  <c r="O1564" i="2"/>
  <c r="N1564" i="2"/>
  <c r="M1564" i="2"/>
  <c r="O1563" i="2"/>
  <c r="N1563" i="2"/>
  <c r="M1563" i="2"/>
  <c r="O1562" i="2"/>
  <c r="N1562" i="2"/>
  <c r="M1562" i="2"/>
  <c r="O1561" i="2"/>
  <c r="N1561" i="2"/>
  <c r="M1561" i="2"/>
  <c r="O1560" i="2"/>
  <c r="N1560" i="2"/>
  <c r="M1560" i="2"/>
  <c r="O1559" i="2"/>
  <c r="N1559" i="2"/>
  <c r="M1559" i="2"/>
  <c r="O1558" i="2"/>
  <c r="N1558" i="2"/>
  <c r="M1558" i="2"/>
  <c r="O1557" i="2"/>
  <c r="N1557" i="2"/>
  <c r="M1557" i="2"/>
  <c r="O1556" i="2"/>
  <c r="N1556" i="2"/>
  <c r="M1556" i="2"/>
  <c r="O1555" i="2"/>
  <c r="N1555" i="2"/>
  <c r="M1555" i="2"/>
  <c r="O1554" i="2"/>
  <c r="N1554" i="2"/>
  <c r="M1554" i="2"/>
  <c r="O1553" i="2"/>
  <c r="N1553" i="2"/>
  <c r="M1553" i="2"/>
  <c r="O1552" i="2"/>
  <c r="N1552" i="2"/>
  <c r="M1552" i="2"/>
  <c r="O1551" i="2"/>
  <c r="N1551" i="2"/>
  <c r="M1551" i="2"/>
  <c r="O1550" i="2"/>
  <c r="N1550" i="2"/>
  <c r="M1550" i="2"/>
  <c r="O1549" i="2"/>
  <c r="N1549" i="2"/>
  <c r="M1549" i="2"/>
  <c r="O1548" i="2"/>
  <c r="N1548" i="2"/>
  <c r="M1548" i="2"/>
  <c r="O1547" i="2"/>
  <c r="N1547" i="2"/>
  <c r="M1547" i="2"/>
  <c r="O1546" i="2"/>
  <c r="N1546" i="2"/>
  <c r="M1546" i="2"/>
  <c r="O1545" i="2"/>
  <c r="N1545" i="2"/>
  <c r="M1545" i="2"/>
  <c r="O1544" i="2"/>
  <c r="N1544" i="2"/>
  <c r="M1544" i="2"/>
  <c r="O1543" i="2"/>
  <c r="N1543" i="2"/>
  <c r="M1543" i="2"/>
  <c r="O1542" i="2"/>
  <c r="N1542" i="2"/>
  <c r="M1542" i="2"/>
  <c r="O1541" i="2"/>
  <c r="N1541" i="2"/>
  <c r="M1541" i="2"/>
  <c r="O1540" i="2"/>
  <c r="N1540" i="2"/>
  <c r="M1540" i="2"/>
  <c r="O1539" i="2"/>
  <c r="N1539" i="2"/>
  <c r="M1539" i="2"/>
  <c r="O1538" i="2"/>
  <c r="N1538" i="2"/>
  <c r="M1538" i="2"/>
  <c r="O1537" i="2"/>
  <c r="N1537" i="2"/>
  <c r="M1537" i="2"/>
  <c r="O1536" i="2"/>
  <c r="N1536" i="2"/>
  <c r="M1536" i="2"/>
  <c r="O1535" i="2"/>
  <c r="N1535" i="2"/>
  <c r="M1535" i="2"/>
  <c r="O1534" i="2"/>
  <c r="N1534" i="2"/>
  <c r="M1534" i="2"/>
  <c r="O1533" i="2"/>
  <c r="N1533" i="2"/>
  <c r="M1533" i="2"/>
  <c r="O1532" i="2"/>
  <c r="N1532" i="2"/>
  <c r="M1532" i="2"/>
  <c r="O1531" i="2"/>
  <c r="N1531" i="2"/>
  <c r="M1531" i="2"/>
  <c r="O1530" i="2"/>
  <c r="N1530" i="2"/>
  <c r="M1530" i="2"/>
  <c r="O1529" i="2"/>
  <c r="N1529" i="2"/>
  <c r="M1529" i="2"/>
  <c r="O1528" i="2"/>
  <c r="N1528" i="2"/>
  <c r="M1528" i="2"/>
  <c r="O1527" i="2"/>
  <c r="N1527" i="2"/>
  <c r="M1527" i="2"/>
  <c r="O1526" i="2"/>
  <c r="N1526" i="2"/>
  <c r="M1526" i="2"/>
  <c r="O1525" i="2"/>
  <c r="N1525" i="2"/>
  <c r="M1525" i="2"/>
  <c r="O1524" i="2"/>
  <c r="N1524" i="2"/>
  <c r="M1524" i="2"/>
  <c r="O1523" i="2"/>
  <c r="N1523" i="2"/>
  <c r="M1523" i="2"/>
  <c r="O1522" i="2"/>
  <c r="N1522" i="2"/>
  <c r="M1522" i="2"/>
  <c r="O1521" i="2"/>
  <c r="N1521" i="2"/>
  <c r="M1521" i="2"/>
  <c r="O1520" i="2"/>
  <c r="N1520" i="2"/>
  <c r="M1520" i="2"/>
  <c r="O1519" i="2"/>
  <c r="N1519" i="2"/>
  <c r="M1519" i="2"/>
  <c r="O1518" i="2"/>
  <c r="N1518" i="2"/>
  <c r="M1518" i="2"/>
  <c r="O1517" i="2"/>
  <c r="N1517" i="2"/>
  <c r="M1517" i="2"/>
  <c r="O1516" i="2"/>
  <c r="N1516" i="2"/>
  <c r="M1516" i="2"/>
  <c r="O1515" i="2"/>
  <c r="N1515" i="2"/>
  <c r="M1515" i="2"/>
  <c r="O1514" i="2"/>
  <c r="N1514" i="2"/>
  <c r="M1514" i="2"/>
  <c r="O1513" i="2"/>
  <c r="N1513" i="2"/>
  <c r="M1513" i="2"/>
  <c r="O1512" i="2"/>
  <c r="N1512" i="2"/>
  <c r="M1512" i="2"/>
  <c r="O1511" i="2"/>
  <c r="N1511" i="2"/>
  <c r="M1511" i="2"/>
  <c r="O1510" i="2"/>
  <c r="N1510" i="2"/>
  <c r="M1510" i="2"/>
  <c r="O1509" i="2"/>
  <c r="N1509" i="2"/>
  <c r="M1509" i="2"/>
  <c r="O1508" i="2"/>
  <c r="N1508" i="2"/>
  <c r="M1508" i="2"/>
  <c r="O1507" i="2"/>
  <c r="N1507" i="2"/>
  <c r="M1507" i="2"/>
  <c r="O1506" i="2"/>
  <c r="N1506" i="2"/>
  <c r="M1506" i="2"/>
  <c r="O1505" i="2"/>
  <c r="N1505" i="2"/>
  <c r="M1505" i="2"/>
  <c r="O1504" i="2"/>
  <c r="N1504" i="2"/>
  <c r="M1504" i="2"/>
  <c r="O1503" i="2"/>
  <c r="N1503" i="2"/>
  <c r="M1503" i="2"/>
  <c r="O1502" i="2"/>
  <c r="N1502" i="2"/>
  <c r="M1502" i="2"/>
  <c r="O1501" i="2"/>
  <c r="N1501" i="2"/>
  <c r="M1501" i="2"/>
  <c r="O1500" i="2"/>
  <c r="N1500" i="2"/>
  <c r="M1500" i="2"/>
  <c r="O1499" i="2"/>
  <c r="N1499" i="2"/>
  <c r="M1499" i="2"/>
  <c r="O1498" i="2"/>
  <c r="N1498" i="2"/>
  <c r="M1498" i="2"/>
  <c r="O1497" i="2"/>
  <c r="N1497" i="2"/>
  <c r="M1497" i="2"/>
  <c r="O1496" i="2"/>
  <c r="N1496" i="2"/>
  <c r="M1496" i="2"/>
  <c r="O1495" i="2"/>
  <c r="N1495" i="2"/>
  <c r="M1495" i="2"/>
  <c r="O1494" i="2"/>
  <c r="N1494" i="2"/>
  <c r="M1494" i="2"/>
  <c r="O1493" i="2"/>
  <c r="N1493" i="2"/>
  <c r="M1493" i="2"/>
  <c r="O1492" i="2"/>
  <c r="N1492" i="2"/>
  <c r="M1492" i="2"/>
  <c r="O1491" i="2"/>
  <c r="N1491" i="2"/>
  <c r="M1491" i="2"/>
  <c r="O1490" i="2"/>
  <c r="N1490" i="2"/>
  <c r="M1490" i="2"/>
  <c r="O1489" i="2"/>
  <c r="N1489" i="2"/>
  <c r="M1489" i="2"/>
  <c r="O1488" i="2"/>
  <c r="N1488" i="2"/>
  <c r="M1488" i="2"/>
  <c r="O1487" i="2"/>
  <c r="N1487" i="2"/>
  <c r="M1487" i="2"/>
  <c r="O1486" i="2"/>
  <c r="N1486" i="2"/>
  <c r="M1486" i="2"/>
  <c r="O1485" i="2"/>
  <c r="N1485" i="2"/>
  <c r="M1485" i="2"/>
  <c r="O1484" i="2"/>
  <c r="N1484" i="2"/>
  <c r="M1484" i="2"/>
  <c r="O1483" i="2"/>
  <c r="N1483" i="2"/>
  <c r="M1483" i="2"/>
  <c r="O1482" i="2"/>
  <c r="N1482" i="2"/>
  <c r="M1482" i="2"/>
  <c r="O1481" i="2"/>
  <c r="N1481" i="2"/>
  <c r="M1481" i="2"/>
  <c r="O1480" i="2"/>
  <c r="N1480" i="2"/>
  <c r="M1480" i="2"/>
  <c r="O1479" i="2"/>
  <c r="N1479" i="2"/>
  <c r="M1479" i="2"/>
  <c r="O1478" i="2"/>
  <c r="N1478" i="2"/>
  <c r="M1478" i="2"/>
  <c r="O1477" i="2"/>
  <c r="N1477" i="2"/>
  <c r="M1477" i="2"/>
  <c r="O1476" i="2"/>
  <c r="N1476" i="2"/>
  <c r="M1476" i="2"/>
  <c r="O1475" i="2"/>
  <c r="N1475" i="2"/>
  <c r="M1475" i="2"/>
  <c r="O1474" i="2"/>
  <c r="N1474" i="2"/>
  <c r="M1474" i="2"/>
  <c r="O1473" i="2"/>
  <c r="N1473" i="2"/>
  <c r="M1473" i="2"/>
  <c r="O1472" i="2"/>
  <c r="N1472" i="2"/>
  <c r="M1472" i="2"/>
  <c r="O1471" i="2"/>
  <c r="N1471" i="2"/>
  <c r="M1471" i="2"/>
  <c r="O1470" i="2"/>
  <c r="N1470" i="2"/>
  <c r="M1470" i="2"/>
  <c r="O1469" i="2"/>
  <c r="N1469" i="2"/>
  <c r="M1469" i="2"/>
  <c r="O1468" i="2"/>
  <c r="N1468" i="2"/>
  <c r="M1468" i="2"/>
  <c r="O1467" i="2"/>
  <c r="N1467" i="2"/>
  <c r="M1467" i="2"/>
  <c r="O1466" i="2"/>
  <c r="N1466" i="2"/>
  <c r="M1466" i="2"/>
  <c r="O1465" i="2"/>
  <c r="N1465" i="2"/>
  <c r="M1465" i="2"/>
  <c r="O1464" i="2"/>
  <c r="N1464" i="2"/>
  <c r="M1464" i="2"/>
  <c r="O1463" i="2"/>
  <c r="N1463" i="2"/>
  <c r="M1463" i="2"/>
  <c r="O1462" i="2"/>
  <c r="N1462" i="2"/>
  <c r="M1462" i="2"/>
  <c r="O1461" i="2"/>
  <c r="N1461" i="2"/>
  <c r="M1461" i="2"/>
  <c r="O1460" i="2"/>
  <c r="N1460" i="2"/>
  <c r="M1460" i="2"/>
  <c r="O1459" i="2"/>
  <c r="N1459" i="2"/>
  <c r="M1459" i="2"/>
  <c r="O1458" i="2"/>
  <c r="N1458" i="2"/>
  <c r="M1458" i="2"/>
  <c r="O1457" i="2"/>
  <c r="N1457" i="2"/>
  <c r="M1457" i="2"/>
  <c r="O1456" i="2"/>
  <c r="N1456" i="2"/>
  <c r="M1456" i="2"/>
  <c r="O1455" i="2"/>
  <c r="N1455" i="2"/>
  <c r="M1455" i="2"/>
  <c r="O1454" i="2"/>
  <c r="N1454" i="2"/>
  <c r="M1454" i="2"/>
  <c r="O1453" i="2"/>
  <c r="N1453" i="2"/>
  <c r="M1453" i="2"/>
  <c r="O1452" i="2"/>
  <c r="N1452" i="2"/>
  <c r="M1452" i="2"/>
  <c r="O1451" i="2"/>
  <c r="N1451" i="2"/>
  <c r="M1451" i="2"/>
  <c r="O1450" i="2"/>
  <c r="N1450" i="2"/>
  <c r="M1450" i="2"/>
  <c r="O1449" i="2"/>
  <c r="N1449" i="2"/>
  <c r="M1449" i="2"/>
  <c r="O1448" i="2"/>
  <c r="N1448" i="2"/>
  <c r="M1448" i="2"/>
  <c r="O1447" i="2"/>
  <c r="N1447" i="2"/>
  <c r="M1447" i="2"/>
  <c r="O1446" i="2"/>
  <c r="N1446" i="2"/>
  <c r="M1446" i="2"/>
  <c r="O1445" i="2"/>
  <c r="N1445" i="2"/>
  <c r="M1445" i="2"/>
  <c r="O1444" i="2"/>
  <c r="N1444" i="2"/>
  <c r="M1444" i="2"/>
  <c r="O1443" i="2"/>
  <c r="N1443" i="2"/>
  <c r="M1443" i="2"/>
  <c r="O1442" i="2"/>
  <c r="N1442" i="2"/>
  <c r="M1442" i="2"/>
  <c r="O1441" i="2"/>
  <c r="N1441" i="2"/>
  <c r="M1441" i="2"/>
  <c r="O1440" i="2"/>
  <c r="N1440" i="2"/>
  <c r="M1440" i="2"/>
  <c r="O1439" i="2"/>
  <c r="N1439" i="2"/>
  <c r="M1439" i="2"/>
  <c r="O1438" i="2"/>
  <c r="N1438" i="2"/>
  <c r="M1438" i="2"/>
  <c r="O1437" i="2"/>
  <c r="N1437" i="2"/>
  <c r="M1437" i="2"/>
  <c r="O1436" i="2"/>
  <c r="N1436" i="2"/>
  <c r="M1436" i="2"/>
  <c r="O1435" i="2"/>
  <c r="N1435" i="2"/>
  <c r="M1435" i="2"/>
  <c r="O1434" i="2"/>
  <c r="N1434" i="2"/>
  <c r="M1434" i="2"/>
  <c r="O1433" i="2"/>
  <c r="N1433" i="2"/>
  <c r="M1433" i="2"/>
  <c r="O1432" i="2"/>
  <c r="N1432" i="2"/>
  <c r="M1432" i="2"/>
  <c r="O1431" i="2"/>
  <c r="N1431" i="2"/>
  <c r="M1431" i="2"/>
  <c r="O1430" i="2"/>
  <c r="N1430" i="2"/>
  <c r="M1430" i="2"/>
  <c r="O1429" i="2"/>
  <c r="N1429" i="2"/>
  <c r="M1429" i="2"/>
  <c r="O1428" i="2"/>
  <c r="N1428" i="2"/>
  <c r="M1428" i="2"/>
  <c r="O1427" i="2"/>
  <c r="N1427" i="2"/>
  <c r="M1427" i="2"/>
  <c r="O1426" i="2"/>
  <c r="N1426" i="2"/>
  <c r="M1426" i="2"/>
  <c r="O1425" i="2"/>
  <c r="N1425" i="2"/>
  <c r="M1425" i="2"/>
  <c r="O1424" i="2"/>
  <c r="N1424" i="2"/>
  <c r="M1424" i="2"/>
  <c r="O1423" i="2"/>
  <c r="N1423" i="2"/>
  <c r="M1423" i="2"/>
  <c r="O1422" i="2"/>
  <c r="N1422" i="2"/>
  <c r="M1422" i="2"/>
  <c r="O1421" i="2"/>
  <c r="N1421" i="2"/>
  <c r="M1421" i="2"/>
  <c r="O1420" i="2"/>
  <c r="N1420" i="2"/>
  <c r="M1420" i="2"/>
  <c r="O1419" i="2"/>
  <c r="N1419" i="2"/>
  <c r="M1419" i="2"/>
  <c r="O1418" i="2"/>
  <c r="N1418" i="2"/>
  <c r="M1418" i="2"/>
  <c r="O1417" i="2"/>
  <c r="N1417" i="2"/>
  <c r="M1417" i="2"/>
  <c r="O1416" i="2"/>
  <c r="N1416" i="2"/>
  <c r="M1416" i="2"/>
  <c r="O1415" i="2"/>
  <c r="N1415" i="2"/>
  <c r="M1415" i="2"/>
  <c r="O1414" i="2"/>
  <c r="N1414" i="2"/>
  <c r="M1414" i="2"/>
  <c r="O1413" i="2"/>
  <c r="N1413" i="2"/>
  <c r="M1413" i="2"/>
  <c r="O1412" i="2"/>
  <c r="N1412" i="2"/>
  <c r="M1412" i="2"/>
  <c r="O1411" i="2"/>
  <c r="N1411" i="2"/>
  <c r="M1411" i="2"/>
  <c r="O1410" i="2"/>
  <c r="N1410" i="2"/>
  <c r="M1410" i="2"/>
  <c r="O1409" i="2"/>
  <c r="N1409" i="2"/>
  <c r="M1409" i="2"/>
  <c r="O1408" i="2"/>
  <c r="N1408" i="2"/>
  <c r="M1408" i="2"/>
  <c r="O1407" i="2"/>
  <c r="N1407" i="2"/>
  <c r="M1407" i="2"/>
  <c r="O1406" i="2"/>
  <c r="N1406" i="2"/>
  <c r="M1406" i="2"/>
  <c r="O1405" i="2"/>
  <c r="N1405" i="2"/>
  <c r="M1405" i="2"/>
  <c r="O1404" i="2"/>
  <c r="N1404" i="2"/>
  <c r="M1404" i="2"/>
  <c r="O1403" i="2"/>
  <c r="N1403" i="2"/>
  <c r="M1403" i="2"/>
  <c r="O1402" i="2"/>
  <c r="N1402" i="2"/>
  <c r="M1402" i="2"/>
  <c r="O1401" i="2"/>
  <c r="N1401" i="2"/>
  <c r="M1401" i="2"/>
  <c r="O1400" i="2"/>
  <c r="N1400" i="2"/>
  <c r="M1400" i="2"/>
  <c r="O1399" i="2"/>
  <c r="N1399" i="2"/>
  <c r="M1399" i="2"/>
  <c r="O1398" i="2"/>
  <c r="N1398" i="2"/>
  <c r="M1398" i="2"/>
  <c r="O1397" i="2"/>
  <c r="N1397" i="2"/>
  <c r="M1397" i="2"/>
  <c r="O1396" i="2"/>
  <c r="N1396" i="2"/>
  <c r="M1396" i="2"/>
  <c r="O1395" i="2"/>
  <c r="N1395" i="2"/>
  <c r="M1395" i="2"/>
  <c r="O1394" i="2"/>
  <c r="N1394" i="2"/>
  <c r="M1394" i="2"/>
  <c r="O1393" i="2"/>
  <c r="N1393" i="2"/>
  <c r="M1393" i="2"/>
  <c r="O1392" i="2"/>
  <c r="N1392" i="2"/>
  <c r="M1392" i="2"/>
  <c r="O1391" i="2"/>
  <c r="N1391" i="2"/>
  <c r="M1391" i="2"/>
  <c r="O1390" i="2"/>
  <c r="N1390" i="2"/>
  <c r="M1390" i="2"/>
  <c r="O1389" i="2"/>
  <c r="N1389" i="2"/>
  <c r="M1389" i="2"/>
  <c r="O1388" i="2"/>
  <c r="N1388" i="2"/>
  <c r="M1388" i="2"/>
  <c r="O1387" i="2"/>
  <c r="N1387" i="2"/>
  <c r="M1387" i="2"/>
  <c r="O1386" i="2"/>
  <c r="N1386" i="2"/>
  <c r="M1386" i="2"/>
  <c r="O1385" i="2"/>
  <c r="N1385" i="2"/>
  <c r="M1385" i="2"/>
  <c r="O1384" i="2"/>
  <c r="N1384" i="2"/>
  <c r="M1384" i="2"/>
  <c r="O1383" i="2"/>
  <c r="N1383" i="2"/>
  <c r="M1383" i="2"/>
  <c r="O1382" i="2"/>
  <c r="N1382" i="2"/>
  <c r="M1382" i="2"/>
  <c r="O1381" i="2"/>
  <c r="N1381" i="2"/>
  <c r="M1381" i="2"/>
  <c r="O1380" i="2"/>
  <c r="N1380" i="2"/>
  <c r="M1380" i="2"/>
  <c r="O1379" i="2"/>
  <c r="N1379" i="2"/>
  <c r="M1379" i="2"/>
  <c r="O1378" i="2"/>
  <c r="N1378" i="2"/>
  <c r="M1378" i="2"/>
  <c r="O1377" i="2"/>
  <c r="N1377" i="2"/>
  <c r="M1377" i="2"/>
  <c r="O1376" i="2"/>
  <c r="N1376" i="2"/>
  <c r="M1376" i="2"/>
  <c r="O1375" i="2"/>
  <c r="N1375" i="2"/>
  <c r="M1375" i="2"/>
  <c r="O1374" i="2"/>
  <c r="N1374" i="2"/>
  <c r="M1374" i="2"/>
  <c r="O1373" i="2"/>
  <c r="N1373" i="2"/>
  <c r="M1373" i="2"/>
  <c r="O1372" i="2"/>
  <c r="N1372" i="2"/>
  <c r="M1372" i="2"/>
  <c r="O1371" i="2"/>
  <c r="N1371" i="2"/>
  <c r="M1371" i="2"/>
  <c r="O1370" i="2"/>
  <c r="N1370" i="2"/>
  <c r="M1370" i="2"/>
  <c r="O1369" i="2"/>
  <c r="N1369" i="2"/>
  <c r="M1369" i="2"/>
  <c r="O1368" i="2"/>
  <c r="N1368" i="2"/>
  <c r="M1368" i="2"/>
  <c r="O1367" i="2"/>
  <c r="N1367" i="2"/>
  <c r="M1367" i="2"/>
  <c r="O1366" i="2"/>
  <c r="N1366" i="2"/>
  <c r="M1366" i="2"/>
  <c r="O1365" i="2"/>
  <c r="N1365" i="2"/>
  <c r="M1365" i="2"/>
  <c r="O1364" i="2"/>
  <c r="N1364" i="2"/>
  <c r="M1364" i="2"/>
  <c r="O1363" i="2"/>
  <c r="N1363" i="2"/>
  <c r="M1363" i="2"/>
  <c r="O1362" i="2"/>
  <c r="N1362" i="2"/>
  <c r="M1362" i="2"/>
  <c r="O1361" i="2"/>
  <c r="N1361" i="2"/>
  <c r="M1361" i="2"/>
  <c r="O1360" i="2"/>
  <c r="N1360" i="2"/>
  <c r="M1360" i="2"/>
  <c r="O1359" i="2"/>
  <c r="N1359" i="2"/>
  <c r="M1359" i="2"/>
  <c r="O1358" i="2"/>
  <c r="N1358" i="2"/>
  <c r="M1358" i="2"/>
  <c r="O1357" i="2"/>
  <c r="N1357" i="2"/>
  <c r="M1357" i="2"/>
  <c r="O1356" i="2"/>
  <c r="N1356" i="2"/>
  <c r="M1356" i="2"/>
  <c r="O1355" i="2"/>
  <c r="N1355" i="2"/>
  <c r="M1355" i="2"/>
  <c r="O1354" i="2"/>
  <c r="N1354" i="2"/>
  <c r="M1354" i="2"/>
  <c r="O1353" i="2"/>
  <c r="N1353" i="2"/>
  <c r="M1353" i="2"/>
  <c r="O1352" i="2"/>
  <c r="N1352" i="2"/>
  <c r="M1352" i="2"/>
  <c r="O1351" i="2"/>
  <c r="N1351" i="2"/>
  <c r="M1351" i="2"/>
  <c r="O1350" i="2"/>
  <c r="N1350" i="2"/>
  <c r="M1350" i="2"/>
  <c r="O1349" i="2"/>
  <c r="N1349" i="2"/>
  <c r="M1349" i="2"/>
  <c r="O1348" i="2"/>
  <c r="N1348" i="2"/>
  <c r="M1348" i="2"/>
  <c r="O1347" i="2"/>
  <c r="N1347" i="2"/>
  <c r="M1347" i="2"/>
  <c r="O1346" i="2"/>
  <c r="N1346" i="2"/>
  <c r="M1346" i="2"/>
  <c r="O1345" i="2"/>
  <c r="N1345" i="2"/>
  <c r="M1345" i="2"/>
  <c r="O1344" i="2"/>
  <c r="N1344" i="2"/>
  <c r="M1344" i="2"/>
  <c r="O1343" i="2"/>
  <c r="N1343" i="2"/>
  <c r="M1343" i="2"/>
  <c r="O1342" i="2"/>
  <c r="N1342" i="2"/>
  <c r="M1342" i="2"/>
  <c r="O1341" i="2"/>
  <c r="N1341" i="2"/>
  <c r="M1341" i="2"/>
  <c r="O1340" i="2"/>
  <c r="N1340" i="2"/>
  <c r="M1340" i="2"/>
  <c r="O1339" i="2"/>
  <c r="N1339" i="2"/>
  <c r="M1339" i="2"/>
  <c r="O1338" i="2"/>
  <c r="N1338" i="2"/>
  <c r="M1338" i="2"/>
  <c r="O1337" i="2"/>
  <c r="N1337" i="2"/>
  <c r="M1337" i="2"/>
  <c r="O1336" i="2"/>
  <c r="N1336" i="2"/>
  <c r="M1336" i="2"/>
  <c r="O1335" i="2"/>
  <c r="N1335" i="2"/>
  <c r="M1335" i="2"/>
  <c r="O1334" i="2"/>
  <c r="N1334" i="2"/>
  <c r="M1334" i="2"/>
  <c r="O1333" i="2"/>
  <c r="N1333" i="2"/>
  <c r="M1333" i="2"/>
  <c r="O1332" i="2"/>
  <c r="N1332" i="2"/>
  <c r="M1332" i="2"/>
  <c r="O1331" i="2"/>
  <c r="N1331" i="2"/>
  <c r="M1331" i="2"/>
  <c r="O1330" i="2"/>
  <c r="N1330" i="2"/>
  <c r="M1330" i="2"/>
  <c r="O1329" i="2"/>
  <c r="N1329" i="2"/>
  <c r="M1329" i="2"/>
  <c r="O1328" i="2"/>
  <c r="N1328" i="2"/>
  <c r="M1328" i="2"/>
  <c r="O1327" i="2"/>
  <c r="N1327" i="2"/>
  <c r="M1327" i="2"/>
  <c r="O1326" i="2"/>
  <c r="N1326" i="2"/>
  <c r="M1326" i="2"/>
  <c r="O1325" i="2"/>
  <c r="N1325" i="2"/>
  <c r="M1325" i="2"/>
  <c r="O1324" i="2"/>
  <c r="N1324" i="2"/>
  <c r="M1324" i="2"/>
  <c r="O1323" i="2"/>
  <c r="N1323" i="2"/>
  <c r="M1323" i="2"/>
  <c r="O1322" i="2"/>
  <c r="N1322" i="2"/>
  <c r="M1322" i="2"/>
  <c r="O1321" i="2"/>
  <c r="N1321" i="2"/>
  <c r="M1321" i="2"/>
  <c r="O1320" i="2"/>
  <c r="N1320" i="2"/>
  <c r="M1320" i="2"/>
  <c r="O1319" i="2"/>
  <c r="N1319" i="2"/>
  <c r="M1319" i="2"/>
  <c r="O1318" i="2"/>
  <c r="N1318" i="2"/>
  <c r="M1318" i="2"/>
  <c r="O1317" i="2"/>
  <c r="N1317" i="2"/>
  <c r="M1317" i="2"/>
  <c r="O1316" i="2"/>
  <c r="N1316" i="2"/>
  <c r="M1316" i="2"/>
  <c r="O1315" i="2"/>
  <c r="N1315" i="2"/>
  <c r="M1315" i="2"/>
  <c r="O1314" i="2"/>
  <c r="N1314" i="2"/>
  <c r="M1314" i="2"/>
  <c r="O1313" i="2"/>
  <c r="N1313" i="2"/>
  <c r="M1313" i="2"/>
  <c r="O1312" i="2"/>
  <c r="N1312" i="2"/>
  <c r="M1312" i="2"/>
  <c r="O1311" i="2"/>
  <c r="N1311" i="2"/>
  <c r="M1311" i="2"/>
  <c r="O1310" i="2"/>
  <c r="N1310" i="2"/>
  <c r="M1310" i="2"/>
  <c r="O1309" i="2"/>
  <c r="N1309" i="2"/>
  <c r="M1309" i="2"/>
  <c r="O1308" i="2"/>
  <c r="N1308" i="2"/>
  <c r="M1308" i="2"/>
  <c r="O1307" i="2"/>
  <c r="N1307" i="2"/>
  <c r="M1307" i="2"/>
  <c r="O1306" i="2"/>
  <c r="N1306" i="2"/>
  <c r="M1306" i="2"/>
  <c r="O1305" i="2"/>
  <c r="N1305" i="2"/>
  <c r="M1305" i="2"/>
  <c r="O1304" i="2"/>
  <c r="N1304" i="2"/>
  <c r="M1304" i="2"/>
  <c r="O1303" i="2"/>
  <c r="N1303" i="2"/>
  <c r="M1303" i="2"/>
  <c r="O1302" i="2"/>
  <c r="N1302" i="2"/>
  <c r="M1302" i="2"/>
  <c r="O1301" i="2"/>
  <c r="N1301" i="2"/>
  <c r="M1301" i="2"/>
  <c r="O1300" i="2"/>
  <c r="N1300" i="2"/>
  <c r="M1300" i="2"/>
  <c r="O1299" i="2"/>
  <c r="N1299" i="2"/>
  <c r="M1299" i="2"/>
  <c r="O1298" i="2"/>
  <c r="N1298" i="2"/>
  <c r="M1298" i="2"/>
  <c r="O1297" i="2"/>
  <c r="N1297" i="2"/>
  <c r="M1297" i="2"/>
  <c r="O1296" i="2"/>
  <c r="N1296" i="2"/>
  <c r="M1296" i="2"/>
  <c r="O1295" i="2"/>
  <c r="N1295" i="2"/>
  <c r="M1295" i="2"/>
  <c r="O1294" i="2"/>
  <c r="N1294" i="2"/>
  <c r="M1294" i="2"/>
  <c r="O1293" i="2"/>
  <c r="N1293" i="2"/>
  <c r="M1293" i="2"/>
  <c r="O1292" i="2"/>
  <c r="N1292" i="2"/>
  <c r="M1292" i="2"/>
  <c r="O1291" i="2"/>
  <c r="N1291" i="2"/>
  <c r="M1291" i="2"/>
  <c r="O1290" i="2"/>
  <c r="N1290" i="2"/>
  <c r="M1290" i="2"/>
  <c r="O1289" i="2"/>
  <c r="N1289" i="2"/>
  <c r="M1289" i="2"/>
  <c r="O1288" i="2"/>
  <c r="N1288" i="2"/>
  <c r="M1288" i="2"/>
  <c r="O1287" i="2"/>
  <c r="N1287" i="2"/>
  <c r="M1287" i="2"/>
  <c r="O1286" i="2"/>
  <c r="N1286" i="2"/>
  <c r="M1286" i="2"/>
  <c r="O1285" i="2"/>
  <c r="N1285" i="2"/>
  <c r="M1285" i="2"/>
  <c r="O1284" i="2"/>
  <c r="N1284" i="2"/>
  <c r="M1284" i="2"/>
  <c r="O1283" i="2"/>
  <c r="N1283" i="2"/>
  <c r="M1283" i="2"/>
  <c r="O1282" i="2"/>
  <c r="N1282" i="2"/>
  <c r="M1282" i="2"/>
  <c r="O1281" i="2"/>
  <c r="N1281" i="2"/>
  <c r="M1281" i="2"/>
  <c r="O1280" i="2"/>
  <c r="N1280" i="2"/>
  <c r="M1280" i="2"/>
  <c r="O1279" i="2"/>
  <c r="N1279" i="2"/>
  <c r="M1279" i="2"/>
  <c r="O1278" i="2"/>
  <c r="N1278" i="2"/>
  <c r="M1278" i="2"/>
  <c r="O1277" i="2"/>
  <c r="N1277" i="2"/>
  <c r="M1277" i="2"/>
  <c r="O1276" i="2"/>
  <c r="N1276" i="2"/>
  <c r="M1276" i="2"/>
  <c r="O1275" i="2"/>
  <c r="N1275" i="2"/>
  <c r="M1275" i="2"/>
  <c r="O1274" i="2"/>
  <c r="N1274" i="2"/>
  <c r="M1274" i="2"/>
  <c r="O1273" i="2"/>
  <c r="N1273" i="2"/>
  <c r="M1273" i="2"/>
  <c r="O1272" i="2"/>
  <c r="N1272" i="2"/>
  <c r="M1272" i="2"/>
  <c r="O1271" i="2"/>
  <c r="N1271" i="2"/>
  <c r="M1271" i="2"/>
  <c r="O1270" i="2"/>
  <c r="N1270" i="2"/>
  <c r="M1270" i="2"/>
  <c r="O1269" i="2"/>
  <c r="N1269" i="2"/>
  <c r="M1269" i="2"/>
  <c r="O1268" i="2"/>
  <c r="N1268" i="2"/>
  <c r="M1268" i="2"/>
  <c r="O1267" i="2"/>
  <c r="N1267" i="2"/>
  <c r="M1267" i="2"/>
  <c r="O1266" i="2"/>
  <c r="N1266" i="2"/>
  <c r="M1266" i="2"/>
  <c r="O1265" i="2"/>
  <c r="N1265" i="2"/>
  <c r="M1265" i="2"/>
  <c r="O1264" i="2"/>
  <c r="N1264" i="2"/>
  <c r="M1264" i="2"/>
  <c r="O1263" i="2"/>
  <c r="N1263" i="2"/>
  <c r="M1263" i="2"/>
  <c r="O1262" i="2"/>
  <c r="N1262" i="2"/>
  <c r="M1262" i="2"/>
  <c r="O1261" i="2"/>
  <c r="N1261" i="2"/>
  <c r="M1261" i="2"/>
  <c r="O1260" i="2"/>
  <c r="N1260" i="2"/>
  <c r="M1260" i="2"/>
  <c r="O1259" i="2"/>
  <c r="N1259" i="2"/>
  <c r="M1259" i="2"/>
  <c r="O1258" i="2"/>
  <c r="N1258" i="2"/>
  <c r="M1258" i="2"/>
  <c r="O1257" i="2"/>
  <c r="N1257" i="2"/>
  <c r="M1257" i="2"/>
  <c r="O1256" i="2"/>
  <c r="N1256" i="2"/>
  <c r="M1256" i="2"/>
  <c r="O1255" i="2"/>
  <c r="N1255" i="2"/>
  <c r="M1255" i="2"/>
  <c r="O1254" i="2"/>
  <c r="N1254" i="2"/>
  <c r="M1254" i="2"/>
  <c r="O1253" i="2"/>
  <c r="N1253" i="2"/>
  <c r="M1253" i="2"/>
  <c r="O1252" i="2"/>
  <c r="N1252" i="2"/>
  <c r="M1252" i="2"/>
  <c r="O1251" i="2"/>
  <c r="N1251" i="2"/>
  <c r="M1251" i="2"/>
  <c r="O1250" i="2"/>
  <c r="N1250" i="2"/>
  <c r="M1250" i="2"/>
  <c r="O1249" i="2"/>
  <c r="N1249" i="2"/>
  <c r="M1249" i="2"/>
  <c r="O1248" i="2"/>
  <c r="N1248" i="2"/>
  <c r="M1248" i="2"/>
  <c r="O1247" i="2"/>
  <c r="N1247" i="2"/>
  <c r="M1247" i="2"/>
  <c r="O1246" i="2"/>
  <c r="N1246" i="2"/>
  <c r="M1246" i="2"/>
  <c r="O1245" i="2"/>
  <c r="N1245" i="2"/>
  <c r="M1245" i="2"/>
  <c r="O1244" i="2"/>
  <c r="N1244" i="2"/>
  <c r="M1244" i="2"/>
  <c r="O1243" i="2"/>
  <c r="N1243" i="2"/>
  <c r="M1243" i="2"/>
  <c r="O1242" i="2"/>
  <c r="N1242" i="2"/>
  <c r="M1242" i="2"/>
  <c r="O1241" i="2"/>
  <c r="N1241" i="2"/>
  <c r="M1241" i="2"/>
  <c r="O1240" i="2"/>
  <c r="N1240" i="2"/>
  <c r="M1240" i="2"/>
  <c r="O1239" i="2"/>
  <c r="N1239" i="2"/>
  <c r="M1239" i="2"/>
  <c r="O1238" i="2"/>
  <c r="N1238" i="2"/>
  <c r="M1238" i="2"/>
  <c r="O1237" i="2"/>
  <c r="N1237" i="2"/>
  <c r="M1237" i="2"/>
  <c r="O1236" i="2"/>
  <c r="N1236" i="2"/>
  <c r="M1236" i="2"/>
  <c r="O1235" i="2"/>
  <c r="N1235" i="2"/>
  <c r="M1235" i="2"/>
  <c r="O1234" i="2"/>
  <c r="N1234" i="2"/>
  <c r="M1234" i="2"/>
  <c r="O1233" i="2"/>
  <c r="N1233" i="2"/>
  <c r="M1233" i="2"/>
  <c r="O1232" i="2"/>
  <c r="N1232" i="2"/>
  <c r="M1232" i="2"/>
  <c r="O1231" i="2"/>
  <c r="N1231" i="2"/>
  <c r="M1231" i="2"/>
  <c r="O1230" i="2"/>
  <c r="N1230" i="2"/>
  <c r="M1230" i="2"/>
  <c r="O1229" i="2"/>
  <c r="N1229" i="2"/>
  <c r="M1229" i="2"/>
  <c r="O1228" i="2"/>
  <c r="N1228" i="2"/>
  <c r="M1228" i="2"/>
  <c r="O1227" i="2"/>
  <c r="N1227" i="2"/>
  <c r="M1227" i="2"/>
  <c r="O1226" i="2"/>
  <c r="N1226" i="2"/>
  <c r="M1226" i="2"/>
  <c r="O1225" i="2"/>
  <c r="N1225" i="2"/>
  <c r="M1225" i="2"/>
  <c r="O1224" i="2"/>
  <c r="N1224" i="2"/>
  <c r="M1224" i="2"/>
  <c r="O1223" i="2"/>
  <c r="N1223" i="2"/>
  <c r="M1223" i="2"/>
  <c r="O1222" i="2"/>
  <c r="N1222" i="2"/>
  <c r="M1222" i="2"/>
  <c r="O1221" i="2"/>
  <c r="N1221" i="2"/>
  <c r="M1221" i="2"/>
  <c r="O1220" i="2"/>
  <c r="N1220" i="2"/>
  <c r="M1220" i="2"/>
  <c r="O1219" i="2"/>
  <c r="N1219" i="2"/>
  <c r="M1219" i="2"/>
  <c r="O1218" i="2"/>
  <c r="N1218" i="2"/>
  <c r="M1218" i="2"/>
  <c r="O1217" i="2"/>
  <c r="N1217" i="2"/>
  <c r="M1217" i="2"/>
  <c r="O1216" i="2"/>
  <c r="N1216" i="2"/>
  <c r="M1216" i="2"/>
  <c r="O1215" i="2"/>
  <c r="N1215" i="2"/>
  <c r="M1215" i="2"/>
  <c r="O1214" i="2"/>
  <c r="N1214" i="2"/>
  <c r="M1214" i="2"/>
  <c r="O1213" i="2"/>
  <c r="N1213" i="2"/>
  <c r="M1213" i="2"/>
  <c r="O1212" i="2"/>
  <c r="N1212" i="2"/>
  <c r="M1212" i="2"/>
  <c r="O1211" i="2"/>
  <c r="N1211" i="2"/>
  <c r="M1211" i="2"/>
  <c r="O1210" i="2"/>
  <c r="N1210" i="2"/>
  <c r="M1210" i="2"/>
  <c r="O1209" i="2"/>
  <c r="N1209" i="2"/>
  <c r="M1209" i="2"/>
  <c r="O1208" i="2"/>
  <c r="N1208" i="2"/>
  <c r="M1208" i="2"/>
  <c r="O1207" i="2"/>
  <c r="N1207" i="2"/>
  <c r="M1207" i="2"/>
  <c r="O1206" i="2"/>
  <c r="N1206" i="2"/>
  <c r="M1206" i="2"/>
  <c r="O1205" i="2"/>
  <c r="N1205" i="2"/>
  <c r="M1205" i="2"/>
  <c r="O1204" i="2"/>
  <c r="N1204" i="2"/>
  <c r="M1204" i="2"/>
  <c r="O1203" i="2"/>
  <c r="N1203" i="2"/>
  <c r="M1203" i="2"/>
  <c r="O1202" i="2"/>
  <c r="N1202" i="2"/>
  <c r="M1202" i="2"/>
  <c r="O1201" i="2"/>
  <c r="N1201" i="2"/>
  <c r="M1201" i="2"/>
  <c r="O1200" i="2"/>
  <c r="N1200" i="2"/>
  <c r="M1200" i="2"/>
  <c r="O1199" i="2"/>
  <c r="N1199" i="2"/>
  <c r="M1199" i="2"/>
  <c r="O1198" i="2"/>
  <c r="N1198" i="2"/>
  <c r="M1198" i="2"/>
  <c r="O1197" i="2"/>
  <c r="N1197" i="2"/>
  <c r="M1197" i="2"/>
  <c r="O1196" i="2"/>
  <c r="N1196" i="2"/>
  <c r="M1196" i="2"/>
  <c r="O1195" i="2"/>
  <c r="N1195" i="2"/>
  <c r="M1195" i="2"/>
  <c r="O1194" i="2"/>
  <c r="N1194" i="2"/>
  <c r="M1194" i="2"/>
  <c r="O1193" i="2"/>
  <c r="N1193" i="2"/>
  <c r="M1193" i="2"/>
  <c r="O1192" i="2"/>
  <c r="N1192" i="2"/>
  <c r="M1192" i="2"/>
  <c r="O1191" i="2"/>
  <c r="N1191" i="2"/>
  <c r="M1191" i="2"/>
  <c r="O1190" i="2"/>
  <c r="N1190" i="2"/>
  <c r="M1190" i="2"/>
  <c r="O1189" i="2"/>
  <c r="N1189" i="2"/>
  <c r="M1189" i="2"/>
  <c r="O1188" i="2"/>
  <c r="N1188" i="2"/>
  <c r="M1188" i="2"/>
  <c r="O1187" i="2"/>
  <c r="N1187" i="2"/>
  <c r="M1187" i="2"/>
  <c r="O1186" i="2"/>
  <c r="N1186" i="2"/>
  <c r="M1186" i="2"/>
  <c r="O1185" i="2"/>
  <c r="N1185" i="2"/>
  <c r="M1185" i="2"/>
  <c r="O1184" i="2"/>
  <c r="N1184" i="2"/>
  <c r="M1184" i="2"/>
  <c r="O1183" i="2"/>
  <c r="N1183" i="2"/>
  <c r="M1183" i="2"/>
  <c r="O1182" i="2"/>
  <c r="N1182" i="2"/>
  <c r="M1182" i="2"/>
  <c r="O1181" i="2"/>
  <c r="N1181" i="2"/>
  <c r="M1181" i="2"/>
  <c r="O1180" i="2"/>
  <c r="N1180" i="2"/>
  <c r="M1180" i="2"/>
  <c r="O1179" i="2"/>
  <c r="N1179" i="2"/>
  <c r="M1179" i="2"/>
  <c r="O1178" i="2"/>
  <c r="N1178" i="2"/>
  <c r="M1178" i="2"/>
  <c r="O1177" i="2"/>
  <c r="N1177" i="2"/>
  <c r="M1177" i="2"/>
  <c r="O1176" i="2"/>
  <c r="N1176" i="2"/>
  <c r="M1176" i="2"/>
  <c r="O1175" i="2"/>
  <c r="N1175" i="2"/>
  <c r="M1175" i="2"/>
  <c r="O1174" i="2"/>
  <c r="N1174" i="2"/>
  <c r="M1174" i="2"/>
  <c r="O1173" i="2"/>
  <c r="N1173" i="2"/>
  <c r="M1173" i="2"/>
  <c r="O1172" i="2"/>
  <c r="N1172" i="2"/>
  <c r="M1172" i="2"/>
  <c r="O1171" i="2"/>
  <c r="N1171" i="2"/>
  <c r="M1171" i="2"/>
  <c r="O1170" i="2"/>
  <c r="N1170" i="2"/>
  <c r="M1170" i="2"/>
  <c r="O1169" i="2"/>
  <c r="N1169" i="2"/>
  <c r="M1169" i="2"/>
  <c r="O1168" i="2"/>
  <c r="N1168" i="2"/>
  <c r="M1168" i="2"/>
  <c r="O1167" i="2"/>
  <c r="N1167" i="2"/>
  <c r="M1167" i="2"/>
  <c r="O1166" i="2"/>
  <c r="N1166" i="2"/>
  <c r="M1166" i="2"/>
  <c r="O1165" i="2"/>
  <c r="N1165" i="2"/>
  <c r="M1165" i="2"/>
  <c r="O1164" i="2"/>
  <c r="N1164" i="2"/>
  <c r="M1164" i="2"/>
  <c r="O1163" i="2"/>
  <c r="N1163" i="2"/>
  <c r="M1163" i="2"/>
  <c r="O1162" i="2"/>
  <c r="N1162" i="2"/>
  <c r="M1162" i="2"/>
  <c r="O1161" i="2"/>
  <c r="N1161" i="2"/>
  <c r="M1161" i="2"/>
  <c r="O1160" i="2"/>
  <c r="N1160" i="2"/>
  <c r="M1160" i="2"/>
  <c r="O1159" i="2"/>
  <c r="N1159" i="2"/>
  <c r="M1159" i="2"/>
  <c r="O1158" i="2"/>
  <c r="N1158" i="2"/>
  <c r="M1158" i="2"/>
  <c r="O1157" i="2"/>
  <c r="N1157" i="2"/>
  <c r="M1157" i="2"/>
  <c r="O1156" i="2"/>
  <c r="N1156" i="2"/>
  <c r="M1156" i="2"/>
  <c r="O1155" i="2"/>
  <c r="N1155" i="2"/>
  <c r="M1155" i="2"/>
  <c r="O1154" i="2"/>
  <c r="N1154" i="2"/>
  <c r="M1154" i="2"/>
  <c r="O1153" i="2"/>
  <c r="N1153" i="2"/>
  <c r="M1153" i="2"/>
  <c r="O1152" i="2"/>
  <c r="N1152" i="2"/>
  <c r="M1152" i="2"/>
  <c r="O1151" i="2"/>
  <c r="N1151" i="2"/>
  <c r="M1151" i="2"/>
  <c r="O1150" i="2"/>
  <c r="N1150" i="2"/>
  <c r="M1150" i="2"/>
  <c r="O1149" i="2"/>
  <c r="N1149" i="2"/>
  <c r="M1149" i="2"/>
  <c r="O1148" i="2"/>
  <c r="N1148" i="2"/>
  <c r="M1148" i="2"/>
  <c r="O1147" i="2"/>
  <c r="N1147" i="2"/>
  <c r="M1147" i="2"/>
  <c r="O1146" i="2"/>
  <c r="N1146" i="2"/>
  <c r="M1146" i="2"/>
  <c r="O1145" i="2"/>
  <c r="N1145" i="2"/>
  <c r="M1145" i="2"/>
  <c r="O1144" i="2"/>
  <c r="N1144" i="2"/>
  <c r="M1144" i="2"/>
  <c r="O1143" i="2"/>
  <c r="N1143" i="2"/>
  <c r="M1143" i="2"/>
  <c r="O1142" i="2"/>
  <c r="N1142" i="2"/>
  <c r="M1142" i="2"/>
  <c r="O1141" i="2"/>
  <c r="N1141" i="2"/>
  <c r="M1141" i="2"/>
  <c r="O1140" i="2"/>
  <c r="N1140" i="2"/>
  <c r="M1140" i="2"/>
  <c r="O1139" i="2"/>
  <c r="N1139" i="2"/>
  <c r="M1139" i="2"/>
  <c r="O1138" i="2"/>
  <c r="N1138" i="2"/>
  <c r="M1138" i="2"/>
  <c r="O1137" i="2"/>
  <c r="N1137" i="2"/>
  <c r="M1137" i="2"/>
  <c r="O1136" i="2"/>
  <c r="N1136" i="2"/>
  <c r="M1136" i="2"/>
  <c r="O1135" i="2"/>
  <c r="N1135" i="2"/>
  <c r="M1135" i="2"/>
  <c r="O1134" i="2"/>
  <c r="N1134" i="2"/>
  <c r="M1134" i="2"/>
  <c r="O1133" i="2"/>
  <c r="N1133" i="2"/>
  <c r="M1133" i="2"/>
  <c r="O1132" i="2"/>
  <c r="N1132" i="2"/>
  <c r="M1132" i="2"/>
  <c r="O1131" i="2"/>
  <c r="N1131" i="2"/>
  <c r="M1131" i="2"/>
  <c r="O1130" i="2"/>
  <c r="N1130" i="2"/>
  <c r="M1130" i="2"/>
  <c r="O1129" i="2"/>
  <c r="N1129" i="2"/>
  <c r="M1129" i="2"/>
  <c r="O1128" i="2"/>
  <c r="N1128" i="2"/>
  <c r="M1128" i="2"/>
  <c r="O1127" i="2"/>
  <c r="N1127" i="2"/>
  <c r="M1127" i="2"/>
  <c r="O1126" i="2"/>
  <c r="N1126" i="2"/>
  <c r="M1126" i="2"/>
  <c r="O1125" i="2"/>
  <c r="N1125" i="2"/>
  <c r="M1125" i="2"/>
  <c r="O1124" i="2"/>
  <c r="N1124" i="2"/>
  <c r="M1124" i="2"/>
  <c r="O1123" i="2"/>
  <c r="N1123" i="2"/>
  <c r="M1123" i="2"/>
  <c r="O1122" i="2"/>
  <c r="N1122" i="2"/>
  <c r="M1122" i="2"/>
  <c r="O1121" i="2"/>
  <c r="N1121" i="2"/>
  <c r="M1121" i="2"/>
  <c r="O1120" i="2"/>
  <c r="N1120" i="2"/>
  <c r="M1120" i="2"/>
  <c r="O1119" i="2"/>
  <c r="N1119" i="2"/>
  <c r="M1119" i="2"/>
  <c r="O1118" i="2"/>
  <c r="N1118" i="2"/>
  <c r="M1118" i="2"/>
  <c r="O1117" i="2"/>
  <c r="N1117" i="2"/>
  <c r="M1117" i="2"/>
  <c r="O1116" i="2"/>
  <c r="N1116" i="2"/>
  <c r="M1116" i="2"/>
  <c r="O1115" i="2"/>
  <c r="N1115" i="2"/>
  <c r="M1115" i="2"/>
  <c r="O1114" i="2"/>
  <c r="N1114" i="2"/>
  <c r="M1114" i="2"/>
  <c r="O1113" i="2"/>
  <c r="N1113" i="2"/>
  <c r="M1113" i="2"/>
  <c r="O1112" i="2"/>
  <c r="N1112" i="2"/>
  <c r="M1112" i="2"/>
  <c r="O1111" i="2"/>
  <c r="N1111" i="2"/>
  <c r="M1111" i="2"/>
  <c r="O1110" i="2"/>
  <c r="N1110" i="2"/>
  <c r="M1110" i="2"/>
  <c r="O1109" i="2"/>
  <c r="N1109" i="2"/>
  <c r="M1109" i="2"/>
  <c r="O1108" i="2"/>
  <c r="N1108" i="2"/>
  <c r="M1108" i="2"/>
  <c r="O1107" i="2"/>
  <c r="N1107" i="2"/>
  <c r="M1107" i="2"/>
  <c r="O1106" i="2"/>
  <c r="N1106" i="2"/>
  <c r="M1106" i="2"/>
  <c r="O1105" i="2"/>
  <c r="N1105" i="2"/>
  <c r="M1105" i="2"/>
  <c r="O1104" i="2"/>
  <c r="N1104" i="2"/>
  <c r="M1104" i="2"/>
  <c r="O1103" i="2"/>
  <c r="N1103" i="2"/>
  <c r="M1103" i="2"/>
  <c r="O1102" i="2"/>
  <c r="N1102" i="2"/>
  <c r="M1102" i="2"/>
  <c r="O1101" i="2"/>
  <c r="N1101" i="2"/>
  <c r="M1101" i="2"/>
  <c r="O1100" i="2"/>
  <c r="N1100" i="2"/>
  <c r="M1100" i="2"/>
  <c r="O1099" i="2"/>
  <c r="N1099" i="2"/>
  <c r="M1099" i="2"/>
  <c r="O1098" i="2"/>
  <c r="N1098" i="2"/>
  <c r="M1098" i="2"/>
  <c r="O1097" i="2"/>
  <c r="N1097" i="2"/>
  <c r="M1097" i="2"/>
  <c r="O1096" i="2"/>
  <c r="N1096" i="2"/>
  <c r="M1096" i="2"/>
  <c r="O1095" i="2"/>
  <c r="N1095" i="2"/>
  <c r="M1095" i="2"/>
  <c r="O1094" i="2"/>
  <c r="N1094" i="2"/>
  <c r="M1094" i="2"/>
  <c r="O1093" i="2"/>
  <c r="N1093" i="2"/>
  <c r="M1093" i="2"/>
  <c r="O1092" i="2"/>
  <c r="N1092" i="2"/>
  <c r="M1092" i="2"/>
  <c r="O1091" i="2"/>
  <c r="N1091" i="2"/>
  <c r="M1091" i="2"/>
  <c r="O1090" i="2"/>
  <c r="N1090" i="2"/>
  <c r="M1090" i="2"/>
  <c r="O1089" i="2"/>
  <c r="N1089" i="2"/>
  <c r="M1089" i="2"/>
  <c r="O1088" i="2"/>
  <c r="N1088" i="2"/>
  <c r="M1088" i="2"/>
  <c r="O1087" i="2"/>
  <c r="N1087" i="2"/>
  <c r="M1087" i="2"/>
  <c r="O1086" i="2"/>
  <c r="N1086" i="2"/>
  <c r="M1086" i="2"/>
  <c r="O1085" i="2"/>
  <c r="N1085" i="2"/>
  <c r="M1085" i="2"/>
  <c r="O1084" i="2"/>
  <c r="N1084" i="2"/>
  <c r="M1084" i="2"/>
  <c r="O1083" i="2"/>
  <c r="N1083" i="2"/>
  <c r="M1083" i="2"/>
  <c r="O1082" i="2"/>
  <c r="N1082" i="2"/>
  <c r="M1082" i="2"/>
  <c r="O1081" i="2"/>
  <c r="N1081" i="2"/>
  <c r="M1081" i="2"/>
  <c r="O1080" i="2"/>
  <c r="N1080" i="2"/>
  <c r="M1080" i="2"/>
  <c r="O1079" i="2"/>
  <c r="N1079" i="2"/>
  <c r="M1079" i="2"/>
  <c r="O1078" i="2"/>
  <c r="N1078" i="2"/>
  <c r="M1078" i="2"/>
  <c r="O1077" i="2"/>
  <c r="N1077" i="2"/>
  <c r="M1077" i="2"/>
  <c r="O1076" i="2"/>
  <c r="N1076" i="2"/>
  <c r="M1076" i="2"/>
  <c r="O1075" i="2"/>
  <c r="N1075" i="2"/>
  <c r="M1075" i="2"/>
  <c r="O1074" i="2"/>
  <c r="N1074" i="2"/>
  <c r="M1074" i="2"/>
  <c r="O1073" i="2"/>
  <c r="N1073" i="2"/>
  <c r="M1073" i="2"/>
  <c r="O1072" i="2"/>
  <c r="N1072" i="2"/>
  <c r="M1072" i="2"/>
  <c r="O1071" i="2"/>
  <c r="N1071" i="2"/>
  <c r="M1071" i="2"/>
  <c r="O1070" i="2"/>
  <c r="N1070" i="2"/>
  <c r="M1070" i="2"/>
  <c r="O1069" i="2"/>
  <c r="N1069" i="2"/>
  <c r="M1069" i="2"/>
  <c r="O1068" i="2"/>
  <c r="N1068" i="2"/>
  <c r="M1068" i="2"/>
  <c r="O1067" i="2"/>
  <c r="N1067" i="2"/>
  <c r="M1067" i="2"/>
  <c r="O1066" i="2"/>
  <c r="N1066" i="2"/>
  <c r="M1066" i="2"/>
  <c r="O1065" i="2"/>
  <c r="N1065" i="2"/>
  <c r="M1065" i="2"/>
  <c r="O1064" i="2"/>
  <c r="N1064" i="2"/>
  <c r="M1064" i="2"/>
  <c r="O1063" i="2"/>
  <c r="N1063" i="2"/>
  <c r="M1063" i="2"/>
  <c r="O1062" i="2"/>
  <c r="N1062" i="2"/>
  <c r="M1062" i="2"/>
  <c r="O1061" i="2"/>
  <c r="N1061" i="2"/>
  <c r="M1061" i="2"/>
  <c r="O1060" i="2"/>
  <c r="N1060" i="2"/>
  <c r="M1060" i="2"/>
  <c r="O1059" i="2"/>
  <c r="N1059" i="2"/>
  <c r="M1059" i="2"/>
  <c r="O1058" i="2"/>
  <c r="N1058" i="2"/>
  <c r="M1058" i="2"/>
  <c r="O1057" i="2"/>
  <c r="N1057" i="2"/>
  <c r="M1057" i="2"/>
  <c r="O1056" i="2"/>
  <c r="N1056" i="2"/>
  <c r="M1056" i="2"/>
  <c r="O1055" i="2"/>
  <c r="N1055" i="2"/>
  <c r="M1055" i="2"/>
  <c r="O1054" i="2"/>
  <c r="N1054" i="2"/>
  <c r="M1054" i="2"/>
  <c r="O1053" i="2"/>
  <c r="N1053" i="2"/>
  <c r="M1053" i="2"/>
  <c r="O1052" i="2"/>
  <c r="N1052" i="2"/>
  <c r="M1052" i="2"/>
  <c r="O1051" i="2"/>
  <c r="N1051" i="2"/>
  <c r="M1051" i="2"/>
  <c r="O1050" i="2"/>
  <c r="N1050" i="2"/>
  <c r="M1050" i="2"/>
  <c r="O1049" i="2"/>
  <c r="N1049" i="2"/>
  <c r="M1049" i="2"/>
  <c r="O1048" i="2"/>
  <c r="N1048" i="2"/>
  <c r="M1048" i="2"/>
  <c r="O1047" i="2"/>
  <c r="N1047" i="2"/>
  <c r="M1047" i="2"/>
  <c r="O1046" i="2"/>
  <c r="N1046" i="2"/>
  <c r="M1046" i="2"/>
  <c r="O1045" i="2"/>
  <c r="N1045" i="2"/>
  <c r="M1045" i="2"/>
  <c r="O1044" i="2"/>
  <c r="N1044" i="2"/>
  <c r="M1044" i="2"/>
  <c r="O1043" i="2"/>
  <c r="N1043" i="2"/>
  <c r="M1043" i="2"/>
  <c r="O1042" i="2"/>
  <c r="N1042" i="2"/>
  <c r="M1042" i="2"/>
  <c r="O1041" i="2"/>
  <c r="N1041" i="2"/>
  <c r="M1041" i="2"/>
  <c r="O1040" i="2"/>
  <c r="N1040" i="2"/>
  <c r="M1040" i="2"/>
  <c r="O1039" i="2"/>
  <c r="N1039" i="2"/>
  <c r="M1039" i="2"/>
  <c r="O1038" i="2"/>
  <c r="N1038" i="2"/>
  <c r="M1038" i="2"/>
  <c r="O1037" i="2"/>
  <c r="N1037" i="2"/>
  <c r="M1037" i="2"/>
  <c r="O1036" i="2"/>
  <c r="N1036" i="2"/>
  <c r="M1036" i="2"/>
  <c r="O1035" i="2"/>
  <c r="N1035" i="2"/>
  <c r="M1035" i="2"/>
  <c r="O1034" i="2"/>
  <c r="N1034" i="2"/>
  <c r="M1034" i="2"/>
  <c r="O1033" i="2"/>
  <c r="N1033" i="2"/>
  <c r="M1033" i="2"/>
  <c r="O1032" i="2"/>
  <c r="N1032" i="2"/>
  <c r="M1032" i="2"/>
  <c r="O1031" i="2"/>
  <c r="N1031" i="2"/>
  <c r="M1031" i="2"/>
  <c r="O1030" i="2"/>
  <c r="N1030" i="2"/>
  <c r="M1030" i="2"/>
  <c r="O1029" i="2"/>
  <c r="N1029" i="2"/>
  <c r="M1029" i="2"/>
  <c r="O1028" i="2"/>
  <c r="N1028" i="2"/>
  <c r="M1028" i="2"/>
  <c r="O1027" i="2"/>
  <c r="N1027" i="2"/>
  <c r="M1027" i="2"/>
  <c r="O1026" i="2"/>
  <c r="N1026" i="2"/>
  <c r="M1026" i="2"/>
  <c r="O1025" i="2"/>
  <c r="N1025" i="2"/>
  <c r="M1025" i="2"/>
  <c r="O1024" i="2"/>
  <c r="N1024" i="2"/>
  <c r="M1024" i="2"/>
  <c r="O1023" i="2"/>
  <c r="N1023" i="2"/>
  <c r="M1023" i="2"/>
  <c r="O1022" i="2"/>
  <c r="N1022" i="2"/>
  <c r="M1022" i="2"/>
  <c r="O1021" i="2"/>
  <c r="N1021" i="2"/>
  <c r="M1021" i="2"/>
  <c r="O1020" i="2"/>
  <c r="N1020" i="2"/>
  <c r="M1020" i="2"/>
  <c r="O1019" i="2"/>
  <c r="N1019" i="2"/>
  <c r="M1019" i="2"/>
  <c r="O1018" i="2"/>
  <c r="N1018" i="2"/>
  <c r="M1018" i="2"/>
  <c r="O1017" i="2"/>
  <c r="N1017" i="2"/>
  <c r="M1017" i="2"/>
  <c r="O1016" i="2"/>
  <c r="N1016" i="2"/>
  <c r="M1016" i="2"/>
  <c r="O1015" i="2"/>
  <c r="N1015" i="2"/>
  <c r="M1015" i="2"/>
  <c r="O1014" i="2"/>
  <c r="N1014" i="2"/>
  <c r="M1014" i="2"/>
  <c r="O1013" i="2"/>
  <c r="N1013" i="2"/>
  <c r="M1013" i="2"/>
  <c r="O1012" i="2"/>
  <c r="N1012" i="2"/>
  <c r="M1012" i="2"/>
  <c r="O1011" i="2"/>
  <c r="N1011" i="2"/>
  <c r="M1011" i="2"/>
  <c r="O1010" i="2"/>
  <c r="N1010" i="2"/>
  <c r="M1010" i="2"/>
  <c r="O1009" i="2"/>
  <c r="N1009" i="2"/>
  <c r="M1009" i="2"/>
  <c r="O1008" i="2"/>
  <c r="N1008" i="2"/>
  <c r="M1008" i="2"/>
  <c r="O1007" i="2"/>
  <c r="N1007" i="2"/>
  <c r="M1007" i="2"/>
  <c r="O1006" i="2"/>
  <c r="N1006" i="2"/>
  <c r="M1006" i="2"/>
  <c r="O1005" i="2"/>
  <c r="N1005" i="2"/>
  <c r="M1005" i="2"/>
  <c r="O1004" i="2"/>
  <c r="N1004" i="2"/>
  <c r="M1004" i="2"/>
  <c r="O1003" i="2"/>
  <c r="N1003" i="2"/>
  <c r="M1003" i="2"/>
  <c r="O1002" i="2"/>
  <c r="N1002" i="2"/>
  <c r="M1002" i="2"/>
  <c r="O1001" i="2"/>
  <c r="N1001" i="2"/>
  <c r="M1001" i="2"/>
  <c r="O1000" i="2"/>
  <c r="N1000" i="2"/>
  <c r="M1000" i="2"/>
  <c r="O999" i="2"/>
  <c r="N999" i="2"/>
  <c r="M999" i="2"/>
  <c r="O998" i="2"/>
  <c r="N998" i="2"/>
  <c r="M998" i="2"/>
  <c r="O997" i="2"/>
  <c r="N997" i="2"/>
  <c r="M997" i="2"/>
  <c r="O996" i="2"/>
  <c r="N996" i="2"/>
  <c r="M996" i="2"/>
  <c r="O995" i="2"/>
  <c r="N995" i="2"/>
  <c r="M995" i="2"/>
  <c r="O994" i="2"/>
  <c r="N994" i="2"/>
  <c r="M994" i="2"/>
  <c r="O993" i="2"/>
  <c r="N993" i="2"/>
  <c r="M993" i="2"/>
  <c r="O992" i="2"/>
  <c r="N992" i="2"/>
  <c r="M992" i="2"/>
  <c r="O991" i="2"/>
  <c r="N991" i="2"/>
  <c r="M991" i="2"/>
  <c r="O990" i="2"/>
  <c r="N990" i="2"/>
  <c r="M990" i="2"/>
  <c r="O989" i="2"/>
  <c r="N989" i="2"/>
  <c r="M989" i="2"/>
  <c r="O988" i="2"/>
  <c r="N988" i="2"/>
  <c r="M988" i="2"/>
  <c r="O987" i="2"/>
  <c r="N987" i="2"/>
  <c r="M987" i="2"/>
  <c r="O986" i="2"/>
  <c r="N986" i="2"/>
  <c r="M986" i="2"/>
  <c r="O985" i="2"/>
  <c r="N985" i="2"/>
  <c r="M985" i="2"/>
  <c r="O984" i="2"/>
  <c r="N984" i="2"/>
  <c r="M984" i="2"/>
  <c r="O983" i="2"/>
  <c r="N983" i="2"/>
  <c r="M983" i="2"/>
  <c r="O982" i="2"/>
  <c r="N982" i="2"/>
  <c r="M982" i="2"/>
  <c r="O981" i="2"/>
  <c r="N981" i="2"/>
  <c r="M981" i="2"/>
  <c r="O980" i="2"/>
  <c r="N980" i="2"/>
  <c r="M980" i="2"/>
  <c r="O979" i="2"/>
  <c r="N979" i="2"/>
  <c r="M979" i="2"/>
  <c r="O978" i="2"/>
  <c r="N978" i="2"/>
  <c r="M978" i="2"/>
  <c r="O977" i="2"/>
  <c r="N977" i="2"/>
  <c r="M977" i="2"/>
  <c r="O976" i="2"/>
  <c r="N976" i="2"/>
  <c r="M976" i="2"/>
  <c r="O975" i="2"/>
  <c r="N975" i="2"/>
  <c r="M975" i="2"/>
  <c r="O974" i="2"/>
  <c r="N974" i="2"/>
  <c r="M974" i="2"/>
  <c r="O973" i="2"/>
  <c r="N973" i="2"/>
  <c r="M973" i="2"/>
  <c r="O972" i="2"/>
  <c r="N972" i="2"/>
  <c r="M972" i="2"/>
  <c r="O971" i="2"/>
  <c r="N971" i="2"/>
  <c r="M971" i="2"/>
  <c r="O970" i="2"/>
  <c r="N970" i="2"/>
  <c r="M970" i="2"/>
  <c r="O969" i="2"/>
  <c r="N969" i="2"/>
  <c r="M969" i="2"/>
  <c r="O968" i="2"/>
  <c r="N968" i="2"/>
  <c r="M968" i="2"/>
  <c r="O967" i="2"/>
  <c r="N967" i="2"/>
  <c r="M967" i="2"/>
  <c r="O966" i="2"/>
  <c r="N966" i="2"/>
  <c r="M966" i="2"/>
  <c r="O965" i="2"/>
  <c r="N965" i="2"/>
  <c r="M965" i="2"/>
  <c r="O964" i="2"/>
  <c r="N964" i="2"/>
  <c r="M964" i="2"/>
  <c r="O963" i="2"/>
  <c r="N963" i="2"/>
  <c r="M963" i="2"/>
  <c r="O962" i="2"/>
  <c r="N962" i="2"/>
  <c r="M962" i="2"/>
  <c r="O961" i="2"/>
  <c r="N961" i="2"/>
  <c r="M961" i="2"/>
  <c r="O960" i="2"/>
  <c r="N960" i="2"/>
  <c r="M960" i="2"/>
  <c r="O959" i="2"/>
  <c r="N959" i="2"/>
  <c r="M959" i="2"/>
  <c r="O958" i="2"/>
  <c r="N958" i="2"/>
  <c r="M958" i="2"/>
  <c r="O957" i="2"/>
  <c r="N957" i="2"/>
  <c r="M957" i="2"/>
  <c r="O956" i="2"/>
  <c r="N956" i="2"/>
  <c r="M956" i="2"/>
  <c r="O955" i="2"/>
  <c r="N955" i="2"/>
  <c r="M955" i="2"/>
  <c r="O954" i="2"/>
  <c r="N954" i="2"/>
  <c r="M954" i="2"/>
  <c r="O953" i="2"/>
  <c r="N953" i="2"/>
  <c r="M953" i="2"/>
  <c r="O952" i="2"/>
  <c r="N952" i="2"/>
  <c r="M952" i="2"/>
  <c r="O951" i="2"/>
  <c r="N951" i="2"/>
  <c r="M951" i="2"/>
  <c r="O950" i="2"/>
  <c r="N950" i="2"/>
  <c r="M950" i="2"/>
  <c r="O949" i="2"/>
  <c r="N949" i="2"/>
  <c r="M949" i="2"/>
  <c r="O948" i="2"/>
  <c r="N948" i="2"/>
  <c r="M948" i="2"/>
  <c r="O947" i="2"/>
  <c r="N947" i="2"/>
  <c r="M947" i="2"/>
  <c r="O946" i="2"/>
  <c r="N946" i="2"/>
  <c r="M946" i="2"/>
  <c r="O945" i="2"/>
  <c r="N945" i="2"/>
  <c r="M945" i="2"/>
  <c r="O944" i="2"/>
  <c r="N944" i="2"/>
  <c r="M944" i="2"/>
  <c r="O943" i="2"/>
  <c r="N943" i="2"/>
  <c r="M943" i="2"/>
  <c r="O942" i="2"/>
  <c r="N942" i="2"/>
  <c r="M942" i="2"/>
  <c r="O941" i="2"/>
  <c r="N941" i="2"/>
  <c r="M941" i="2"/>
  <c r="O940" i="2"/>
  <c r="N940" i="2"/>
  <c r="M940" i="2"/>
  <c r="O939" i="2"/>
  <c r="N939" i="2"/>
  <c r="M939" i="2"/>
  <c r="O938" i="2"/>
  <c r="N938" i="2"/>
  <c r="M938" i="2"/>
  <c r="O937" i="2"/>
  <c r="N937" i="2"/>
  <c r="M937" i="2"/>
  <c r="O936" i="2"/>
  <c r="N936" i="2"/>
  <c r="M936" i="2"/>
  <c r="O935" i="2"/>
  <c r="N935" i="2"/>
  <c r="M935" i="2"/>
  <c r="O934" i="2"/>
  <c r="N934" i="2"/>
  <c r="M934" i="2"/>
  <c r="O933" i="2"/>
  <c r="N933" i="2"/>
  <c r="M933" i="2"/>
  <c r="O932" i="2"/>
  <c r="N932" i="2"/>
  <c r="M932" i="2"/>
  <c r="O931" i="2"/>
  <c r="N931" i="2"/>
  <c r="M931" i="2"/>
  <c r="O930" i="2"/>
  <c r="N930" i="2"/>
  <c r="M930" i="2"/>
  <c r="O929" i="2"/>
  <c r="N929" i="2"/>
  <c r="M929" i="2"/>
  <c r="O928" i="2"/>
  <c r="N928" i="2"/>
  <c r="M928" i="2"/>
  <c r="O927" i="2"/>
  <c r="N927" i="2"/>
  <c r="M927" i="2"/>
  <c r="O926" i="2"/>
  <c r="N926" i="2"/>
  <c r="M926" i="2"/>
  <c r="O925" i="2"/>
  <c r="N925" i="2"/>
  <c r="M925" i="2"/>
  <c r="O924" i="2"/>
  <c r="N924" i="2"/>
  <c r="M924" i="2"/>
  <c r="O923" i="2"/>
  <c r="N923" i="2"/>
  <c r="M923" i="2"/>
  <c r="O922" i="2"/>
  <c r="N922" i="2"/>
  <c r="M922" i="2"/>
  <c r="O921" i="2"/>
  <c r="N921" i="2"/>
  <c r="M921" i="2"/>
  <c r="O920" i="2"/>
  <c r="N920" i="2"/>
  <c r="M920" i="2"/>
  <c r="O919" i="2"/>
  <c r="N919" i="2"/>
  <c r="M919" i="2"/>
  <c r="O918" i="2"/>
  <c r="N918" i="2"/>
  <c r="M918" i="2"/>
  <c r="O917" i="2"/>
  <c r="N917" i="2"/>
  <c r="M917" i="2"/>
  <c r="O916" i="2"/>
  <c r="N916" i="2"/>
  <c r="M916" i="2"/>
  <c r="O915" i="2"/>
  <c r="N915" i="2"/>
  <c r="M915" i="2"/>
  <c r="O914" i="2"/>
  <c r="N914" i="2"/>
  <c r="M914" i="2"/>
  <c r="O913" i="2"/>
  <c r="N913" i="2"/>
  <c r="M913" i="2"/>
  <c r="O912" i="2"/>
  <c r="N912" i="2"/>
  <c r="M912" i="2"/>
  <c r="O911" i="2"/>
  <c r="N911" i="2"/>
  <c r="M911" i="2"/>
  <c r="O910" i="2"/>
  <c r="N910" i="2"/>
  <c r="M910" i="2"/>
  <c r="O909" i="2"/>
  <c r="N909" i="2"/>
  <c r="M909" i="2"/>
  <c r="O908" i="2"/>
  <c r="N908" i="2"/>
  <c r="M908" i="2"/>
  <c r="O907" i="2"/>
  <c r="N907" i="2"/>
  <c r="M907" i="2"/>
  <c r="O906" i="2"/>
  <c r="N906" i="2"/>
  <c r="M906" i="2"/>
  <c r="O905" i="2"/>
  <c r="N905" i="2"/>
  <c r="M905" i="2"/>
  <c r="O904" i="2"/>
  <c r="N904" i="2"/>
  <c r="M904" i="2"/>
  <c r="O903" i="2"/>
  <c r="N903" i="2"/>
  <c r="M903" i="2"/>
  <c r="O902" i="2"/>
  <c r="N902" i="2"/>
  <c r="M902" i="2"/>
  <c r="O901" i="2"/>
  <c r="N901" i="2"/>
  <c r="M901" i="2"/>
  <c r="O900" i="2"/>
  <c r="N900" i="2"/>
  <c r="M900" i="2"/>
  <c r="O899" i="2"/>
  <c r="N899" i="2"/>
  <c r="M899" i="2"/>
  <c r="O898" i="2"/>
  <c r="N898" i="2"/>
  <c r="M898" i="2"/>
  <c r="O897" i="2"/>
  <c r="N897" i="2"/>
  <c r="M897" i="2"/>
  <c r="O896" i="2"/>
  <c r="N896" i="2"/>
  <c r="M896" i="2"/>
  <c r="O895" i="2"/>
  <c r="N895" i="2"/>
  <c r="M895" i="2"/>
  <c r="O894" i="2"/>
  <c r="N894" i="2"/>
  <c r="M894" i="2"/>
  <c r="O893" i="2"/>
  <c r="N893" i="2"/>
  <c r="M893" i="2"/>
  <c r="O892" i="2"/>
  <c r="N892" i="2"/>
  <c r="M892" i="2"/>
  <c r="O891" i="2"/>
  <c r="N891" i="2"/>
  <c r="M891" i="2"/>
  <c r="O890" i="2"/>
  <c r="N890" i="2"/>
  <c r="M890" i="2"/>
  <c r="O889" i="2"/>
  <c r="N889" i="2"/>
  <c r="M889" i="2"/>
  <c r="O888" i="2"/>
  <c r="N888" i="2"/>
  <c r="M888" i="2"/>
  <c r="O887" i="2"/>
  <c r="N887" i="2"/>
  <c r="M887" i="2"/>
  <c r="O886" i="2"/>
  <c r="N886" i="2"/>
  <c r="M886" i="2"/>
  <c r="O885" i="2"/>
  <c r="N885" i="2"/>
  <c r="M885" i="2"/>
  <c r="O884" i="2"/>
  <c r="N884" i="2"/>
  <c r="M884" i="2"/>
  <c r="O883" i="2"/>
  <c r="N883" i="2"/>
  <c r="M883" i="2"/>
  <c r="O882" i="2"/>
  <c r="N882" i="2"/>
  <c r="M882" i="2"/>
  <c r="O881" i="2"/>
  <c r="N881" i="2"/>
  <c r="M881" i="2"/>
  <c r="O880" i="2"/>
  <c r="N880" i="2"/>
  <c r="M880" i="2"/>
  <c r="O879" i="2"/>
  <c r="N879" i="2"/>
  <c r="M879" i="2"/>
  <c r="O878" i="2"/>
  <c r="N878" i="2"/>
  <c r="M878" i="2"/>
  <c r="O877" i="2"/>
  <c r="N877" i="2"/>
  <c r="M877" i="2"/>
  <c r="O876" i="2"/>
  <c r="N876" i="2"/>
  <c r="M876" i="2"/>
  <c r="O875" i="2"/>
  <c r="N875" i="2"/>
  <c r="M875" i="2"/>
  <c r="O874" i="2"/>
  <c r="N874" i="2"/>
  <c r="M874" i="2"/>
  <c r="O873" i="2"/>
  <c r="N873" i="2"/>
  <c r="M873" i="2"/>
  <c r="O872" i="2"/>
  <c r="N872" i="2"/>
  <c r="M872" i="2"/>
  <c r="G872" i="2"/>
  <c r="F872" i="2"/>
  <c r="E872" i="2"/>
  <c r="O871" i="2"/>
  <c r="N871" i="2"/>
  <c r="M871" i="2"/>
  <c r="G871" i="2"/>
  <c r="F871" i="2"/>
  <c r="E871" i="2"/>
  <c r="O870" i="2"/>
  <c r="N870" i="2"/>
  <c r="M870" i="2"/>
  <c r="G870" i="2"/>
  <c r="F870" i="2"/>
  <c r="E870" i="2"/>
  <c r="O869" i="2"/>
  <c r="N869" i="2"/>
  <c r="M869" i="2"/>
  <c r="G869" i="2"/>
  <c r="F869" i="2"/>
  <c r="E869" i="2"/>
  <c r="O868" i="2"/>
  <c r="N868" i="2"/>
  <c r="M868" i="2"/>
  <c r="G868" i="2"/>
  <c r="F868" i="2"/>
  <c r="E868" i="2"/>
  <c r="O867" i="2"/>
  <c r="N867" i="2"/>
  <c r="M867" i="2"/>
  <c r="G867" i="2"/>
  <c r="F867" i="2"/>
  <c r="E867" i="2"/>
  <c r="O866" i="2"/>
  <c r="N866" i="2"/>
  <c r="M866" i="2"/>
  <c r="G866" i="2"/>
  <c r="F866" i="2"/>
  <c r="E866" i="2"/>
  <c r="O865" i="2"/>
  <c r="N865" i="2"/>
  <c r="M865" i="2"/>
  <c r="G865" i="2"/>
  <c r="F865" i="2"/>
  <c r="E865" i="2"/>
  <c r="O864" i="2"/>
  <c r="N864" i="2"/>
  <c r="M864" i="2"/>
  <c r="G864" i="2"/>
  <c r="F864" i="2"/>
  <c r="E864" i="2"/>
  <c r="O863" i="2"/>
  <c r="N863" i="2"/>
  <c r="M863" i="2"/>
  <c r="G863" i="2"/>
  <c r="F863" i="2"/>
  <c r="E863" i="2"/>
  <c r="O862" i="2"/>
  <c r="N862" i="2"/>
  <c r="M862" i="2"/>
  <c r="G862" i="2"/>
  <c r="F862" i="2"/>
  <c r="E862" i="2"/>
  <c r="O861" i="2"/>
  <c r="N861" i="2"/>
  <c r="M861" i="2"/>
  <c r="G861" i="2"/>
  <c r="F861" i="2"/>
  <c r="E861" i="2"/>
  <c r="O860" i="2"/>
  <c r="N860" i="2"/>
  <c r="M860" i="2"/>
  <c r="G860" i="2"/>
  <c r="F860" i="2"/>
  <c r="E860" i="2"/>
  <c r="O859" i="2"/>
  <c r="N859" i="2"/>
  <c r="M859" i="2"/>
  <c r="G859" i="2"/>
  <c r="F859" i="2"/>
  <c r="E859" i="2"/>
  <c r="O858" i="2"/>
  <c r="N858" i="2"/>
  <c r="M858" i="2"/>
  <c r="G858" i="2"/>
  <c r="F858" i="2"/>
  <c r="E858" i="2"/>
  <c r="O857" i="2"/>
  <c r="N857" i="2"/>
  <c r="M857" i="2"/>
  <c r="G857" i="2"/>
  <c r="F857" i="2"/>
  <c r="E857" i="2"/>
  <c r="O856" i="2"/>
  <c r="N856" i="2"/>
  <c r="M856" i="2"/>
  <c r="G856" i="2"/>
  <c r="F856" i="2"/>
  <c r="E856" i="2"/>
  <c r="O855" i="2"/>
  <c r="N855" i="2"/>
  <c r="M855" i="2"/>
  <c r="G855" i="2"/>
  <c r="F855" i="2"/>
  <c r="E855" i="2"/>
  <c r="O854" i="2"/>
  <c r="N854" i="2"/>
  <c r="M854" i="2"/>
  <c r="G854" i="2"/>
  <c r="F854" i="2"/>
  <c r="E854" i="2"/>
  <c r="O853" i="2"/>
  <c r="N853" i="2"/>
  <c r="M853" i="2"/>
  <c r="G853" i="2"/>
  <c r="F853" i="2"/>
  <c r="E853" i="2"/>
  <c r="O852" i="2"/>
  <c r="N852" i="2"/>
  <c r="M852" i="2"/>
  <c r="G852" i="2"/>
  <c r="F852" i="2"/>
  <c r="E852" i="2"/>
  <c r="O851" i="2"/>
  <c r="N851" i="2"/>
  <c r="M851" i="2"/>
  <c r="G851" i="2"/>
  <c r="F851" i="2"/>
  <c r="E851" i="2"/>
  <c r="O850" i="2"/>
  <c r="N850" i="2"/>
  <c r="M850" i="2"/>
  <c r="G850" i="2"/>
  <c r="F850" i="2"/>
  <c r="E850" i="2"/>
  <c r="O849" i="2"/>
  <c r="N849" i="2"/>
  <c r="M849" i="2"/>
  <c r="G849" i="2"/>
  <c r="F849" i="2"/>
  <c r="E849" i="2"/>
  <c r="O848" i="2"/>
  <c r="N848" i="2"/>
  <c r="M848" i="2"/>
  <c r="G848" i="2"/>
  <c r="F848" i="2"/>
  <c r="E848" i="2"/>
  <c r="O847" i="2"/>
  <c r="N847" i="2"/>
  <c r="M847" i="2"/>
  <c r="G847" i="2"/>
  <c r="F847" i="2"/>
  <c r="E847" i="2"/>
  <c r="O846" i="2"/>
  <c r="N846" i="2"/>
  <c r="M846" i="2"/>
  <c r="G846" i="2"/>
  <c r="F846" i="2"/>
  <c r="E846" i="2"/>
  <c r="O845" i="2"/>
  <c r="N845" i="2"/>
  <c r="M845" i="2"/>
  <c r="G845" i="2"/>
  <c r="F845" i="2"/>
  <c r="E845" i="2"/>
  <c r="O844" i="2"/>
  <c r="N844" i="2"/>
  <c r="M844" i="2"/>
  <c r="G844" i="2"/>
  <c r="F844" i="2"/>
  <c r="E844" i="2"/>
  <c r="O843" i="2"/>
  <c r="N843" i="2"/>
  <c r="M843" i="2"/>
  <c r="G843" i="2"/>
  <c r="F843" i="2"/>
  <c r="E843" i="2"/>
  <c r="O842" i="2"/>
  <c r="N842" i="2"/>
  <c r="M842" i="2"/>
  <c r="G842" i="2"/>
  <c r="F842" i="2"/>
  <c r="E842" i="2"/>
  <c r="O841" i="2"/>
  <c r="N841" i="2"/>
  <c r="M841" i="2"/>
  <c r="G841" i="2"/>
  <c r="F841" i="2"/>
  <c r="E841" i="2"/>
  <c r="O840" i="2"/>
  <c r="N840" i="2"/>
  <c r="M840" i="2"/>
  <c r="G840" i="2"/>
  <c r="F840" i="2"/>
  <c r="E840" i="2"/>
  <c r="O839" i="2"/>
  <c r="N839" i="2"/>
  <c r="M839" i="2"/>
  <c r="G839" i="2"/>
  <c r="F839" i="2"/>
  <c r="E839" i="2"/>
  <c r="O838" i="2"/>
  <c r="N838" i="2"/>
  <c r="M838" i="2"/>
  <c r="G838" i="2"/>
  <c r="F838" i="2"/>
  <c r="E838" i="2"/>
  <c r="O837" i="2"/>
  <c r="N837" i="2"/>
  <c r="M837" i="2"/>
  <c r="G837" i="2"/>
  <c r="F837" i="2"/>
  <c r="E837" i="2"/>
  <c r="O836" i="2"/>
  <c r="N836" i="2"/>
  <c r="M836" i="2"/>
  <c r="G836" i="2"/>
  <c r="F836" i="2"/>
  <c r="E836" i="2"/>
  <c r="O835" i="2"/>
  <c r="N835" i="2"/>
  <c r="M835" i="2"/>
  <c r="G835" i="2"/>
  <c r="F835" i="2"/>
  <c r="E835" i="2"/>
  <c r="O834" i="2"/>
  <c r="N834" i="2"/>
  <c r="M834" i="2"/>
  <c r="G834" i="2"/>
  <c r="F834" i="2"/>
  <c r="E834" i="2"/>
  <c r="O833" i="2"/>
  <c r="N833" i="2"/>
  <c r="M833" i="2"/>
  <c r="G833" i="2"/>
  <c r="F833" i="2"/>
  <c r="E833" i="2"/>
  <c r="O832" i="2"/>
  <c r="N832" i="2"/>
  <c r="M832" i="2"/>
  <c r="G832" i="2"/>
  <c r="F832" i="2"/>
  <c r="E832" i="2"/>
  <c r="O831" i="2"/>
  <c r="N831" i="2"/>
  <c r="M831" i="2"/>
  <c r="G831" i="2"/>
  <c r="F831" i="2"/>
  <c r="E831" i="2"/>
  <c r="O830" i="2"/>
  <c r="N830" i="2"/>
  <c r="M830" i="2"/>
  <c r="G830" i="2"/>
  <c r="F830" i="2"/>
  <c r="E830" i="2"/>
  <c r="O829" i="2"/>
  <c r="N829" i="2"/>
  <c r="M829" i="2"/>
  <c r="G829" i="2"/>
  <c r="F829" i="2"/>
  <c r="E829" i="2"/>
  <c r="O828" i="2"/>
  <c r="N828" i="2"/>
  <c r="M828" i="2"/>
  <c r="G828" i="2"/>
  <c r="F828" i="2"/>
  <c r="E828" i="2"/>
  <c r="O827" i="2"/>
  <c r="N827" i="2"/>
  <c r="M827" i="2"/>
  <c r="G827" i="2"/>
  <c r="F827" i="2"/>
  <c r="E827" i="2"/>
  <c r="O826" i="2"/>
  <c r="N826" i="2"/>
  <c r="M826" i="2"/>
  <c r="G826" i="2"/>
  <c r="F826" i="2"/>
  <c r="E826" i="2"/>
  <c r="O825" i="2"/>
  <c r="N825" i="2"/>
  <c r="M825" i="2"/>
  <c r="G825" i="2"/>
  <c r="F825" i="2"/>
  <c r="E825" i="2"/>
  <c r="O824" i="2"/>
  <c r="N824" i="2"/>
  <c r="M824" i="2"/>
  <c r="G824" i="2"/>
  <c r="F824" i="2"/>
  <c r="E824" i="2"/>
  <c r="O823" i="2"/>
  <c r="N823" i="2"/>
  <c r="M823" i="2"/>
  <c r="G823" i="2"/>
  <c r="F823" i="2"/>
  <c r="E823" i="2"/>
  <c r="O822" i="2"/>
  <c r="N822" i="2"/>
  <c r="M822" i="2"/>
  <c r="G822" i="2"/>
  <c r="F822" i="2"/>
  <c r="E822" i="2"/>
  <c r="O821" i="2"/>
  <c r="N821" i="2"/>
  <c r="M821" i="2"/>
  <c r="G821" i="2"/>
  <c r="F821" i="2"/>
  <c r="E821" i="2"/>
  <c r="O820" i="2"/>
  <c r="N820" i="2"/>
  <c r="M820" i="2"/>
  <c r="G820" i="2"/>
  <c r="F820" i="2"/>
  <c r="E820" i="2"/>
  <c r="O819" i="2"/>
  <c r="N819" i="2"/>
  <c r="M819" i="2"/>
  <c r="G819" i="2"/>
  <c r="F819" i="2"/>
  <c r="E819" i="2"/>
  <c r="O818" i="2"/>
  <c r="N818" i="2"/>
  <c r="M818" i="2"/>
  <c r="G818" i="2"/>
  <c r="F818" i="2"/>
  <c r="E818" i="2"/>
  <c r="O817" i="2"/>
  <c r="N817" i="2"/>
  <c r="M817" i="2"/>
  <c r="G817" i="2"/>
  <c r="F817" i="2"/>
  <c r="E817" i="2"/>
  <c r="O816" i="2"/>
  <c r="N816" i="2"/>
  <c r="M816" i="2"/>
  <c r="G816" i="2"/>
  <c r="F816" i="2"/>
  <c r="E816" i="2"/>
  <c r="O815" i="2"/>
  <c r="N815" i="2"/>
  <c r="M815" i="2"/>
  <c r="G815" i="2"/>
  <c r="F815" i="2"/>
  <c r="E815" i="2"/>
  <c r="O814" i="2"/>
  <c r="N814" i="2"/>
  <c r="M814" i="2"/>
  <c r="G814" i="2"/>
  <c r="F814" i="2"/>
  <c r="E814" i="2"/>
  <c r="O813" i="2"/>
  <c r="N813" i="2"/>
  <c r="M813" i="2"/>
  <c r="G813" i="2"/>
  <c r="F813" i="2"/>
  <c r="E813" i="2"/>
  <c r="O812" i="2"/>
  <c r="N812" i="2"/>
  <c r="M812" i="2"/>
  <c r="G812" i="2"/>
  <c r="F812" i="2"/>
  <c r="E812" i="2"/>
  <c r="O811" i="2"/>
  <c r="N811" i="2"/>
  <c r="M811" i="2"/>
  <c r="G811" i="2"/>
  <c r="F811" i="2"/>
  <c r="E811" i="2"/>
  <c r="O810" i="2"/>
  <c r="N810" i="2"/>
  <c r="M810" i="2"/>
  <c r="G810" i="2"/>
  <c r="F810" i="2"/>
  <c r="E810" i="2"/>
  <c r="O809" i="2"/>
  <c r="N809" i="2"/>
  <c r="M809" i="2"/>
  <c r="G809" i="2"/>
  <c r="F809" i="2"/>
  <c r="E809" i="2"/>
  <c r="O808" i="2"/>
  <c r="N808" i="2"/>
  <c r="M808" i="2"/>
  <c r="G808" i="2"/>
  <c r="F808" i="2"/>
  <c r="E808" i="2"/>
  <c r="O807" i="2"/>
  <c r="N807" i="2"/>
  <c r="M807" i="2"/>
  <c r="G807" i="2"/>
  <c r="F807" i="2"/>
  <c r="E807" i="2"/>
  <c r="O806" i="2"/>
  <c r="N806" i="2"/>
  <c r="M806" i="2"/>
  <c r="G806" i="2"/>
  <c r="F806" i="2"/>
  <c r="E806" i="2"/>
  <c r="O805" i="2"/>
  <c r="N805" i="2"/>
  <c r="M805" i="2"/>
  <c r="G805" i="2"/>
  <c r="F805" i="2"/>
  <c r="E805" i="2"/>
  <c r="O804" i="2"/>
  <c r="N804" i="2"/>
  <c r="M804" i="2"/>
  <c r="G804" i="2"/>
  <c r="F804" i="2"/>
  <c r="E804" i="2"/>
  <c r="O803" i="2"/>
  <c r="N803" i="2"/>
  <c r="M803" i="2"/>
  <c r="G803" i="2"/>
  <c r="F803" i="2"/>
  <c r="E803" i="2"/>
  <c r="O802" i="2"/>
  <c r="N802" i="2"/>
  <c r="M802" i="2"/>
  <c r="G802" i="2"/>
  <c r="F802" i="2"/>
  <c r="E802" i="2"/>
  <c r="O801" i="2"/>
  <c r="N801" i="2"/>
  <c r="M801" i="2"/>
  <c r="G801" i="2"/>
  <c r="F801" i="2"/>
  <c r="E801" i="2"/>
  <c r="O800" i="2"/>
  <c r="N800" i="2"/>
  <c r="M800" i="2"/>
  <c r="G800" i="2"/>
  <c r="F800" i="2"/>
  <c r="E800" i="2"/>
  <c r="O799" i="2"/>
  <c r="N799" i="2"/>
  <c r="M799" i="2"/>
  <c r="G799" i="2"/>
  <c r="F799" i="2"/>
  <c r="E799" i="2"/>
  <c r="O798" i="2"/>
  <c r="N798" i="2"/>
  <c r="M798" i="2"/>
  <c r="G798" i="2"/>
  <c r="F798" i="2"/>
  <c r="E798" i="2"/>
  <c r="O797" i="2"/>
  <c r="N797" i="2"/>
  <c r="M797" i="2"/>
  <c r="G797" i="2"/>
  <c r="F797" i="2"/>
  <c r="E797" i="2"/>
  <c r="O796" i="2"/>
  <c r="N796" i="2"/>
  <c r="M796" i="2"/>
  <c r="G796" i="2"/>
  <c r="F796" i="2"/>
  <c r="E796" i="2"/>
  <c r="O795" i="2"/>
  <c r="N795" i="2"/>
  <c r="M795" i="2"/>
  <c r="G795" i="2"/>
  <c r="F795" i="2"/>
  <c r="E795" i="2"/>
  <c r="O794" i="2"/>
  <c r="N794" i="2"/>
  <c r="M794" i="2"/>
  <c r="G794" i="2"/>
  <c r="F794" i="2"/>
  <c r="E794" i="2"/>
  <c r="O793" i="2"/>
  <c r="N793" i="2"/>
  <c r="M793" i="2"/>
  <c r="G793" i="2"/>
  <c r="F793" i="2"/>
  <c r="E793" i="2"/>
  <c r="O792" i="2"/>
  <c r="N792" i="2"/>
  <c r="M792" i="2"/>
  <c r="G792" i="2"/>
  <c r="F792" i="2"/>
  <c r="E792" i="2"/>
  <c r="O791" i="2"/>
  <c r="N791" i="2"/>
  <c r="M791" i="2"/>
  <c r="G791" i="2"/>
  <c r="F791" i="2"/>
  <c r="E791" i="2"/>
  <c r="O790" i="2"/>
  <c r="N790" i="2"/>
  <c r="M790" i="2"/>
  <c r="G790" i="2"/>
  <c r="F790" i="2"/>
  <c r="E790" i="2"/>
  <c r="O789" i="2"/>
  <c r="N789" i="2"/>
  <c r="M789" i="2"/>
  <c r="G789" i="2"/>
  <c r="F789" i="2"/>
  <c r="E789" i="2"/>
  <c r="O788" i="2"/>
  <c r="N788" i="2"/>
  <c r="M788" i="2"/>
  <c r="G788" i="2"/>
  <c r="F788" i="2"/>
  <c r="E788" i="2"/>
  <c r="O787" i="2"/>
  <c r="N787" i="2"/>
  <c r="M787" i="2"/>
  <c r="G787" i="2"/>
  <c r="F787" i="2"/>
  <c r="E787" i="2"/>
  <c r="O786" i="2"/>
  <c r="N786" i="2"/>
  <c r="M786" i="2"/>
  <c r="G786" i="2"/>
  <c r="F786" i="2"/>
  <c r="E786" i="2"/>
  <c r="O785" i="2"/>
  <c r="N785" i="2"/>
  <c r="M785" i="2"/>
  <c r="G785" i="2"/>
  <c r="F785" i="2"/>
  <c r="E785" i="2"/>
  <c r="O784" i="2"/>
  <c r="N784" i="2"/>
  <c r="M784" i="2"/>
  <c r="G784" i="2"/>
  <c r="F784" i="2"/>
  <c r="E784" i="2"/>
  <c r="O783" i="2"/>
  <c r="N783" i="2"/>
  <c r="M783" i="2"/>
  <c r="G783" i="2"/>
  <c r="F783" i="2"/>
  <c r="E783" i="2"/>
  <c r="O782" i="2"/>
  <c r="N782" i="2"/>
  <c r="M782" i="2"/>
  <c r="G782" i="2"/>
  <c r="F782" i="2"/>
  <c r="E782" i="2"/>
  <c r="O781" i="2"/>
  <c r="N781" i="2"/>
  <c r="M781" i="2"/>
  <c r="G781" i="2"/>
  <c r="F781" i="2"/>
  <c r="E781" i="2"/>
  <c r="O780" i="2"/>
  <c r="N780" i="2"/>
  <c r="M780" i="2"/>
  <c r="G780" i="2"/>
  <c r="F780" i="2"/>
  <c r="E780" i="2"/>
  <c r="O779" i="2"/>
  <c r="N779" i="2"/>
  <c r="M779" i="2"/>
  <c r="G779" i="2"/>
  <c r="F779" i="2"/>
  <c r="E779" i="2"/>
  <c r="O778" i="2"/>
  <c r="N778" i="2"/>
  <c r="M778" i="2"/>
  <c r="G778" i="2"/>
  <c r="F778" i="2"/>
  <c r="E778" i="2"/>
  <c r="O777" i="2"/>
  <c r="N777" i="2"/>
  <c r="M777" i="2"/>
  <c r="G777" i="2"/>
  <c r="F777" i="2"/>
  <c r="E777" i="2"/>
  <c r="O776" i="2"/>
  <c r="N776" i="2"/>
  <c r="M776" i="2"/>
  <c r="G776" i="2"/>
  <c r="F776" i="2"/>
  <c r="E776" i="2"/>
  <c r="O775" i="2"/>
  <c r="N775" i="2"/>
  <c r="M775" i="2"/>
  <c r="G775" i="2"/>
  <c r="F775" i="2"/>
  <c r="E775" i="2"/>
  <c r="O774" i="2"/>
  <c r="N774" i="2"/>
  <c r="M774" i="2"/>
  <c r="G774" i="2"/>
  <c r="F774" i="2"/>
  <c r="E774" i="2"/>
  <c r="O773" i="2"/>
  <c r="N773" i="2"/>
  <c r="M773" i="2"/>
  <c r="G773" i="2"/>
  <c r="F773" i="2"/>
  <c r="E773" i="2"/>
  <c r="O772" i="2"/>
  <c r="N772" i="2"/>
  <c r="M772" i="2"/>
  <c r="G772" i="2"/>
  <c r="F772" i="2"/>
  <c r="E772" i="2"/>
  <c r="O771" i="2"/>
  <c r="N771" i="2"/>
  <c r="M771" i="2"/>
  <c r="G771" i="2"/>
  <c r="F771" i="2"/>
  <c r="E771" i="2"/>
  <c r="O770" i="2"/>
  <c r="N770" i="2"/>
  <c r="M770" i="2"/>
  <c r="G770" i="2"/>
  <c r="F770" i="2"/>
  <c r="E770" i="2"/>
  <c r="O769" i="2"/>
  <c r="N769" i="2"/>
  <c r="M769" i="2"/>
  <c r="G769" i="2"/>
  <c r="F769" i="2"/>
  <c r="E769" i="2"/>
  <c r="O768" i="2"/>
  <c r="N768" i="2"/>
  <c r="M768" i="2"/>
  <c r="G768" i="2"/>
  <c r="F768" i="2"/>
  <c r="E768" i="2"/>
  <c r="O767" i="2"/>
  <c r="N767" i="2"/>
  <c r="M767" i="2"/>
  <c r="G767" i="2"/>
  <c r="F767" i="2"/>
  <c r="E767" i="2"/>
  <c r="O766" i="2"/>
  <c r="N766" i="2"/>
  <c r="M766" i="2"/>
  <c r="G766" i="2"/>
  <c r="F766" i="2"/>
  <c r="E766" i="2"/>
  <c r="O765" i="2"/>
  <c r="N765" i="2"/>
  <c r="M765" i="2"/>
  <c r="G765" i="2"/>
  <c r="F765" i="2"/>
  <c r="E765" i="2"/>
  <c r="O764" i="2"/>
  <c r="N764" i="2"/>
  <c r="M764" i="2"/>
  <c r="G764" i="2"/>
  <c r="F764" i="2"/>
  <c r="E764" i="2"/>
  <c r="O763" i="2"/>
  <c r="N763" i="2"/>
  <c r="M763" i="2"/>
  <c r="G763" i="2"/>
  <c r="F763" i="2"/>
  <c r="E763" i="2"/>
  <c r="O762" i="2"/>
  <c r="N762" i="2"/>
  <c r="M762" i="2"/>
  <c r="G762" i="2"/>
  <c r="F762" i="2"/>
  <c r="E762" i="2"/>
  <c r="O761" i="2"/>
  <c r="N761" i="2"/>
  <c r="M761" i="2"/>
  <c r="G761" i="2"/>
  <c r="F761" i="2"/>
  <c r="E761" i="2"/>
  <c r="O760" i="2"/>
  <c r="N760" i="2"/>
  <c r="M760" i="2"/>
  <c r="G760" i="2"/>
  <c r="F760" i="2"/>
  <c r="E760" i="2"/>
  <c r="O759" i="2"/>
  <c r="N759" i="2"/>
  <c r="M759" i="2"/>
  <c r="G759" i="2"/>
  <c r="F759" i="2"/>
  <c r="E759" i="2"/>
  <c r="O758" i="2"/>
  <c r="N758" i="2"/>
  <c r="M758" i="2"/>
  <c r="G758" i="2"/>
  <c r="F758" i="2"/>
  <c r="E758" i="2"/>
  <c r="O757" i="2"/>
  <c r="N757" i="2"/>
  <c r="M757" i="2"/>
  <c r="G757" i="2"/>
  <c r="F757" i="2"/>
  <c r="E757" i="2"/>
  <c r="O756" i="2"/>
  <c r="N756" i="2"/>
  <c r="M756" i="2"/>
  <c r="G756" i="2"/>
  <c r="F756" i="2"/>
  <c r="E756" i="2"/>
  <c r="O755" i="2"/>
  <c r="N755" i="2"/>
  <c r="M755" i="2"/>
  <c r="G755" i="2"/>
  <c r="F755" i="2"/>
  <c r="E755" i="2"/>
  <c r="O754" i="2"/>
  <c r="N754" i="2"/>
  <c r="M754" i="2"/>
  <c r="G754" i="2"/>
  <c r="F754" i="2"/>
  <c r="E754" i="2"/>
  <c r="O753" i="2"/>
  <c r="N753" i="2"/>
  <c r="M753" i="2"/>
  <c r="G753" i="2"/>
  <c r="F753" i="2"/>
  <c r="E753" i="2"/>
  <c r="O752" i="2"/>
  <c r="N752" i="2"/>
  <c r="M752" i="2"/>
  <c r="G752" i="2"/>
  <c r="F752" i="2"/>
  <c r="E752" i="2"/>
  <c r="O751" i="2"/>
  <c r="N751" i="2"/>
  <c r="M751" i="2"/>
  <c r="G751" i="2"/>
  <c r="F751" i="2"/>
  <c r="E751" i="2"/>
  <c r="O750" i="2"/>
  <c r="N750" i="2"/>
  <c r="M750" i="2"/>
  <c r="G750" i="2"/>
  <c r="F750" i="2"/>
  <c r="E750" i="2"/>
  <c r="O749" i="2"/>
  <c r="N749" i="2"/>
  <c r="M749" i="2"/>
  <c r="G749" i="2"/>
  <c r="F749" i="2"/>
  <c r="E749" i="2"/>
  <c r="O748" i="2"/>
  <c r="N748" i="2"/>
  <c r="M748" i="2"/>
  <c r="G748" i="2"/>
  <c r="F748" i="2"/>
  <c r="E748" i="2"/>
  <c r="O747" i="2"/>
  <c r="N747" i="2"/>
  <c r="M747" i="2"/>
  <c r="G747" i="2"/>
  <c r="F747" i="2"/>
  <c r="E747" i="2"/>
  <c r="O746" i="2"/>
  <c r="N746" i="2"/>
  <c r="M746" i="2"/>
  <c r="G746" i="2"/>
  <c r="F746" i="2"/>
  <c r="E746" i="2"/>
  <c r="O745" i="2"/>
  <c r="N745" i="2"/>
  <c r="M745" i="2"/>
  <c r="G745" i="2"/>
  <c r="F745" i="2"/>
  <c r="E745" i="2"/>
  <c r="O744" i="2"/>
  <c r="N744" i="2"/>
  <c r="M744" i="2"/>
  <c r="G744" i="2"/>
  <c r="F744" i="2"/>
  <c r="E744" i="2"/>
  <c r="O743" i="2"/>
  <c r="N743" i="2"/>
  <c r="M743" i="2"/>
  <c r="G743" i="2"/>
  <c r="F743" i="2"/>
  <c r="E743" i="2"/>
  <c r="O742" i="2"/>
  <c r="N742" i="2"/>
  <c r="M742" i="2"/>
  <c r="G742" i="2"/>
  <c r="F742" i="2"/>
  <c r="E742" i="2"/>
  <c r="O741" i="2"/>
  <c r="N741" i="2"/>
  <c r="M741" i="2"/>
  <c r="G741" i="2"/>
  <c r="F741" i="2"/>
  <c r="E741" i="2"/>
  <c r="O740" i="2"/>
  <c r="N740" i="2"/>
  <c r="M740" i="2"/>
  <c r="G740" i="2"/>
  <c r="F740" i="2"/>
  <c r="E740" i="2"/>
  <c r="O739" i="2"/>
  <c r="N739" i="2"/>
  <c r="M739" i="2"/>
  <c r="G739" i="2"/>
  <c r="F739" i="2"/>
  <c r="E739" i="2"/>
  <c r="O738" i="2"/>
  <c r="N738" i="2"/>
  <c r="M738" i="2"/>
  <c r="G738" i="2"/>
  <c r="F738" i="2"/>
  <c r="E738" i="2"/>
  <c r="O737" i="2"/>
  <c r="N737" i="2"/>
  <c r="M737" i="2"/>
  <c r="G737" i="2"/>
  <c r="F737" i="2"/>
  <c r="E737" i="2"/>
  <c r="O736" i="2"/>
  <c r="N736" i="2"/>
  <c r="M736" i="2"/>
  <c r="G736" i="2"/>
  <c r="F736" i="2"/>
  <c r="E736" i="2"/>
  <c r="O735" i="2"/>
  <c r="N735" i="2"/>
  <c r="M735" i="2"/>
  <c r="G735" i="2"/>
  <c r="F735" i="2"/>
  <c r="E735" i="2"/>
  <c r="O734" i="2"/>
  <c r="N734" i="2"/>
  <c r="M734" i="2"/>
  <c r="G734" i="2"/>
  <c r="F734" i="2"/>
  <c r="E734" i="2"/>
  <c r="O733" i="2"/>
  <c r="N733" i="2"/>
  <c r="M733" i="2"/>
  <c r="G733" i="2"/>
  <c r="F733" i="2"/>
  <c r="E733" i="2"/>
  <c r="O732" i="2"/>
  <c r="N732" i="2"/>
  <c r="M732" i="2"/>
  <c r="G732" i="2"/>
  <c r="F732" i="2"/>
  <c r="E732" i="2"/>
  <c r="O731" i="2"/>
  <c r="N731" i="2"/>
  <c r="M731" i="2"/>
  <c r="G731" i="2"/>
  <c r="F731" i="2"/>
  <c r="E731" i="2"/>
  <c r="O730" i="2"/>
  <c r="N730" i="2"/>
  <c r="M730" i="2"/>
  <c r="G730" i="2"/>
  <c r="F730" i="2"/>
  <c r="E730" i="2"/>
  <c r="O729" i="2"/>
  <c r="N729" i="2"/>
  <c r="M729" i="2"/>
  <c r="G729" i="2"/>
  <c r="F729" i="2"/>
  <c r="E729" i="2"/>
  <c r="O728" i="2"/>
  <c r="N728" i="2"/>
  <c r="M728" i="2"/>
  <c r="G728" i="2"/>
  <c r="F728" i="2"/>
  <c r="E728" i="2"/>
  <c r="O727" i="2"/>
  <c r="N727" i="2"/>
  <c r="M727" i="2"/>
  <c r="G727" i="2"/>
  <c r="F727" i="2"/>
  <c r="E727" i="2"/>
  <c r="O726" i="2"/>
  <c r="N726" i="2"/>
  <c r="M726" i="2"/>
  <c r="G726" i="2"/>
  <c r="F726" i="2"/>
  <c r="E726" i="2"/>
  <c r="O725" i="2"/>
  <c r="N725" i="2"/>
  <c r="M725" i="2"/>
  <c r="G725" i="2"/>
  <c r="F725" i="2"/>
  <c r="E725" i="2"/>
  <c r="O724" i="2"/>
  <c r="N724" i="2"/>
  <c r="M724" i="2"/>
  <c r="G724" i="2"/>
  <c r="F724" i="2"/>
  <c r="E724" i="2"/>
  <c r="O723" i="2"/>
  <c r="N723" i="2"/>
  <c r="M723" i="2"/>
  <c r="G723" i="2"/>
  <c r="F723" i="2"/>
  <c r="E723" i="2"/>
  <c r="O722" i="2"/>
  <c r="N722" i="2"/>
  <c r="M722" i="2"/>
  <c r="G722" i="2"/>
  <c r="F722" i="2"/>
  <c r="E722" i="2"/>
  <c r="O721" i="2"/>
  <c r="N721" i="2"/>
  <c r="M721" i="2"/>
  <c r="G721" i="2"/>
  <c r="F721" i="2"/>
  <c r="E721" i="2"/>
  <c r="O720" i="2"/>
  <c r="N720" i="2"/>
  <c r="M720" i="2"/>
  <c r="G720" i="2"/>
  <c r="F720" i="2"/>
  <c r="E720" i="2"/>
  <c r="O719" i="2"/>
  <c r="N719" i="2"/>
  <c r="M719" i="2"/>
  <c r="G719" i="2"/>
  <c r="F719" i="2"/>
  <c r="E719" i="2"/>
  <c r="O718" i="2"/>
  <c r="N718" i="2"/>
  <c r="M718" i="2"/>
  <c r="G718" i="2"/>
  <c r="F718" i="2"/>
  <c r="E718" i="2"/>
  <c r="O717" i="2"/>
  <c r="N717" i="2"/>
  <c r="M717" i="2"/>
  <c r="G717" i="2"/>
  <c r="F717" i="2"/>
  <c r="E717" i="2"/>
  <c r="O716" i="2"/>
  <c r="N716" i="2"/>
  <c r="M716" i="2"/>
  <c r="G716" i="2"/>
  <c r="F716" i="2"/>
  <c r="E716" i="2"/>
  <c r="O715" i="2"/>
  <c r="N715" i="2"/>
  <c r="M715" i="2"/>
  <c r="G715" i="2"/>
  <c r="F715" i="2"/>
  <c r="E715" i="2"/>
  <c r="O714" i="2"/>
  <c r="N714" i="2"/>
  <c r="M714" i="2"/>
  <c r="G714" i="2"/>
  <c r="F714" i="2"/>
  <c r="E714" i="2"/>
  <c r="O713" i="2"/>
  <c r="N713" i="2"/>
  <c r="M713" i="2"/>
  <c r="G713" i="2"/>
  <c r="F713" i="2"/>
  <c r="E713" i="2"/>
  <c r="O712" i="2"/>
  <c r="N712" i="2"/>
  <c r="M712" i="2"/>
  <c r="G712" i="2"/>
  <c r="F712" i="2"/>
  <c r="E712" i="2"/>
  <c r="O711" i="2"/>
  <c r="N711" i="2"/>
  <c r="M711" i="2"/>
  <c r="G711" i="2"/>
  <c r="F711" i="2"/>
  <c r="E711" i="2"/>
  <c r="O710" i="2"/>
  <c r="N710" i="2"/>
  <c r="M710" i="2"/>
  <c r="G710" i="2"/>
  <c r="F710" i="2"/>
  <c r="E710" i="2"/>
  <c r="O709" i="2"/>
  <c r="N709" i="2"/>
  <c r="M709" i="2"/>
  <c r="G709" i="2"/>
  <c r="F709" i="2"/>
  <c r="E709" i="2"/>
  <c r="O708" i="2"/>
  <c r="N708" i="2"/>
  <c r="M708" i="2"/>
  <c r="G708" i="2"/>
  <c r="F708" i="2"/>
  <c r="E708" i="2"/>
  <c r="O707" i="2"/>
  <c r="N707" i="2"/>
  <c r="M707" i="2"/>
  <c r="G707" i="2"/>
  <c r="F707" i="2"/>
  <c r="E707" i="2"/>
  <c r="O706" i="2"/>
  <c r="N706" i="2"/>
  <c r="M706" i="2"/>
  <c r="G706" i="2"/>
  <c r="F706" i="2"/>
  <c r="E706" i="2"/>
  <c r="O705" i="2"/>
  <c r="N705" i="2"/>
  <c r="M705" i="2"/>
  <c r="G705" i="2"/>
  <c r="F705" i="2"/>
  <c r="E705" i="2"/>
  <c r="O704" i="2"/>
  <c r="N704" i="2"/>
  <c r="M704" i="2"/>
  <c r="G704" i="2"/>
  <c r="F704" i="2"/>
  <c r="E704" i="2"/>
  <c r="O703" i="2"/>
  <c r="N703" i="2"/>
  <c r="M703" i="2"/>
  <c r="G703" i="2"/>
  <c r="F703" i="2"/>
  <c r="E703" i="2"/>
  <c r="O702" i="2"/>
  <c r="N702" i="2"/>
  <c r="M702" i="2"/>
  <c r="G702" i="2"/>
  <c r="F702" i="2"/>
  <c r="E702" i="2"/>
  <c r="O701" i="2"/>
  <c r="N701" i="2"/>
  <c r="M701" i="2"/>
  <c r="G701" i="2"/>
  <c r="F701" i="2"/>
  <c r="E701" i="2"/>
  <c r="O700" i="2"/>
  <c r="N700" i="2"/>
  <c r="M700" i="2"/>
  <c r="G700" i="2"/>
  <c r="F700" i="2"/>
  <c r="E700" i="2"/>
  <c r="O699" i="2"/>
  <c r="N699" i="2"/>
  <c r="M699" i="2"/>
  <c r="G699" i="2"/>
  <c r="F699" i="2"/>
  <c r="E699" i="2"/>
  <c r="O698" i="2"/>
  <c r="N698" i="2"/>
  <c r="M698" i="2"/>
  <c r="G698" i="2"/>
  <c r="F698" i="2"/>
  <c r="E698" i="2"/>
  <c r="O697" i="2"/>
  <c r="N697" i="2"/>
  <c r="M697" i="2"/>
  <c r="G697" i="2"/>
  <c r="F697" i="2"/>
  <c r="E697" i="2"/>
  <c r="O696" i="2"/>
  <c r="N696" i="2"/>
  <c r="M696" i="2"/>
  <c r="G696" i="2"/>
  <c r="F696" i="2"/>
  <c r="E696" i="2"/>
  <c r="O695" i="2"/>
  <c r="N695" i="2"/>
  <c r="M695" i="2"/>
  <c r="G695" i="2"/>
  <c r="F695" i="2"/>
  <c r="E695" i="2"/>
  <c r="O694" i="2"/>
  <c r="N694" i="2"/>
  <c r="M694" i="2"/>
  <c r="G694" i="2"/>
  <c r="F694" i="2"/>
  <c r="E694" i="2"/>
  <c r="O693" i="2"/>
  <c r="N693" i="2"/>
  <c r="M693" i="2"/>
  <c r="G693" i="2"/>
  <c r="F693" i="2"/>
  <c r="E693" i="2"/>
  <c r="O692" i="2"/>
  <c r="N692" i="2"/>
  <c r="M692" i="2"/>
  <c r="G692" i="2"/>
  <c r="F692" i="2"/>
  <c r="E692" i="2"/>
  <c r="O691" i="2"/>
  <c r="N691" i="2"/>
  <c r="M691" i="2"/>
  <c r="G691" i="2"/>
  <c r="F691" i="2"/>
  <c r="E691" i="2"/>
  <c r="O690" i="2"/>
  <c r="N690" i="2"/>
  <c r="M690" i="2"/>
  <c r="G690" i="2"/>
  <c r="F690" i="2"/>
  <c r="E690" i="2"/>
  <c r="O689" i="2"/>
  <c r="N689" i="2"/>
  <c r="M689" i="2"/>
  <c r="G689" i="2"/>
  <c r="F689" i="2"/>
  <c r="E689" i="2"/>
  <c r="O688" i="2"/>
  <c r="N688" i="2"/>
  <c r="M688" i="2"/>
  <c r="G688" i="2"/>
  <c r="F688" i="2"/>
  <c r="E688" i="2"/>
  <c r="O687" i="2"/>
  <c r="N687" i="2"/>
  <c r="M687" i="2"/>
  <c r="G687" i="2"/>
  <c r="F687" i="2"/>
  <c r="E687" i="2"/>
  <c r="O686" i="2"/>
  <c r="N686" i="2"/>
  <c r="M686" i="2"/>
  <c r="G686" i="2"/>
  <c r="F686" i="2"/>
  <c r="E686" i="2"/>
  <c r="O685" i="2"/>
  <c r="N685" i="2"/>
  <c r="M685" i="2"/>
  <c r="G685" i="2"/>
  <c r="F685" i="2"/>
  <c r="E685" i="2"/>
  <c r="O684" i="2"/>
  <c r="N684" i="2"/>
  <c r="M684" i="2"/>
  <c r="G684" i="2"/>
  <c r="F684" i="2"/>
  <c r="E684" i="2"/>
  <c r="O683" i="2"/>
  <c r="N683" i="2"/>
  <c r="M683" i="2"/>
  <c r="G683" i="2"/>
  <c r="F683" i="2"/>
  <c r="E683" i="2"/>
  <c r="O682" i="2"/>
  <c r="N682" i="2"/>
  <c r="M682" i="2"/>
  <c r="G682" i="2"/>
  <c r="F682" i="2"/>
  <c r="E682" i="2"/>
  <c r="O681" i="2"/>
  <c r="N681" i="2"/>
  <c r="M681" i="2"/>
  <c r="G681" i="2"/>
  <c r="F681" i="2"/>
  <c r="E681" i="2"/>
  <c r="O680" i="2"/>
  <c r="N680" i="2"/>
  <c r="M680" i="2"/>
  <c r="G680" i="2"/>
  <c r="F680" i="2"/>
  <c r="E680" i="2"/>
  <c r="O679" i="2"/>
  <c r="N679" i="2"/>
  <c r="M679" i="2"/>
  <c r="G679" i="2"/>
  <c r="F679" i="2"/>
  <c r="E679" i="2"/>
  <c r="O678" i="2"/>
  <c r="N678" i="2"/>
  <c r="M678" i="2"/>
  <c r="G678" i="2"/>
  <c r="F678" i="2"/>
  <c r="E678" i="2"/>
  <c r="O677" i="2"/>
  <c r="N677" i="2"/>
  <c r="M677" i="2"/>
  <c r="G677" i="2"/>
  <c r="F677" i="2"/>
  <c r="E677" i="2"/>
  <c r="O676" i="2"/>
  <c r="N676" i="2"/>
  <c r="M676" i="2"/>
  <c r="G676" i="2"/>
  <c r="F676" i="2"/>
  <c r="E676" i="2"/>
  <c r="O675" i="2"/>
  <c r="N675" i="2"/>
  <c r="M675" i="2"/>
  <c r="G675" i="2"/>
  <c r="F675" i="2"/>
  <c r="E675" i="2"/>
  <c r="O674" i="2"/>
  <c r="N674" i="2"/>
  <c r="M674" i="2"/>
  <c r="G674" i="2"/>
  <c r="F674" i="2"/>
  <c r="E674" i="2"/>
  <c r="O673" i="2"/>
  <c r="N673" i="2"/>
  <c r="M673" i="2"/>
  <c r="G673" i="2"/>
  <c r="F673" i="2"/>
  <c r="E673" i="2"/>
  <c r="O672" i="2"/>
  <c r="N672" i="2"/>
  <c r="M672" i="2"/>
  <c r="G672" i="2"/>
  <c r="F672" i="2"/>
  <c r="E672" i="2"/>
  <c r="O671" i="2"/>
  <c r="N671" i="2"/>
  <c r="M671" i="2"/>
  <c r="G671" i="2"/>
  <c r="F671" i="2"/>
  <c r="E671" i="2"/>
  <c r="O670" i="2"/>
  <c r="N670" i="2"/>
  <c r="M670" i="2"/>
  <c r="G670" i="2"/>
  <c r="F670" i="2"/>
  <c r="E670" i="2"/>
  <c r="O669" i="2"/>
  <c r="N669" i="2"/>
  <c r="M669" i="2"/>
  <c r="G669" i="2"/>
  <c r="F669" i="2"/>
  <c r="E669" i="2"/>
  <c r="O668" i="2"/>
  <c r="N668" i="2"/>
  <c r="M668" i="2"/>
  <c r="G668" i="2"/>
  <c r="F668" i="2"/>
  <c r="E668" i="2"/>
  <c r="O667" i="2"/>
  <c r="N667" i="2"/>
  <c r="M667" i="2"/>
  <c r="G667" i="2"/>
  <c r="F667" i="2"/>
  <c r="E667" i="2"/>
  <c r="O666" i="2"/>
  <c r="N666" i="2"/>
  <c r="M666" i="2"/>
  <c r="G666" i="2"/>
  <c r="F666" i="2"/>
  <c r="E666" i="2"/>
  <c r="O665" i="2"/>
  <c r="N665" i="2"/>
  <c r="M665" i="2"/>
  <c r="G665" i="2"/>
  <c r="F665" i="2"/>
  <c r="E665" i="2"/>
  <c r="O664" i="2"/>
  <c r="N664" i="2"/>
  <c r="M664" i="2"/>
  <c r="G664" i="2"/>
  <c r="F664" i="2"/>
  <c r="E664" i="2"/>
  <c r="O663" i="2"/>
  <c r="N663" i="2"/>
  <c r="M663" i="2"/>
  <c r="G663" i="2"/>
  <c r="F663" i="2"/>
  <c r="E663" i="2"/>
  <c r="O662" i="2"/>
  <c r="N662" i="2"/>
  <c r="M662" i="2"/>
  <c r="G662" i="2"/>
  <c r="F662" i="2"/>
  <c r="E662" i="2"/>
  <c r="O661" i="2"/>
  <c r="N661" i="2"/>
  <c r="M661" i="2"/>
  <c r="G661" i="2"/>
  <c r="F661" i="2"/>
  <c r="E661" i="2"/>
  <c r="O660" i="2"/>
  <c r="N660" i="2"/>
  <c r="M660" i="2"/>
  <c r="G660" i="2"/>
  <c r="F660" i="2"/>
  <c r="E660" i="2"/>
  <c r="O659" i="2"/>
  <c r="N659" i="2"/>
  <c r="M659" i="2"/>
  <c r="G659" i="2"/>
  <c r="F659" i="2"/>
  <c r="E659" i="2"/>
  <c r="O658" i="2"/>
  <c r="N658" i="2"/>
  <c r="M658" i="2"/>
  <c r="G658" i="2"/>
  <c r="F658" i="2"/>
  <c r="E658" i="2"/>
  <c r="O657" i="2"/>
  <c r="N657" i="2"/>
  <c r="M657" i="2"/>
  <c r="G657" i="2"/>
  <c r="F657" i="2"/>
  <c r="E657" i="2"/>
  <c r="O656" i="2"/>
  <c r="N656" i="2"/>
  <c r="M656" i="2"/>
  <c r="G656" i="2"/>
  <c r="F656" i="2"/>
  <c r="E656" i="2"/>
  <c r="O655" i="2"/>
  <c r="N655" i="2"/>
  <c r="M655" i="2"/>
  <c r="G655" i="2"/>
  <c r="F655" i="2"/>
  <c r="E655" i="2"/>
  <c r="O654" i="2"/>
  <c r="N654" i="2"/>
  <c r="M654" i="2"/>
  <c r="G654" i="2"/>
  <c r="F654" i="2"/>
  <c r="E654" i="2"/>
  <c r="O653" i="2"/>
  <c r="N653" i="2"/>
  <c r="M653" i="2"/>
  <c r="G653" i="2"/>
  <c r="F653" i="2"/>
  <c r="E653" i="2"/>
  <c r="O652" i="2"/>
  <c r="N652" i="2"/>
  <c r="M652" i="2"/>
  <c r="G652" i="2"/>
  <c r="F652" i="2"/>
  <c r="E652" i="2"/>
  <c r="O651" i="2"/>
  <c r="N651" i="2"/>
  <c r="M651" i="2"/>
  <c r="G651" i="2"/>
  <c r="F651" i="2"/>
  <c r="E651" i="2"/>
  <c r="O650" i="2"/>
  <c r="N650" i="2"/>
  <c r="M650" i="2"/>
  <c r="G650" i="2"/>
  <c r="F650" i="2"/>
  <c r="E650" i="2"/>
  <c r="O649" i="2"/>
  <c r="N649" i="2"/>
  <c r="M649" i="2"/>
  <c r="G649" i="2"/>
  <c r="F649" i="2"/>
  <c r="E649" i="2"/>
  <c r="O648" i="2"/>
  <c r="N648" i="2"/>
  <c r="M648" i="2"/>
  <c r="G648" i="2"/>
  <c r="F648" i="2"/>
  <c r="E648" i="2"/>
  <c r="O647" i="2"/>
  <c r="N647" i="2"/>
  <c r="M647" i="2"/>
  <c r="G647" i="2"/>
  <c r="F647" i="2"/>
  <c r="E647" i="2"/>
  <c r="O646" i="2"/>
  <c r="N646" i="2"/>
  <c r="M646" i="2"/>
  <c r="G646" i="2"/>
  <c r="F646" i="2"/>
  <c r="E646" i="2"/>
  <c r="O645" i="2"/>
  <c r="N645" i="2"/>
  <c r="M645" i="2"/>
  <c r="G645" i="2"/>
  <c r="F645" i="2"/>
  <c r="E645" i="2"/>
  <c r="O644" i="2"/>
  <c r="N644" i="2"/>
  <c r="M644" i="2"/>
  <c r="G644" i="2"/>
  <c r="F644" i="2"/>
  <c r="E644" i="2"/>
  <c r="O643" i="2"/>
  <c r="N643" i="2"/>
  <c r="M643" i="2"/>
  <c r="G643" i="2"/>
  <c r="F643" i="2"/>
  <c r="E643" i="2"/>
  <c r="O642" i="2"/>
  <c r="N642" i="2"/>
  <c r="M642" i="2"/>
  <c r="G642" i="2"/>
  <c r="F642" i="2"/>
  <c r="E642" i="2"/>
  <c r="O641" i="2"/>
  <c r="N641" i="2"/>
  <c r="M641" i="2"/>
  <c r="G641" i="2"/>
  <c r="F641" i="2"/>
  <c r="E641" i="2"/>
  <c r="O640" i="2"/>
  <c r="N640" i="2"/>
  <c r="M640" i="2"/>
  <c r="G640" i="2"/>
  <c r="F640" i="2"/>
  <c r="E640" i="2"/>
  <c r="O639" i="2"/>
  <c r="N639" i="2"/>
  <c r="M639" i="2"/>
  <c r="G639" i="2"/>
  <c r="F639" i="2"/>
  <c r="E639" i="2"/>
  <c r="O638" i="2"/>
  <c r="N638" i="2"/>
  <c r="M638" i="2"/>
  <c r="G638" i="2"/>
  <c r="F638" i="2"/>
  <c r="E638" i="2"/>
  <c r="O637" i="2"/>
  <c r="N637" i="2"/>
  <c r="M637" i="2"/>
  <c r="G637" i="2"/>
  <c r="F637" i="2"/>
  <c r="E637" i="2"/>
  <c r="O636" i="2"/>
  <c r="N636" i="2"/>
  <c r="M636" i="2"/>
  <c r="G636" i="2"/>
  <c r="F636" i="2"/>
  <c r="E636" i="2"/>
  <c r="O635" i="2"/>
  <c r="N635" i="2"/>
  <c r="M635" i="2"/>
  <c r="G635" i="2"/>
  <c r="F635" i="2"/>
  <c r="E635" i="2"/>
  <c r="O634" i="2"/>
  <c r="N634" i="2"/>
  <c r="M634" i="2"/>
  <c r="G634" i="2"/>
  <c r="F634" i="2"/>
  <c r="E634" i="2"/>
  <c r="O633" i="2"/>
  <c r="N633" i="2"/>
  <c r="M633" i="2"/>
  <c r="G633" i="2"/>
  <c r="F633" i="2"/>
  <c r="E633" i="2"/>
  <c r="O632" i="2"/>
  <c r="N632" i="2"/>
  <c r="M632" i="2"/>
  <c r="G632" i="2"/>
  <c r="F632" i="2"/>
  <c r="E632" i="2"/>
  <c r="O631" i="2"/>
  <c r="N631" i="2"/>
  <c r="M631" i="2"/>
  <c r="G631" i="2"/>
  <c r="F631" i="2"/>
  <c r="E631" i="2"/>
  <c r="O630" i="2"/>
  <c r="N630" i="2"/>
  <c r="M630" i="2"/>
  <c r="G630" i="2"/>
  <c r="F630" i="2"/>
  <c r="E630" i="2"/>
  <c r="O629" i="2"/>
  <c r="N629" i="2"/>
  <c r="M629" i="2"/>
  <c r="G629" i="2"/>
  <c r="F629" i="2"/>
  <c r="E629" i="2"/>
  <c r="O628" i="2"/>
  <c r="N628" i="2"/>
  <c r="M628" i="2"/>
  <c r="G628" i="2"/>
  <c r="F628" i="2"/>
  <c r="E628" i="2"/>
  <c r="O627" i="2"/>
  <c r="N627" i="2"/>
  <c r="M627" i="2"/>
  <c r="G627" i="2"/>
  <c r="F627" i="2"/>
  <c r="E627" i="2"/>
  <c r="O626" i="2"/>
  <c r="N626" i="2"/>
  <c r="M626" i="2"/>
  <c r="G626" i="2"/>
  <c r="F626" i="2"/>
  <c r="E626" i="2"/>
  <c r="O625" i="2"/>
  <c r="N625" i="2"/>
  <c r="M625" i="2"/>
  <c r="G625" i="2"/>
  <c r="F625" i="2"/>
  <c r="E625" i="2"/>
  <c r="O624" i="2"/>
  <c r="N624" i="2"/>
  <c r="M624" i="2"/>
  <c r="G624" i="2"/>
  <c r="F624" i="2"/>
  <c r="E624" i="2"/>
  <c r="O623" i="2"/>
  <c r="N623" i="2"/>
  <c r="M623" i="2"/>
  <c r="G623" i="2"/>
  <c r="F623" i="2"/>
  <c r="E623" i="2"/>
  <c r="O622" i="2"/>
  <c r="N622" i="2"/>
  <c r="M622" i="2"/>
  <c r="G622" i="2"/>
  <c r="F622" i="2"/>
  <c r="E622" i="2"/>
  <c r="O621" i="2"/>
  <c r="N621" i="2"/>
  <c r="M621" i="2"/>
  <c r="G621" i="2"/>
  <c r="F621" i="2"/>
  <c r="E621" i="2"/>
  <c r="O620" i="2"/>
  <c r="N620" i="2"/>
  <c r="M620" i="2"/>
  <c r="G620" i="2"/>
  <c r="F620" i="2"/>
  <c r="E620" i="2"/>
  <c r="O619" i="2"/>
  <c r="N619" i="2"/>
  <c r="M619" i="2"/>
  <c r="G619" i="2"/>
  <c r="F619" i="2"/>
  <c r="E619" i="2"/>
  <c r="O618" i="2"/>
  <c r="N618" i="2"/>
  <c r="M618" i="2"/>
  <c r="G618" i="2"/>
  <c r="F618" i="2"/>
  <c r="E618" i="2"/>
  <c r="O617" i="2"/>
  <c r="N617" i="2"/>
  <c r="M617" i="2"/>
  <c r="G617" i="2"/>
  <c r="F617" i="2"/>
  <c r="E617" i="2"/>
  <c r="O616" i="2"/>
  <c r="N616" i="2"/>
  <c r="M616" i="2"/>
  <c r="G616" i="2"/>
  <c r="F616" i="2"/>
  <c r="E616" i="2"/>
  <c r="O615" i="2"/>
  <c r="N615" i="2"/>
  <c r="M615" i="2"/>
  <c r="G615" i="2"/>
  <c r="F615" i="2"/>
  <c r="E615" i="2"/>
  <c r="O614" i="2"/>
  <c r="N614" i="2"/>
  <c r="M614" i="2"/>
  <c r="G614" i="2"/>
  <c r="F614" i="2"/>
  <c r="E614" i="2"/>
  <c r="O613" i="2"/>
  <c r="N613" i="2"/>
  <c r="M613" i="2"/>
  <c r="G613" i="2"/>
  <c r="F613" i="2"/>
  <c r="E613" i="2"/>
  <c r="O612" i="2"/>
  <c r="N612" i="2"/>
  <c r="M612" i="2"/>
  <c r="G612" i="2"/>
  <c r="F612" i="2"/>
  <c r="E612" i="2"/>
  <c r="O611" i="2"/>
  <c r="N611" i="2"/>
  <c r="M611" i="2"/>
  <c r="G611" i="2"/>
  <c r="F611" i="2"/>
  <c r="E611" i="2"/>
  <c r="O610" i="2"/>
  <c r="N610" i="2"/>
  <c r="M610" i="2"/>
  <c r="G610" i="2"/>
  <c r="F610" i="2"/>
  <c r="E610" i="2"/>
  <c r="O609" i="2"/>
  <c r="N609" i="2"/>
  <c r="M609" i="2"/>
  <c r="G609" i="2"/>
  <c r="F609" i="2"/>
  <c r="E609" i="2"/>
  <c r="O608" i="2"/>
  <c r="N608" i="2"/>
  <c r="M608" i="2"/>
  <c r="G608" i="2"/>
  <c r="F608" i="2"/>
  <c r="E608" i="2"/>
  <c r="O607" i="2"/>
  <c r="N607" i="2"/>
  <c r="M607" i="2"/>
  <c r="G607" i="2"/>
  <c r="F607" i="2"/>
  <c r="E607" i="2"/>
  <c r="O606" i="2"/>
  <c r="N606" i="2"/>
  <c r="M606" i="2"/>
  <c r="G606" i="2"/>
  <c r="F606" i="2"/>
  <c r="E606" i="2"/>
  <c r="O605" i="2"/>
  <c r="N605" i="2"/>
  <c r="M605" i="2"/>
  <c r="G605" i="2"/>
  <c r="F605" i="2"/>
  <c r="E605" i="2"/>
  <c r="O604" i="2"/>
  <c r="N604" i="2"/>
  <c r="M604" i="2"/>
  <c r="G604" i="2"/>
  <c r="F604" i="2"/>
  <c r="E604" i="2"/>
  <c r="O603" i="2"/>
  <c r="N603" i="2"/>
  <c r="M603" i="2"/>
  <c r="G603" i="2"/>
  <c r="F603" i="2"/>
  <c r="E603" i="2"/>
  <c r="O602" i="2"/>
  <c r="N602" i="2"/>
  <c r="M602" i="2"/>
  <c r="G602" i="2"/>
  <c r="F602" i="2"/>
  <c r="E602" i="2"/>
  <c r="O601" i="2"/>
  <c r="N601" i="2"/>
  <c r="M601" i="2"/>
  <c r="G601" i="2"/>
  <c r="F601" i="2"/>
  <c r="E601" i="2"/>
  <c r="O600" i="2"/>
  <c r="N600" i="2"/>
  <c r="M600" i="2"/>
  <c r="G600" i="2"/>
  <c r="F600" i="2"/>
  <c r="E600" i="2"/>
  <c r="O599" i="2"/>
  <c r="N599" i="2"/>
  <c r="M599" i="2"/>
  <c r="G599" i="2"/>
  <c r="F599" i="2"/>
  <c r="E599" i="2"/>
  <c r="O598" i="2"/>
  <c r="N598" i="2"/>
  <c r="M598" i="2"/>
  <c r="G598" i="2"/>
  <c r="F598" i="2"/>
  <c r="E598" i="2"/>
  <c r="O597" i="2"/>
  <c r="N597" i="2"/>
  <c r="M597" i="2"/>
  <c r="G597" i="2"/>
  <c r="F597" i="2"/>
  <c r="E597" i="2"/>
  <c r="O596" i="2"/>
  <c r="N596" i="2"/>
  <c r="M596" i="2"/>
  <c r="G596" i="2"/>
  <c r="F596" i="2"/>
  <c r="E596" i="2"/>
  <c r="O595" i="2"/>
  <c r="N595" i="2"/>
  <c r="M595" i="2"/>
  <c r="G595" i="2"/>
  <c r="F595" i="2"/>
  <c r="E595" i="2"/>
  <c r="O594" i="2"/>
  <c r="N594" i="2"/>
  <c r="M594" i="2"/>
  <c r="G594" i="2"/>
  <c r="F594" i="2"/>
  <c r="E594" i="2"/>
  <c r="O593" i="2"/>
  <c r="N593" i="2"/>
  <c r="M593" i="2"/>
  <c r="G593" i="2"/>
  <c r="F593" i="2"/>
  <c r="E593" i="2"/>
  <c r="O592" i="2"/>
  <c r="N592" i="2"/>
  <c r="M592" i="2"/>
  <c r="G592" i="2"/>
  <c r="F592" i="2"/>
  <c r="E592" i="2"/>
  <c r="O591" i="2"/>
  <c r="N591" i="2"/>
  <c r="M591" i="2"/>
  <c r="G591" i="2"/>
  <c r="F591" i="2"/>
  <c r="E591" i="2"/>
  <c r="O590" i="2"/>
  <c r="N590" i="2"/>
  <c r="M590" i="2"/>
  <c r="G590" i="2"/>
  <c r="F590" i="2"/>
  <c r="E590" i="2"/>
  <c r="O589" i="2"/>
  <c r="N589" i="2"/>
  <c r="M589" i="2"/>
  <c r="G589" i="2"/>
  <c r="F589" i="2"/>
  <c r="E589" i="2"/>
  <c r="O588" i="2"/>
  <c r="N588" i="2"/>
  <c r="M588" i="2"/>
  <c r="G588" i="2"/>
  <c r="F588" i="2"/>
  <c r="E588" i="2"/>
  <c r="O587" i="2"/>
  <c r="N587" i="2"/>
  <c r="M587" i="2"/>
  <c r="G587" i="2"/>
  <c r="F587" i="2"/>
  <c r="E587" i="2"/>
  <c r="O586" i="2"/>
  <c r="N586" i="2"/>
  <c r="M586" i="2"/>
  <c r="G586" i="2"/>
  <c r="F586" i="2"/>
  <c r="E586" i="2"/>
  <c r="O585" i="2"/>
  <c r="N585" i="2"/>
  <c r="M585" i="2"/>
  <c r="G585" i="2"/>
  <c r="F585" i="2"/>
  <c r="E585" i="2"/>
  <c r="O584" i="2"/>
  <c r="N584" i="2"/>
  <c r="M584" i="2"/>
  <c r="G584" i="2"/>
  <c r="F584" i="2"/>
  <c r="E584" i="2"/>
  <c r="O583" i="2"/>
  <c r="N583" i="2"/>
  <c r="M583" i="2"/>
  <c r="G583" i="2"/>
  <c r="F583" i="2"/>
  <c r="E583" i="2"/>
  <c r="O582" i="2"/>
  <c r="N582" i="2"/>
  <c r="M582" i="2"/>
  <c r="G582" i="2"/>
  <c r="F582" i="2"/>
  <c r="E582" i="2"/>
  <c r="O581" i="2"/>
  <c r="N581" i="2"/>
  <c r="M581" i="2"/>
  <c r="G581" i="2"/>
  <c r="F581" i="2"/>
  <c r="E581" i="2"/>
  <c r="O580" i="2"/>
  <c r="N580" i="2"/>
  <c r="M580" i="2"/>
  <c r="G580" i="2"/>
  <c r="F580" i="2"/>
  <c r="E580" i="2"/>
  <c r="O579" i="2"/>
  <c r="N579" i="2"/>
  <c r="M579" i="2"/>
  <c r="G579" i="2"/>
  <c r="F579" i="2"/>
  <c r="E579" i="2"/>
  <c r="O578" i="2"/>
  <c r="N578" i="2"/>
  <c r="M578" i="2"/>
  <c r="G578" i="2"/>
  <c r="F578" i="2"/>
  <c r="E578" i="2"/>
  <c r="O577" i="2"/>
  <c r="N577" i="2"/>
  <c r="M577" i="2"/>
  <c r="G577" i="2"/>
  <c r="F577" i="2"/>
  <c r="E577" i="2"/>
  <c r="O576" i="2"/>
  <c r="N576" i="2"/>
  <c r="M576" i="2"/>
  <c r="G576" i="2"/>
  <c r="F576" i="2"/>
  <c r="E576" i="2"/>
  <c r="O575" i="2"/>
  <c r="N575" i="2"/>
  <c r="M575" i="2"/>
  <c r="G575" i="2"/>
  <c r="F575" i="2"/>
  <c r="E575" i="2"/>
  <c r="O574" i="2"/>
  <c r="N574" i="2"/>
  <c r="M574" i="2"/>
  <c r="G574" i="2"/>
  <c r="F574" i="2"/>
  <c r="E574" i="2"/>
  <c r="O573" i="2"/>
  <c r="N573" i="2"/>
  <c r="M573" i="2"/>
  <c r="G573" i="2"/>
  <c r="F573" i="2"/>
  <c r="E573" i="2"/>
  <c r="O572" i="2"/>
  <c r="N572" i="2"/>
  <c r="M572" i="2"/>
  <c r="G572" i="2"/>
  <c r="F572" i="2"/>
  <c r="E572" i="2"/>
  <c r="O571" i="2"/>
  <c r="N571" i="2"/>
  <c r="M571" i="2"/>
  <c r="G571" i="2"/>
  <c r="F571" i="2"/>
  <c r="E571" i="2"/>
  <c r="O570" i="2"/>
  <c r="N570" i="2"/>
  <c r="M570" i="2"/>
  <c r="G570" i="2"/>
  <c r="F570" i="2"/>
  <c r="E570" i="2"/>
  <c r="O569" i="2"/>
  <c r="N569" i="2"/>
  <c r="M569" i="2"/>
  <c r="G569" i="2"/>
  <c r="F569" i="2"/>
  <c r="E569" i="2"/>
  <c r="O568" i="2"/>
  <c r="N568" i="2"/>
  <c r="M568" i="2"/>
  <c r="G568" i="2"/>
  <c r="F568" i="2"/>
  <c r="E568" i="2"/>
  <c r="O567" i="2"/>
  <c r="N567" i="2"/>
  <c r="M567" i="2"/>
  <c r="G567" i="2"/>
  <c r="F567" i="2"/>
  <c r="E567" i="2"/>
  <c r="O566" i="2"/>
  <c r="N566" i="2"/>
  <c r="M566" i="2"/>
  <c r="G566" i="2"/>
  <c r="F566" i="2"/>
  <c r="E566" i="2"/>
  <c r="O565" i="2"/>
  <c r="N565" i="2"/>
  <c r="M565" i="2"/>
  <c r="G565" i="2"/>
  <c r="F565" i="2"/>
  <c r="E565" i="2"/>
  <c r="O564" i="2"/>
  <c r="N564" i="2"/>
  <c r="M564" i="2"/>
  <c r="G564" i="2"/>
  <c r="F564" i="2"/>
  <c r="E564" i="2"/>
  <c r="O563" i="2"/>
  <c r="N563" i="2"/>
  <c r="M563" i="2"/>
  <c r="G563" i="2"/>
  <c r="F563" i="2"/>
  <c r="E563" i="2"/>
  <c r="O562" i="2"/>
  <c r="N562" i="2"/>
  <c r="M562" i="2"/>
  <c r="G562" i="2"/>
  <c r="F562" i="2"/>
  <c r="E562" i="2"/>
  <c r="O561" i="2"/>
  <c r="N561" i="2"/>
  <c r="M561" i="2"/>
  <c r="G561" i="2"/>
  <c r="F561" i="2"/>
  <c r="E561" i="2"/>
  <c r="O560" i="2"/>
  <c r="N560" i="2"/>
  <c r="M560" i="2"/>
  <c r="G560" i="2"/>
  <c r="F560" i="2"/>
  <c r="E560" i="2"/>
  <c r="O559" i="2"/>
  <c r="N559" i="2"/>
  <c r="M559" i="2"/>
  <c r="G559" i="2"/>
  <c r="F559" i="2"/>
  <c r="E559" i="2"/>
  <c r="O558" i="2"/>
  <c r="N558" i="2"/>
  <c r="M558" i="2"/>
  <c r="G558" i="2"/>
  <c r="F558" i="2"/>
  <c r="E558" i="2"/>
  <c r="O557" i="2"/>
  <c r="N557" i="2"/>
  <c r="M557" i="2"/>
  <c r="G557" i="2"/>
  <c r="F557" i="2"/>
  <c r="E557" i="2"/>
  <c r="O556" i="2"/>
  <c r="N556" i="2"/>
  <c r="M556" i="2"/>
  <c r="G556" i="2"/>
  <c r="F556" i="2"/>
  <c r="E556" i="2"/>
  <c r="O555" i="2"/>
  <c r="N555" i="2"/>
  <c r="M555" i="2"/>
  <c r="G555" i="2"/>
  <c r="F555" i="2"/>
  <c r="E555" i="2"/>
  <c r="O554" i="2"/>
  <c r="N554" i="2"/>
  <c r="M554" i="2"/>
  <c r="G554" i="2"/>
  <c r="F554" i="2"/>
  <c r="E554" i="2"/>
  <c r="O553" i="2"/>
  <c r="N553" i="2"/>
  <c r="M553" i="2"/>
  <c r="G553" i="2"/>
  <c r="F553" i="2"/>
  <c r="E553" i="2"/>
  <c r="O552" i="2"/>
  <c r="N552" i="2"/>
  <c r="M552" i="2"/>
  <c r="G552" i="2"/>
  <c r="F552" i="2"/>
  <c r="E552" i="2"/>
  <c r="O551" i="2"/>
  <c r="N551" i="2"/>
  <c r="M551" i="2"/>
  <c r="G551" i="2"/>
  <c r="F551" i="2"/>
  <c r="E551" i="2"/>
  <c r="O550" i="2"/>
  <c r="N550" i="2"/>
  <c r="M550" i="2"/>
  <c r="G550" i="2"/>
  <c r="F550" i="2"/>
  <c r="E550" i="2"/>
  <c r="O549" i="2"/>
  <c r="N549" i="2"/>
  <c r="M549" i="2"/>
  <c r="G549" i="2"/>
  <c r="F549" i="2"/>
  <c r="E549" i="2"/>
  <c r="O548" i="2"/>
  <c r="N548" i="2"/>
  <c r="M548" i="2"/>
  <c r="G548" i="2"/>
  <c r="F548" i="2"/>
  <c r="E548" i="2"/>
  <c r="O547" i="2"/>
  <c r="N547" i="2"/>
  <c r="M547" i="2"/>
  <c r="G547" i="2"/>
  <c r="F547" i="2"/>
  <c r="E547" i="2"/>
  <c r="O546" i="2"/>
  <c r="N546" i="2"/>
  <c r="M546" i="2"/>
  <c r="G546" i="2"/>
  <c r="F546" i="2"/>
  <c r="E546" i="2"/>
  <c r="O545" i="2"/>
  <c r="N545" i="2"/>
  <c r="M545" i="2"/>
  <c r="G545" i="2"/>
  <c r="F545" i="2"/>
  <c r="E545" i="2"/>
  <c r="O544" i="2"/>
  <c r="N544" i="2"/>
  <c r="M544" i="2"/>
  <c r="G544" i="2"/>
  <c r="F544" i="2"/>
  <c r="E544" i="2"/>
  <c r="O543" i="2"/>
  <c r="N543" i="2"/>
  <c r="M543" i="2"/>
  <c r="G543" i="2"/>
  <c r="F543" i="2"/>
  <c r="E543" i="2"/>
  <c r="O542" i="2"/>
  <c r="N542" i="2"/>
  <c r="M542" i="2"/>
  <c r="G542" i="2"/>
  <c r="F542" i="2"/>
  <c r="E542" i="2"/>
  <c r="O541" i="2"/>
  <c r="N541" i="2"/>
  <c r="M541" i="2"/>
  <c r="G541" i="2"/>
  <c r="F541" i="2"/>
  <c r="E541" i="2"/>
  <c r="O540" i="2"/>
  <c r="N540" i="2"/>
  <c r="M540" i="2"/>
  <c r="G540" i="2"/>
  <c r="F540" i="2"/>
  <c r="E540" i="2"/>
  <c r="O539" i="2"/>
  <c r="N539" i="2"/>
  <c r="M539" i="2"/>
  <c r="G539" i="2"/>
  <c r="F539" i="2"/>
  <c r="E539" i="2"/>
  <c r="O538" i="2"/>
  <c r="N538" i="2"/>
  <c r="M538" i="2"/>
  <c r="G538" i="2"/>
  <c r="F538" i="2"/>
  <c r="E538" i="2"/>
  <c r="O537" i="2"/>
  <c r="N537" i="2"/>
  <c r="M537" i="2"/>
  <c r="G537" i="2"/>
  <c r="F537" i="2"/>
  <c r="E537" i="2"/>
  <c r="O536" i="2"/>
  <c r="N536" i="2"/>
  <c r="M536" i="2"/>
  <c r="G536" i="2"/>
  <c r="F536" i="2"/>
  <c r="E536" i="2"/>
  <c r="O535" i="2"/>
  <c r="N535" i="2"/>
  <c r="M535" i="2"/>
  <c r="G535" i="2"/>
  <c r="F535" i="2"/>
  <c r="E535" i="2"/>
  <c r="O534" i="2"/>
  <c r="N534" i="2"/>
  <c r="M534" i="2"/>
  <c r="G534" i="2"/>
  <c r="F534" i="2"/>
  <c r="E534" i="2"/>
  <c r="O533" i="2"/>
  <c r="N533" i="2"/>
  <c r="M533" i="2"/>
  <c r="G533" i="2"/>
  <c r="F533" i="2"/>
  <c r="E533" i="2"/>
  <c r="O532" i="2"/>
  <c r="N532" i="2"/>
  <c r="M532" i="2"/>
  <c r="G532" i="2"/>
  <c r="F532" i="2"/>
  <c r="E532" i="2"/>
  <c r="O531" i="2"/>
  <c r="N531" i="2"/>
  <c r="M531" i="2"/>
  <c r="G531" i="2"/>
  <c r="F531" i="2"/>
  <c r="E531" i="2"/>
  <c r="O530" i="2"/>
  <c r="N530" i="2"/>
  <c r="M530" i="2"/>
  <c r="G530" i="2"/>
  <c r="F530" i="2"/>
  <c r="E530" i="2"/>
  <c r="O529" i="2"/>
  <c r="N529" i="2"/>
  <c r="M529" i="2"/>
  <c r="G529" i="2"/>
  <c r="F529" i="2"/>
  <c r="E529" i="2"/>
  <c r="O528" i="2"/>
  <c r="N528" i="2"/>
  <c r="M528" i="2"/>
  <c r="G528" i="2"/>
  <c r="F528" i="2"/>
  <c r="E528" i="2"/>
  <c r="O527" i="2"/>
  <c r="N527" i="2"/>
  <c r="M527" i="2"/>
  <c r="G527" i="2"/>
  <c r="F527" i="2"/>
  <c r="E527" i="2"/>
  <c r="O526" i="2"/>
  <c r="N526" i="2"/>
  <c r="M526" i="2"/>
  <c r="G526" i="2"/>
  <c r="F526" i="2"/>
  <c r="E526" i="2"/>
  <c r="O525" i="2"/>
  <c r="N525" i="2"/>
  <c r="M525" i="2"/>
  <c r="G525" i="2"/>
  <c r="F525" i="2"/>
  <c r="E525" i="2"/>
  <c r="O524" i="2"/>
  <c r="N524" i="2"/>
  <c r="M524" i="2"/>
  <c r="G524" i="2"/>
  <c r="F524" i="2"/>
  <c r="E524" i="2"/>
  <c r="O523" i="2"/>
  <c r="N523" i="2"/>
  <c r="M523" i="2"/>
  <c r="G523" i="2"/>
  <c r="F523" i="2"/>
  <c r="E523" i="2"/>
  <c r="O522" i="2"/>
  <c r="N522" i="2"/>
  <c r="M522" i="2"/>
  <c r="G522" i="2"/>
  <c r="F522" i="2"/>
  <c r="E522" i="2"/>
  <c r="O521" i="2"/>
  <c r="N521" i="2"/>
  <c r="M521" i="2"/>
  <c r="G521" i="2"/>
  <c r="F521" i="2"/>
  <c r="E521" i="2"/>
  <c r="O520" i="2"/>
  <c r="N520" i="2"/>
  <c r="M520" i="2"/>
  <c r="G520" i="2"/>
  <c r="F520" i="2"/>
  <c r="E520" i="2"/>
  <c r="O519" i="2"/>
  <c r="N519" i="2"/>
  <c r="M519" i="2"/>
  <c r="G519" i="2"/>
  <c r="F519" i="2"/>
  <c r="E519" i="2"/>
  <c r="O518" i="2"/>
  <c r="N518" i="2"/>
  <c r="M518" i="2"/>
  <c r="G518" i="2"/>
  <c r="F518" i="2"/>
  <c r="E518" i="2"/>
  <c r="O517" i="2"/>
  <c r="N517" i="2"/>
  <c r="M517" i="2"/>
  <c r="G517" i="2"/>
  <c r="F517" i="2"/>
  <c r="E517" i="2"/>
  <c r="O516" i="2"/>
  <c r="N516" i="2"/>
  <c r="M516" i="2"/>
  <c r="G516" i="2"/>
  <c r="F516" i="2"/>
  <c r="E516" i="2"/>
  <c r="O515" i="2"/>
  <c r="N515" i="2"/>
  <c r="M515" i="2"/>
  <c r="G515" i="2"/>
  <c r="F515" i="2"/>
  <c r="E515" i="2"/>
  <c r="O514" i="2"/>
  <c r="N514" i="2"/>
  <c r="M514" i="2"/>
  <c r="G514" i="2"/>
  <c r="F514" i="2"/>
  <c r="E514" i="2"/>
  <c r="O513" i="2"/>
  <c r="N513" i="2"/>
  <c r="M513" i="2"/>
  <c r="G513" i="2"/>
  <c r="F513" i="2"/>
  <c r="E513" i="2"/>
  <c r="O512" i="2"/>
  <c r="N512" i="2"/>
  <c r="M512" i="2"/>
  <c r="G512" i="2"/>
  <c r="F512" i="2"/>
  <c r="E512" i="2"/>
  <c r="O511" i="2"/>
  <c r="N511" i="2"/>
  <c r="M511" i="2"/>
  <c r="G511" i="2"/>
  <c r="F511" i="2"/>
  <c r="E511" i="2"/>
  <c r="O510" i="2"/>
  <c r="N510" i="2"/>
  <c r="M510" i="2"/>
  <c r="G510" i="2"/>
  <c r="F510" i="2"/>
  <c r="E510" i="2"/>
  <c r="O509" i="2"/>
  <c r="N509" i="2"/>
  <c r="M509" i="2"/>
  <c r="G509" i="2"/>
  <c r="F509" i="2"/>
  <c r="E509" i="2"/>
  <c r="O508" i="2"/>
  <c r="N508" i="2"/>
  <c r="M508" i="2"/>
  <c r="G508" i="2"/>
  <c r="F508" i="2"/>
  <c r="E508" i="2"/>
  <c r="O507" i="2"/>
  <c r="N507" i="2"/>
  <c r="M507" i="2"/>
  <c r="G507" i="2"/>
  <c r="F507" i="2"/>
  <c r="E507" i="2"/>
  <c r="O506" i="2"/>
  <c r="N506" i="2"/>
  <c r="M506" i="2"/>
  <c r="G506" i="2"/>
  <c r="F506" i="2"/>
  <c r="E506" i="2"/>
  <c r="O505" i="2"/>
  <c r="N505" i="2"/>
  <c r="M505" i="2"/>
  <c r="G505" i="2"/>
  <c r="F505" i="2"/>
  <c r="E505" i="2"/>
  <c r="O504" i="2"/>
  <c r="N504" i="2"/>
  <c r="M504" i="2"/>
  <c r="G504" i="2"/>
  <c r="F504" i="2"/>
  <c r="E504" i="2"/>
  <c r="O503" i="2"/>
  <c r="N503" i="2"/>
  <c r="M503" i="2"/>
  <c r="G503" i="2"/>
  <c r="F503" i="2"/>
  <c r="E503" i="2"/>
  <c r="O502" i="2"/>
  <c r="N502" i="2"/>
  <c r="M502" i="2"/>
  <c r="G502" i="2"/>
  <c r="F502" i="2"/>
  <c r="E502" i="2"/>
  <c r="O501" i="2"/>
  <c r="N501" i="2"/>
  <c r="M501" i="2"/>
  <c r="G501" i="2"/>
  <c r="F501" i="2"/>
  <c r="E501" i="2"/>
  <c r="O500" i="2"/>
  <c r="N500" i="2"/>
  <c r="M500" i="2"/>
  <c r="G500" i="2"/>
  <c r="F500" i="2"/>
  <c r="E500" i="2"/>
  <c r="O499" i="2"/>
  <c r="N499" i="2"/>
  <c r="M499" i="2"/>
  <c r="G499" i="2"/>
  <c r="F499" i="2"/>
  <c r="E499" i="2"/>
  <c r="O498" i="2"/>
  <c r="N498" i="2"/>
  <c r="M498" i="2"/>
  <c r="G498" i="2"/>
  <c r="F498" i="2"/>
  <c r="E498" i="2"/>
  <c r="O497" i="2"/>
  <c r="N497" i="2"/>
  <c r="M497" i="2"/>
  <c r="G497" i="2"/>
  <c r="F497" i="2"/>
  <c r="E497" i="2"/>
  <c r="O496" i="2"/>
  <c r="N496" i="2"/>
  <c r="M496" i="2"/>
  <c r="G496" i="2"/>
  <c r="F496" i="2"/>
  <c r="E496" i="2"/>
  <c r="O495" i="2"/>
  <c r="N495" i="2"/>
  <c r="M495" i="2"/>
  <c r="G495" i="2"/>
  <c r="F495" i="2"/>
  <c r="E495" i="2"/>
  <c r="O494" i="2"/>
  <c r="N494" i="2"/>
  <c r="M494" i="2"/>
  <c r="G494" i="2"/>
  <c r="F494" i="2"/>
  <c r="E494" i="2"/>
  <c r="O493" i="2"/>
  <c r="N493" i="2"/>
  <c r="M493" i="2"/>
  <c r="G493" i="2"/>
  <c r="F493" i="2"/>
  <c r="E493" i="2"/>
  <c r="O492" i="2"/>
  <c r="N492" i="2"/>
  <c r="M492" i="2"/>
  <c r="G492" i="2"/>
  <c r="F492" i="2"/>
  <c r="E492" i="2"/>
  <c r="O491" i="2"/>
  <c r="N491" i="2"/>
  <c r="M491" i="2"/>
  <c r="G491" i="2"/>
  <c r="F491" i="2"/>
  <c r="E491" i="2"/>
  <c r="O490" i="2"/>
  <c r="N490" i="2"/>
  <c r="M490" i="2"/>
  <c r="G490" i="2"/>
  <c r="F490" i="2"/>
  <c r="E490" i="2"/>
  <c r="O489" i="2"/>
  <c r="N489" i="2"/>
  <c r="M489" i="2"/>
  <c r="G489" i="2"/>
  <c r="F489" i="2"/>
  <c r="E489" i="2"/>
  <c r="O488" i="2"/>
  <c r="N488" i="2"/>
  <c r="M488" i="2"/>
  <c r="G488" i="2"/>
  <c r="F488" i="2"/>
  <c r="E488" i="2"/>
  <c r="O487" i="2"/>
  <c r="N487" i="2"/>
  <c r="M487" i="2"/>
  <c r="G487" i="2"/>
  <c r="F487" i="2"/>
  <c r="E487" i="2"/>
  <c r="O486" i="2"/>
  <c r="N486" i="2"/>
  <c r="M486" i="2"/>
  <c r="G486" i="2"/>
  <c r="F486" i="2"/>
  <c r="E486" i="2"/>
  <c r="O485" i="2"/>
  <c r="N485" i="2"/>
  <c r="M485" i="2"/>
  <c r="G485" i="2"/>
  <c r="F485" i="2"/>
  <c r="E485" i="2"/>
  <c r="O484" i="2"/>
  <c r="N484" i="2"/>
  <c r="M484" i="2"/>
  <c r="G484" i="2"/>
  <c r="F484" i="2"/>
  <c r="E484" i="2"/>
  <c r="O483" i="2"/>
  <c r="N483" i="2"/>
  <c r="M483" i="2"/>
  <c r="G483" i="2"/>
  <c r="F483" i="2"/>
  <c r="E483" i="2"/>
  <c r="O482" i="2"/>
  <c r="N482" i="2"/>
  <c r="M482" i="2"/>
  <c r="G482" i="2"/>
  <c r="F482" i="2"/>
  <c r="E482" i="2"/>
  <c r="O481" i="2"/>
  <c r="N481" i="2"/>
  <c r="M481" i="2"/>
  <c r="G481" i="2"/>
  <c r="F481" i="2"/>
  <c r="E481" i="2"/>
  <c r="O480" i="2"/>
  <c r="N480" i="2"/>
  <c r="M480" i="2"/>
  <c r="G480" i="2"/>
  <c r="F480" i="2"/>
  <c r="E480" i="2"/>
  <c r="O479" i="2"/>
  <c r="N479" i="2"/>
  <c r="M479" i="2"/>
  <c r="G479" i="2"/>
  <c r="F479" i="2"/>
  <c r="E479" i="2"/>
  <c r="O478" i="2"/>
  <c r="N478" i="2"/>
  <c r="M478" i="2"/>
  <c r="G478" i="2"/>
  <c r="F478" i="2"/>
  <c r="E478" i="2"/>
  <c r="O477" i="2"/>
  <c r="N477" i="2"/>
  <c r="M477" i="2"/>
  <c r="G477" i="2"/>
  <c r="F477" i="2"/>
  <c r="E477" i="2"/>
  <c r="O476" i="2"/>
  <c r="N476" i="2"/>
  <c r="M476" i="2"/>
  <c r="G476" i="2"/>
  <c r="F476" i="2"/>
  <c r="E476" i="2"/>
  <c r="O475" i="2"/>
  <c r="N475" i="2"/>
  <c r="M475" i="2"/>
  <c r="G475" i="2"/>
  <c r="F475" i="2"/>
  <c r="E475" i="2"/>
  <c r="O474" i="2"/>
  <c r="N474" i="2"/>
  <c r="M474" i="2"/>
  <c r="G474" i="2"/>
  <c r="F474" i="2"/>
  <c r="E474" i="2"/>
  <c r="O473" i="2"/>
  <c r="N473" i="2"/>
  <c r="M473" i="2"/>
  <c r="G473" i="2"/>
  <c r="F473" i="2"/>
  <c r="E473" i="2"/>
  <c r="O472" i="2"/>
  <c r="N472" i="2"/>
  <c r="M472" i="2"/>
  <c r="G472" i="2"/>
  <c r="F472" i="2"/>
  <c r="E472" i="2"/>
  <c r="O471" i="2"/>
  <c r="N471" i="2"/>
  <c r="M471" i="2"/>
  <c r="G471" i="2"/>
  <c r="F471" i="2"/>
  <c r="E471" i="2"/>
  <c r="O470" i="2"/>
  <c r="N470" i="2"/>
  <c r="M470" i="2"/>
  <c r="G470" i="2"/>
  <c r="F470" i="2"/>
  <c r="E470" i="2"/>
  <c r="O469" i="2"/>
  <c r="N469" i="2"/>
  <c r="M469" i="2"/>
  <c r="G469" i="2"/>
  <c r="F469" i="2"/>
  <c r="E469" i="2"/>
  <c r="O468" i="2"/>
  <c r="N468" i="2"/>
  <c r="M468" i="2"/>
  <c r="G468" i="2"/>
  <c r="F468" i="2"/>
  <c r="E468" i="2"/>
  <c r="O467" i="2"/>
  <c r="N467" i="2"/>
  <c r="M467" i="2"/>
  <c r="G467" i="2"/>
  <c r="F467" i="2"/>
  <c r="E467" i="2"/>
  <c r="O466" i="2"/>
  <c r="N466" i="2"/>
  <c r="M466" i="2"/>
  <c r="G466" i="2"/>
  <c r="F466" i="2"/>
  <c r="E466" i="2"/>
  <c r="O465" i="2"/>
  <c r="N465" i="2"/>
  <c r="M465" i="2"/>
  <c r="G465" i="2"/>
  <c r="F465" i="2"/>
  <c r="E465" i="2"/>
  <c r="O464" i="2"/>
  <c r="N464" i="2"/>
  <c r="M464" i="2"/>
  <c r="G464" i="2"/>
  <c r="F464" i="2"/>
  <c r="E464" i="2"/>
  <c r="O463" i="2"/>
  <c r="N463" i="2"/>
  <c r="M463" i="2"/>
  <c r="G463" i="2"/>
  <c r="F463" i="2"/>
  <c r="E463" i="2"/>
  <c r="O462" i="2"/>
  <c r="N462" i="2"/>
  <c r="M462" i="2"/>
  <c r="G462" i="2"/>
  <c r="F462" i="2"/>
  <c r="E462" i="2"/>
  <c r="O461" i="2"/>
  <c r="N461" i="2"/>
  <c r="M461" i="2"/>
  <c r="G461" i="2"/>
  <c r="F461" i="2"/>
  <c r="E461" i="2"/>
  <c r="O460" i="2"/>
  <c r="N460" i="2"/>
  <c r="M460" i="2"/>
  <c r="G460" i="2"/>
  <c r="F460" i="2"/>
  <c r="E460" i="2"/>
  <c r="O459" i="2"/>
  <c r="N459" i="2"/>
  <c r="M459" i="2"/>
  <c r="G459" i="2"/>
  <c r="F459" i="2"/>
  <c r="E459" i="2"/>
  <c r="O458" i="2"/>
  <c r="N458" i="2"/>
  <c r="M458" i="2"/>
  <c r="G458" i="2"/>
  <c r="F458" i="2"/>
  <c r="E458" i="2"/>
  <c r="O457" i="2"/>
  <c r="N457" i="2"/>
  <c r="M457" i="2"/>
  <c r="G457" i="2"/>
  <c r="F457" i="2"/>
  <c r="E457" i="2"/>
  <c r="O456" i="2"/>
  <c r="N456" i="2"/>
  <c r="M456" i="2"/>
  <c r="G456" i="2"/>
  <c r="F456" i="2"/>
  <c r="E456" i="2"/>
  <c r="O455" i="2"/>
  <c r="N455" i="2"/>
  <c r="M455" i="2"/>
  <c r="G455" i="2"/>
  <c r="F455" i="2"/>
  <c r="E455" i="2"/>
  <c r="O454" i="2"/>
  <c r="N454" i="2"/>
  <c r="M454" i="2"/>
  <c r="G454" i="2"/>
  <c r="F454" i="2"/>
  <c r="E454" i="2"/>
  <c r="O453" i="2"/>
  <c r="N453" i="2"/>
  <c r="M453" i="2"/>
  <c r="G453" i="2"/>
  <c r="F453" i="2"/>
  <c r="E453" i="2"/>
  <c r="O452" i="2"/>
  <c r="N452" i="2"/>
  <c r="M452" i="2"/>
  <c r="G452" i="2"/>
  <c r="F452" i="2"/>
  <c r="E452" i="2"/>
  <c r="O451" i="2"/>
  <c r="N451" i="2"/>
  <c r="M451" i="2"/>
  <c r="G451" i="2"/>
  <c r="F451" i="2"/>
  <c r="E451" i="2"/>
  <c r="O450" i="2"/>
  <c r="N450" i="2"/>
  <c r="M450" i="2"/>
  <c r="G450" i="2"/>
  <c r="F450" i="2"/>
  <c r="E450" i="2"/>
  <c r="O449" i="2"/>
  <c r="N449" i="2"/>
  <c r="M449" i="2"/>
  <c r="G449" i="2"/>
  <c r="F449" i="2"/>
  <c r="E449" i="2"/>
  <c r="O448" i="2"/>
  <c r="N448" i="2"/>
  <c r="M448" i="2"/>
  <c r="G448" i="2"/>
  <c r="F448" i="2"/>
  <c r="E448" i="2"/>
  <c r="O447" i="2"/>
  <c r="N447" i="2"/>
  <c r="M447" i="2"/>
  <c r="G447" i="2"/>
  <c r="F447" i="2"/>
  <c r="E447" i="2"/>
  <c r="O446" i="2"/>
  <c r="N446" i="2"/>
  <c r="M446" i="2"/>
  <c r="G446" i="2"/>
  <c r="F446" i="2"/>
  <c r="E446" i="2"/>
  <c r="O445" i="2"/>
  <c r="N445" i="2"/>
  <c r="M445" i="2"/>
  <c r="G445" i="2"/>
  <c r="F445" i="2"/>
  <c r="E445" i="2"/>
  <c r="O444" i="2"/>
  <c r="N444" i="2"/>
  <c r="M444" i="2"/>
  <c r="G444" i="2"/>
  <c r="F444" i="2"/>
  <c r="E444" i="2"/>
  <c r="O443" i="2"/>
  <c r="N443" i="2"/>
  <c r="M443" i="2"/>
  <c r="G443" i="2"/>
  <c r="F443" i="2"/>
  <c r="E443" i="2"/>
  <c r="O442" i="2"/>
  <c r="N442" i="2"/>
  <c r="M442" i="2"/>
  <c r="G442" i="2"/>
  <c r="F442" i="2"/>
  <c r="E442" i="2"/>
  <c r="O441" i="2"/>
  <c r="N441" i="2"/>
  <c r="M441" i="2"/>
  <c r="G441" i="2"/>
  <c r="F441" i="2"/>
  <c r="E441" i="2"/>
  <c r="O440" i="2"/>
  <c r="N440" i="2"/>
  <c r="M440" i="2"/>
  <c r="G440" i="2"/>
  <c r="F440" i="2"/>
  <c r="E440" i="2"/>
  <c r="O439" i="2"/>
  <c r="N439" i="2"/>
  <c r="M439" i="2"/>
  <c r="G439" i="2"/>
  <c r="F439" i="2"/>
  <c r="E439" i="2"/>
  <c r="O438" i="2"/>
  <c r="N438" i="2"/>
  <c r="M438" i="2"/>
  <c r="G438" i="2"/>
  <c r="F438" i="2"/>
  <c r="E438" i="2"/>
  <c r="O437" i="2"/>
  <c r="N437" i="2"/>
  <c r="M437" i="2"/>
  <c r="G437" i="2"/>
  <c r="F437" i="2"/>
  <c r="E437" i="2"/>
  <c r="O436" i="2"/>
  <c r="N436" i="2"/>
  <c r="M436" i="2"/>
  <c r="G436" i="2"/>
  <c r="F436" i="2"/>
  <c r="E436" i="2"/>
  <c r="O435" i="2"/>
  <c r="N435" i="2"/>
  <c r="M435" i="2"/>
  <c r="G435" i="2"/>
  <c r="F435" i="2"/>
  <c r="E435" i="2"/>
  <c r="O434" i="2"/>
  <c r="N434" i="2"/>
  <c r="M434" i="2"/>
  <c r="G434" i="2"/>
  <c r="F434" i="2"/>
  <c r="E434" i="2"/>
  <c r="O433" i="2"/>
  <c r="N433" i="2"/>
  <c r="M433" i="2"/>
  <c r="G433" i="2"/>
  <c r="F433" i="2"/>
  <c r="E433" i="2"/>
  <c r="O432" i="2"/>
  <c r="N432" i="2"/>
  <c r="M432" i="2"/>
  <c r="G432" i="2"/>
  <c r="F432" i="2"/>
  <c r="E432" i="2"/>
  <c r="O431" i="2"/>
  <c r="N431" i="2"/>
  <c r="M431" i="2"/>
  <c r="G431" i="2"/>
  <c r="F431" i="2"/>
  <c r="E431" i="2"/>
  <c r="O430" i="2"/>
  <c r="N430" i="2"/>
  <c r="M430" i="2"/>
  <c r="G430" i="2"/>
  <c r="F430" i="2"/>
  <c r="E430" i="2"/>
  <c r="O429" i="2"/>
  <c r="N429" i="2"/>
  <c r="M429" i="2"/>
  <c r="G429" i="2"/>
  <c r="F429" i="2"/>
  <c r="E429" i="2"/>
  <c r="O428" i="2"/>
  <c r="N428" i="2"/>
  <c r="M428" i="2"/>
  <c r="G428" i="2"/>
  <c r="F428" i="2"/>
  <c r="E428" i="2"/>
  <c r="O427" i="2"/>
  <c r="N427" i="2"/>
  <c r="M427" i="2"/>
  <c r="G427" i="2"/>
  <c r="F427" i="2"/>
  <c r="E427" i="2"/>
  <c r="O426" i="2"/>
  <c r="N426" i="2"/>
  <c r="M426" i="2"/>
  <c r="G426" i="2"/>
  <c r="F426" i="2"/>
  <c r="E426" i="2"/>
  <c r="O425" i="2"/>
  <c r="N425" i="2"/>
  <c r="M425" i="2"/>
  <c r="G425" i="2"/>
  <c r="F425" i="2"/>
  <c r="E425" i="2"/>
  <c r="O424" i="2"/>
  <c r="N424" i="2"/>
  <c r="M424" i="2"/>
  <c r="G424" i="2"/>
  <c r="F424" i="2"/>
  <c r="E424" i="2"/>
  <c r="O423" i="2"/>
  <c r="N423" i="2"/>
  <c r="M423" i="2"/>
  <c r="G423" i="2"/>
  <c r="F423" i="2"/>
  <c r="E423" i="2"/>
  <c r="O422" i="2"/>
  <c r="N422" i="2"/>
  <c r="M422" i="2"/>
  <c r="G422" i="2"/>
  <c r="F422" i="2"/>
  <c r="E422" i="2"/>
  <c r="O421" i="2"/>
  <c r="N421" i="2"/>
  <c r="M421" i="2"/>
  <c r="G421" i="2"/>
  <c r="F421" i="2"/>
  <c r="E421" i="2"/>
  <c r="O420" i="2"/>
  <c r="N420" i="2"/>
  <c r="M420" i="2"/>
  <c r="G420" i="2"/>
  <c r="F420" i="2"/>
  <c r="E420" i="2"/>
  <c r="O419" i="2"/>
  <c r="N419" i="2"/>
  <c r="M419" i="2"/>
  <c r="G419" i="2"/>
  <c r="F419" i="2"/>
  <c r="E419" i="2"/>
  <c r="O418" i="2"/>
  <c r="N418" i="2"/>
  <c r="M418" i="2"/>
  <c r="G418" i="2"/>
  <c r="F418" i="2"/>
  <c r="E418" i="2"/>
  <c r="O417" i="2"/>
  <c r="N417" i="2"/>
  <c r="M417" i="2"/>
  <c r="G417" i="2"/>
  <c r="F417" i="2"/>
  <c r="E417" i="2"/>
  <c r="O416" i="2"/>
  <c r="N416" i="2"/>
  <c r="M416" i="2"/>
  <c r="G416" i="2"/>
  <c r="F416" i="2"/>
  <c r="E416" i="2"/>
  <c r="O415" i="2"/>
  <c r="N415" i="2"/>
  <c r="M415" i="2"/>
  <c r="G415" i="2"/>
  <c r="F415" i="2"/>
  <c r="E415" i="2"/>
  <c r="O414" i="2"/>
  <c r="N414" i="2"/>
  <c r="M414" i="2"/>
  <c r="G414" i="2"/>
  <c r="F414" i="2"/>
  <c r="E414" i="2"/>
  <c r="O413" i="2"/>
  <c r="N413" i="2"/>
  <c r="M413" i="2"/>
  <c r="G413" i="2"/>
  <c r="F413" i="2"/>
  <c r="E413" i="2"/>
  <c r="O412" i="2"/>
  <c r="N412" i="2"/>
  <c r="M412" i="2"/>
  <c r="G412" i="2"/>
  <c r="F412" i="2"/>
  <c r="E412" i="2"/>
  <c r="O411" i="2"/>
  <c r="N411" i="2"/>
  <c r="M411" i="2"/>
  <c r="G411" i="2"/>
  <c r="F411" i="2"/>
  <c r="E411" i="2"/>
  <c r="O410" i="2"/>
  <c r="N410" i="2"/>
  <c r="M410" i="2"/>
  <c r="G410" i="2"/>
  <c r="F410" i="2"/>
  <c r="E410" i="2"/>
  <c r="O409" i="2"/>
  <c r="N409" i="2"/>
  <c r="M409" i="2"/>
  <c r="G409" i="2"/>
  <c r="F409" i="2"/>
  <c r="E409" i="2"/>
  <c r="O408" i="2"/>
  <c r="N408" i="2"/>
  <c r="M408" i="2"/>
  <c r="G408" i="2"/>
  <c r="F408" i="2"/>
  <c r="E408" i="2"/>
  <c r="O407" i="2"/>
  <c r="N407" i="2"/>
  <c r="M407" i="2"/>
  <c r="G407" i="2"/>
  <c r="F407" i="2"/>
  <c r="E407" i="2"/>
  <c r="O406" i="2"/>
  <c r="N406" i="2"/>
  <c r="M406" i="2"/>
  <c r="G406" i="2"/>
  <c r="F406" i="2"/>
  <c r="E406" i="2"/>
  <c r="O405" i="2"/>
  <c r="N405" i="2"/>
  <c r="M405" i="2"/>
  <c r="G405" i="2"/>
  <c r="F405" i="2"/>
  <c r="E405" i="2"/>
  <c r="O404" i="2"/>
  <c r="N404" i="2"/>
  <c r="M404" i="2"/>
  <c r="G404" i="2"/>
  <c r="F404" i="2"/>
  <c r="E404" i="2"/>
  <c r="O403" i="2"/>
  <c r="N403" i="2"/>
  <c r="M403" i="2"/>
  <c r="G403" i="2"/>
  <c r="F403" i="2"/>
  <c r="E403" i="2"/>
  <c r="O402" i="2"/>
  <c r="N402" i="2"/>
  <c r="M402" i="2"/>
  <c r="G402" i="2"/>
  <c r="F402" i="2"/>
  <c r="E402" i="2"/>
  <c r="O401" i="2"/>
  <c r="N401" i="2"/>
  <c r="M401" i="2"/>
  <c r="G401" i="2"/>
  <c r="F401" i="2"/>
  <c r="E401" i="2"/>
  <c r="O400" i="2"/>
  <c r="N400" i="2"/>
  <c r="M400" i="2"/>
  <c r="G400" i="2"/>
  <c r="F400" i="2"/>
  <c r="E400" i="2"/>
  <c r="O399" i="2"/>
  <c r="N399" i="2"/>
  <c r="M399" i="2"/>
  <c r="G399" i="2"/>
  <c r="F399" i="2"/>
  <c r="E399" i="2"/>
  <c r="O398" i="2"/>
  <c r="N398" i="2"/>
  <c r="M398" i="2"/>
  <c r="G398" i="2"/>
  <c r="F398" i="2"/>
  <c r="E398" i="2"/>
  <c r="O397" i="2"/>
  <c r="N397" i="2"/>
  <c r="M397" i="2"/>
  <c r="G397" i="2"/>
  <c r="F397" i="2"/>
  <c r="E397" i="2"/>
  <c r="O396" i="2"/>
  <c r="N396" i="2"/>
  <c r="M396" i="2"/>
  <c r="G396" i="2"/>
  <c r="F396" i="2"/>
  <c r="E396" i="2"/>
  <c r="O395" i="2"/>
  <c r="N395" i="2"/>
  <c r="M395" i="2"/>
  <c r="G395" i="2"/>
  <c r="F395" i="2"/>
  <c r="E395" i="2"/>
  <c r="O394" i="2"/>
  <c r="N394" i="2"/>
  <c r="M394" i="2"/>
  <c r="G394" i="2"/>
  <c r="F394" i="2"/>
  <c r="E394" i="2"/>
  <c r="O393" i="2"/>
  <c r="N393" i="2"/>
  <c r="M393" i="2"/>
  <c r="G393" i="2"/>
  <c r="F393" i="2"/>
  <c r="E393" i="2"/>
  <c r="O392" i="2"/>
  <c r="N392" i="2"/>
  <c r="M392" i="2"/>
  <c r="G392" i="2"/>
  <c r="F392" i="2"/>
  <c r="E392" i="2"/>
  <c r="O391" i="2"/>
  <c r="N391" i="2"/>
  <c r="M391" i="2"/>
  <c r="G391" i="2"/>
  <c r="F391" i="2"/>
  <c r="E391" i="2"/>
  <c r="O390" i="2"/>
  <c r="N390" i="2"/>
  <c r="M390" i="2"/>
  <c r="G390" i="2"/>
  <c r="F390" i="2"/>
  <c r="E390" i="2"/>
  <c r="O389" i="2"/>
  <c r="N389" i="2"/>
  <c r="M389" i="2"/>
  <c r="G389" i="2"/>
  <c r="F389" i="2"/>
  <c r="E389" i="2"/>
  <c r="O388" i="2"/>
  <c r="N388" i="2"/>
  <c r="M388" i="2"/>
  <c r="G388" i="2"/>
  <c r="F388" i="2"/>
  <c r="E388" i="2"/>
  <c r="O387" i="2"/>
  <c r="N387" i="2"/>
  <c r="M387" i="2"/>
  <c r="G387" i="2"/>
  <c r="F387" i="2"/>
  <c r="E387" i="2"/>
  <c r="O386" i="2"/>
  <c r="N386" i="2"/>
  <c r="M386" i="2"/>
  <c r="G386" i="2"/>
  <c r="F386" i="2"/>
  <c r="E386" i="2"/>
  <c r="O385" i="2"/>
  <c r="N385" i="2"/>
  <c r="M385" i="2"/>
  <c r="G385" i="2"/>
  <c r="F385" i="2"/>
  <c r="E385" i="2"/>
  <c r="O384" i="2"/>
  <c r="N384" i="2"/>
  <c r="M384" i="2"/>
  <c r="G384" i="2"/>
  <c r="F384" i="2"/>
  <c r="E384" i="2"/>
  <c r="O383" i="2"/>
  <c r="N383" i="2"/>
  <c r="M383" i="2"/>
  <c r="G383" i="2"/>
  <c r="F383" i="2"/>
  <c r="E383" i="2"/>
  <c r="O382" i="2"/>
  <c r="N382" i="2"/>
  <c r="M382" i="2"/>
  <c r="G382" i="2"/>
  <c r="F382" i="2"/>
  <c r="E382" i="2"/>
  <c r="O381" i="2"/>
  <c r="N381" i="2"/>
  <c r="M381" i="2"/>
  <c r="G381" i="2"/>
  <c r="F381" i="2"/>
  <c r="E381" i="2"/>
  <c r="O380" i="2"/>
  <c r="N380" i="2"/>
  <c r="M380" i="2"/>
  <c r="G380" i="2"/>
  <c r="F380" i="2"/>
  <c r="E380" i="2"/>
  <c r="O379" i="2"/>
  <c r="N379" i="2"/>
  <c r="M379" i="2"/>
  <c r="G379" i="2"/>
  <c r="F379" i="2"/>
  <c r="E379" i="2"/>
  <c r="O378" i="2"/>
  <c r="N378" i="2"/>
  <c r="M378" i="2"/>
  <c r="G378" i="2"/>
  <c r="F378" i="2"/>
  <c r="E378" i="2"/>
  <c r="O377" i="2"/>
  <c r="N377" i="2"/>
  <c r="M377" i="2"/>
  <c r="G377" i="2"/>
  <c r="F377" i="2"/>
  <c r="E377" i="2"/>
  <c r="O376" i="2"/>
  <c r="N376" i="2"/>
  <c r="M376" i="2"/>
  <c r="G376" i="2"/>
  <c r="F376" i="2"/>
  <c r="E376" i="2"/>
  <c r="O375" i="2"/>
  <c r="N375" i="2"/>
  <c r="M375" i="2"/>
  <c r="G375" i="2"/>
  <c r="F375" i="2"/>
  <c r="E375" i="2"/>
  <c r="O374" i="2"/>
  <c r="N374" i="2"/>
  <c r="M374" i="2"/>
  <c r="G374" i="2"/>
  <c r="F374" i="2"/>
  <c r="E374" i="2"/>
  <c r="O373" i="2"/>
  <c r="N373" i="2"/>
  <c r="M373" i="2"/>
  <c r="G373" i="2"/>
  <c r="F373" i="2"/>
  <c r="E373" i="2"/>
  <c r="O372" i="2"/>
  <c r="N372" i="2"/>
  <c r="M372" i="2"/>
  <c r="G372" i="2"/>
  <c r="F372" i="2"/>
  <c r="E372" i="2"/>
  <c r="O371" i="2"/>
  <c r="N371" i="2"/>
  <c r="M371" i="2"/>
  <c r="G371" i="2"/>
  <c r="F371" i="2"/>
  <c r="E371" i="2"/>
  <c r="O370" i="2"/>
  <c r="N370" i="2"/>
  <c r="M370" i="2"/>
  <c r="G370" i="2"/>
  <c r="F370" i="2"/>
  <c r="E370" i="2"/>
  <c r="O369" i="2"/>
  <c r="N369" i="2"/>
  <c r="M369" i="2"/>
  <c r="G369" i="2"/>
  <c r="F369" i="2"/>
  <c r="E369" i="2"/>
  <c r="O368" i="2"/>
  <c r="N368" i="2"/>
  <c r="M368" i="2"/>
  <c r="G368" i="2"/>
  <c r="F368" i="2"/>
  <c r="E368" i="2"/>
  <c r="O367" i="2"/>
  <c r="N367" i="2"/>
  <c r="M367" i="2"/>
  <c r="G367" i="2"/>
  <c r="F367" i="2"/>
  <c r="E367" i="2"/>
  <c r="O366" i="2"/>
  <c r="N366" i="2"/>
  <c r="M366" i="2"/>
  <c r="G366" i="2"/>
  <c r="F366" i="2"/>
  <c r="E366" i="2"/>
  <c r="O365" i="2"/>
  <c r="N365" i="2"/>
  <c r="M365" i="2"/>
  <c r="G365" i="2"/>
  <c r="F365" i="2"/>
  <c r="E365" i="2"/>
  <c r="O364" i="2"/>
  <c r="N364" i="2"/>
  <c r="M364" i="2"/>
  <c r="G364" i="2"/>
  <c r="F364" i="2"/>
  <c r="E364" i="2"/>
  <c r="O363" i="2"/>
  <c r="N363" i="2"/>
  <c r="M363" i="2"/>
  <c r="G363" i="2"/>
  <c r="F363" i="2"/>
  <c r="E363" i="2"/>
  <c r="O362" i="2"/>
  <c r="N362" i="2"/>
  <c r="M362" i="2"/>
  <c r="G362" i="2"/>
  <c r="F362" i="2"/>
  <c r="E362" i="2"/>
  <c r="O361" i="2"/>
  <c r="N361" i="2"/>
  <c r="M361" i="2"/>
  <c r="G361" i="2"/>
  <c r="F361" i="2"/>
  <c r="E361" i="2"/>
  <c r="O360" i="2"/>
  <c r="N360" i="2"/>
  <c r="M360" i="2"/>
  <c r="G360" i="2"/>
  <c r="F360" i="2"/>
  <c r="E360" i="2"/>
  <c r="O359" i="2"/>
  <c r="N359" i="2"/>
  <c r="M359" i="2"/>
  <c r="G359" i="2"/>
  <c r="F359" i="2"/>
  <c r="E359" i="2"/>
  <c r="O358" i="2"/>
  <c r="N358" i="2"/>
  <c r="M358" i="2"/>
  <c r="G358" i="2"/>
  <c r="F358" i="2"/>
  <c r="E358" i="2"/>
  <c r="O357" i="2"/>
  <c r="N357" i="2"/>
  <c r="M357" i="2"/>
  <c r="G357" i="2"/>
  <c r="F357" i="2"/>
  <c r="E357" i="2"/>
  <c r="O356" i="2"/>
  <c r="N356" i="2"/>
  <c r="M356" i="2"/>
  <c r="G356" i="2"/>
  <c r="F356" i="2"/>
  <c r="E356" i="2"/>
  <c r="O355" i="2"/>
  <c r="N355" i="2"/>
  <c r="M355" i="2"/>
  <c r="G355" i="2"/>
  <c r="F355" i="2"/>
  <c r="E355" i="2"/>
  <c r="O354" i="2"/>
  <c r="N354" i="2"/>
  <c r="M354" i="2"/>
  <c r="G354" i="2"/>
  <c r="F354" i="2"/>
  <c r="E354" i="2"/>
  <c r="O353" i="2"/>
  <c r="N353" i="2"/>
  <c r="M353" i="2"/>
  <c r="G353" i="2"/>
  <c r="F353" i="2"/>
  <c r="E353" i="2"/>
  <c r="O352" i="2"/>
  <c r="N352" i="2"/>
  <c r="M352" i="2"/>
  <c r="G352" i="2"/>
  <c r="F352" i="2"/>
  <c r="E352" i="2"/>
  <c r="O351" i="2"/>
  <c r="N351" i="2"/>
  <c r="M351" i="2"/>
  <c r="G351" i="2"/>
  <c r="F351" i="2"/>
  <c r="E351" i="2"/>
  <c r="O350" i="2"/>
  <c r="N350" i="2"/>
  <c r="M350" i="2"/>
  <c r="G350" i="2"/>
  <c r="F350" i="2"/>
  <c r="E350" i="2"/>
  <c r="O349" i="2"/>
  <c r="N349" i="2"/>
  <c r="M349" i="2"/>
  <c r="G349" i="2"/>
  <c r="F349" i="2"/>
  <c r="E349" i="2"/>
  <c r="O348" i="2"/>
  <c r="N348" i="2"/>
  <c r="M348" i="2"/>
  <c r="G348" i="2"/>
  <c r="F348" i="2"/>
  <c r="E348" i="2"/>
  <c r="O347" i="2"/>
  <c r="N347" i="2"/>
  <c r="M347" i="2"/>
  <c r="G347" i="2"/>
  <c r="F347" i="2"/>
  <c r="E347" i="2"/>
  <c r="O346" i="2"/>
  <c r="N346" i="2"/>
  <c r="M346" i="2"/>
  <c r="G346" i="2"/>
  <c r="F346" i="2"/>
  <c r="E346" i="2"/>
  <c r="O345" i="2"/>
  <c r="N345" i="2"/>
  <c r="M345" i="2"/>
  <c r="G345" i="2"/>
  <c r="F345" i="2"/>
  <c r="E345" i="2"/>
  <c r="O344" i="2"/>
  <c r="N344" i="2"/>
  <c r="M344" i="2"/>
  <c r="G344" i="2"/>
  <c r="F344" i="2"/>
  <c r="E344" i="2"/>
  <c r="O343" i="2"/>
  <c r="N343" i="2"/>
  <c r="M343" i="2"/>
  <c r="G343" i="2"/>
  <c r="F343" i="2"/>
  <c r="E343" i="2"/>
  <c r="O342" i="2"/>
  <c r="N342" i="2"/>
  <c r="M342" i="2"/>
  <c r="G342" i="2"/>
  <c r="F342" i="2"/>
  <c r="E342" i="2"/>
  <c r="O341" i="2"/>
  <c r="N341" i="2"/>
  <c r="M341" i="2"/>
  <c r="G341" i="2"/>
  <c r="F341" i="2"/>
  <c r="E341" i="2"/>
  <c r="O340" i="2"/>
  <c r="N340" i="2"/>
  <c r="M340" i="2"/>
  <c r="G340" i="2"/>
  <c r="F340" i="2"/>
  <c r="E340" i="2"/>
  <c r="O339" i="2"/>
  <c r="N339" i="2"/>
  <c r="M339" i="2"/>
  <c r="G339" i="2"/>
  <c r="F339" i="2"/>
  <c r="E339" i="2"/>
  <c r="O338" i="2"/>
  <c r="N338" i="2"/>
  <c r="M338" i="2"/>
  <c r="G338" i="2"/>
  <c r="F338" i="2"/>
  <c r="E338" i="2"/>
  <c r="O337" i="2"/>
  <c r="N337" i="2"/>
  <c r="M337" i="2"/>
  <c r="G337" i="2"/>
  <c r="F337" i="2"/>
  <c r="E337" i="2"/>
  <c r="O336" i="2"/>
  <c r="N336" i="2"/>
  <c r="M336" i="2"/>
  <c r="G336" i="2"/>
  <c r="F336" i="2"/>
  <c r="E336" i="2"/>
  <c r="O335" i="2"/>
  <c r="N335" i="2"/>
  <c r="M335" i="2"/>
  <c r="G335" i="2"/>
  <c r="F335" i="2"/>
  <c r="E335" i="2"/>
  <c r="O334" i="2"/>
  <c r="N334" i="2"/>
  <c r="M334" i="2"/>
  <c r="G334" i="2"/>
  <c r="F334" i="2"/>
  <c r="E334" i="2"/>
  <c r="O333" i="2"/>
  <c r="N333" i="2"/>
  <c r="M333" i="2"/>
  <c r="G333" i="2"/>
  <c r="F333" i="2"/>
  <c r="E333" i="2"/>
  <c r="O332" i="2"/>
  <c r="N332" i="2"/>
  <c r="M332" i="2"/>
  <c r="G332" i="2"/>
  <c r="F332" i="2"/>
  <c r="E332" i="2"/>
  <c r="O331" i="2"/>
  <c r="N331" i="2"/>
  <c r="M331" i="2"/>
  <c r="G331" i="2"/>
  <c r="F331" i="2"/>
  <c r="E331" i="2"/>
  <c r="O330" i="2"/>
  <c r="N330" i="2"/>
  <c r="M330" i="2"/>
  <c r="G330" i="2"/>
  <c r="F330" i="2"/>
  <c r="E330" i="2"/>
  <c r="O329" i="2"/>
  <c r="N329" i="2"/>
  <c r="M329" i="2"/>
  <c r="G329" i="2"/>
  <c r="F329" i="2"/>
  <c r="E329" i="2"/>
  <c r="O328" i="2"/>
  <c r="N328" i="2"/>
  <c r="M328" i="2"/>
  <c r="G328" i="2"/>
  <c r="F328" i="2"/>
  <c r="E328" i="2"/>
  <c r="O327" i="2"/>
  <c r="N327" i="2"/>
  <c r="M327" i="2"/>
  <c r="G327" i="2"/>
  <c r="F327" i="2"/>
  <c r="E327" i="2"/>
  <c r="O326" i="2"/>
  <c r="N326" i="2"/>
  <c r="M326" i="2"/>
  <c r="G326" i="2"/>
  <c r="F326" i="2"/>
  <c r="E326" i="2"/>
  <c r="O325" i="2"/>
  <c r="N325" i="2"/>
  <c r="M325" i="2"/>
  <c r="G325" i="2"/>
  <c r="F325" i="2"/>
  <c r="E325" i="2"/>
  <c r="O324" i="2"/>
  <c r="N324" i="2"/>
  <c r="M324" i="2"/>
  <c r="G324" i="2"/>
  <c r="F324" i="2"/>
  <c r="E324" i="2"/>
  <c r="O323" i="2"/>
  <c r="N323" i="2"/>
  <c r="M323" i="2"/>
  <c r="G323" i="2"/>
  <c r="F323" i="2"/>
  <c r="E323" i="2"/>
  <c r="O322" i="2"/>
  <c r="N322" i="2"/>
  <c r="M322" i="2"/>
  <c r="G322" i="2"/>
  <c r="F322" i="2"/>
  <c r="E322" i="2"/>
  <c r="O321" i="2"/>
  <c r="N321" i="2"/>
  <c r="M321" i="2"/>
  <c r="G321" i="2"/>
  <c r="F321" i="2"/>
  <c r="E321" i="2"/>
  <c r="O320" i="2"/>
  <c r="N320" i="2"/>
  <c r="M320" i="2"/>
  <c r="G320" i="2"/>
  <c r="F320" i="2"/>
  <c r="E320" i="2"/>
  <c r="O319" i="2"/>
  <c r="N319" i="2"/>
  <c r="M319" i="2"/>
  <c r="G319" i="2"/>
  <c r="F319" i="2"/>
  <c r="E319" i="2"/>
  <c r="O318" i="2"/>
  <c r="N318" i="2"/>
  <c r="M318" i="2"/>
  <c r="G318" i="2"/>
  <c r="F318" i="2"/>
  <c r="E318" i="2"/>
  <c r="O317" i="2"/>
  <c r="N317" i="2"/>
  <c r="M317" i="2"/>
  <c r="G317" i="2"/>
  <c r="F317" i="2"/>
  <c r="E317" i="2"/>
  <c r="O316" i="2"/>
  <c r="N316" i="2"/>
  <c r="M316" i="2"/>
  <c r="G316" i="2"/>
  <c r="F316" i="2"/>
  <c r="E316" i="2"/>
  <c r="O315" i="2"/>
  <c r="N315" i="2"/>
  <c r="M315" i="2"/>
  <c r="G315" i="2"/>
  <c r="F315" i="2"/>
  <c r="E315" i="2"/>
  <c r="O314" i="2"/>
  <c r="N314" i="2"/>
  <c r="M314" i="2"/>
  <c r="G314" i="2"/>
  <c r="F314" i="2"/>
  <c r="E314" i="2"/>
  <c r="O313" i="2"/>
  <c r="N313" i="2"/>
  <c r="M313" i="2"/>
  <c r="G313" i="2"/>
  <c r="F313" i="2"/>
  <c r="E313" i="2"/>
  <c r="O312" i="2"/>
  <c r="N312" i="2"/>
  <c r="M312" i="2"/>
  <c r="G312" i="2"/>
  <c r="F312" i="2"/>
  <c r="E312" i="2"/>
  <c r="O311" i="2"/>
  <c r="N311" i="2"/>
  <c r="M311" i="2"/>
  <c r="G311" i="2"/>
  <c r="F311" i="2"/>
  <c r="E311" i="2"/>
  <c r="O310" i="2"/>
  <c r="N310" i="2"/>
  <c r="M310" i="2"/>
  <c r="G310" i="2"/>
  <c r="F310" i="2"/>
  <c r="E310" i="2"/>
  <c r="O309" i="2"/>
  <c r="N309" i="2"/>
  <c r="M309" i="2"/>
  <c r="G309" i="2"/>
  <c r="F309" i="2"/>
  <c r="E309" i="2"/>
  <c r="O308" i="2"/>
  <c r="N308" i="2"/>
  <c r="M308" i="2"/>
  <c r="G308" i="2"/>
  <c r="F308" i="2"/>
  <c r="E308" i="2"/>
  <c r="O307" i="2"/>
  <c r="N307" i="2"/>
  <c r="M307" i="2"/>
  <c r="G307" i="2"/>
  <c r="F307" i="2"/>
  <c r="E307" i="2"/>
  <c r="O306" i="2"/>
  <c r="N306" i="2"/>
  <c r="M306" i="2"/>
  <c r="G306" i="2"/>
  <c r="F306" i="2"/>
  <c r="E306" i="2"/>
  <c r="O305" i="2"/>
  <c r="N305" i="2"/>
  <c r="M305" i="2"/>
  <c r="G305" i="2"/>
  <c r="F305" i="2"/>
  <c r="E305" i="2"/>
  <c r="O304" i="2"/>
  <c r="N304" i="2"/>
  <c r="M304" i="2"/>
  <c r="G304" i="2"/>
  <c r="F304" i="2"/>
  <c r="E304" i="2"/>
  <c r="O303" i="2"/>
  <c r="N303" i="2"/>
  <c r="M303" i="2"/>
  <c r="G303" i="2"/>
  <c r="F303" i="2"/>
  <c r="E303" i="2"/>
  <c r="O302" i="2"/>
  <c r="N302" i="2"/>
  <c r="M302" i="2"/>
  <c r="G302" i="2"/>
  <c r="F302" i="2"/>
  <c r="E302" i="2"/>
  <c r="O301" i="2"/>
  <c r="N301" i="2"/>
  <c r="M301" i="2"/>
  <c r="G301" i="2"/>
  <c r="F301" i="2"/>
  <c r="E301" i="2"/>
  <c r="O300" i="2"/>
  <c r="N300" i="2"/>
  <c r="M300" i="2"/>
  <c r="G300" i="2"/>
  <c r="F300" i="2"/>
  <c r="E300" i="2"/>
  <c r="O299" i="2"/>
  <c r="N299" i="2"/>
  <c r="M299" i="2"/>
  <c r="G299" i="2"/>
  <c r="F299" i="2"/>
  <c r="E299" i="2"/>
  <c r="O298" i="2"/>
  <c r="N298" i="2"/>
  <c r="M298" i="2"/>
  <c r="G298" i="2"/>
  <c r="F298" i="2"/>
  <c r="E298" i="2"/>
  <c r="O297" i="2"/>
  <c r="N297" i="2"/>
  <c r="M297" i="2"/>
  <c r="G297" i="2"/>
  <c r="F297" i="2"/>
  <c r="E297" i="2"/>
  <c r="O296" i="2"/>
  <c r="N296" i="2"/>
  <c r="M296" i="2"/>
  <c r="G296" i="2"/>
  <c r="F296" i="2"/>
  <c r="E296" i="2"/>
  <c r="O295" i="2"/>
  <c r="N295" i="2"/>
  <c r="M295" i="2"/>
  <c r="G295" i="2"/>
  <c r="F295" i="2"/>
  <c r="E295" i="2"/>
  <c r="O294" i="2"/>
  <c r="N294" i="2"/>
  <c r="M294" i="2"/>
  <c r="G294" i="2"/>
  <c r="F294" i="2"/>
  <c r="E294" i="2"/>
  <c r="O293" i="2"/>
  <c r="N293" i="2"/>
  <c r="M293" i="2"/>
  <c r="G293" i="2"/>
  <c r="F293" i="2"/>
  <c r="E293" i="2"/>
  <c r="O292" i="2"/>
  <c r="N292" i="2"/>
  <c r="M292" i="2"/>
  <c r="G292" i="2"/>
  <c r="F292" i="2"/>
  <c r="E292" i="2"/>
  <c r="O291" i="2"/>
  <c r="N291" i="2"/>
  <c r="M291" i="2"/>
  <c r="G291" i="2"/>
  <c r="F291" i="2"/>
  <c r="E291" i="2"/>
  <c r="O290" i="2"/>
  <c r="N290" i="2"/>
  <c r="M290" i="2"/>
  <c r="G290" i="2"/>
  <c r="F290" i="2"/>
  <c r="E290" i="2"/>
  <c r="O289" i="2"/>
  <c r="N289" i="2"/>
  <c r="M289" i="2"/>
  <c r="G289" i="2"/>
  <c r="F289" i="2"/>
  <c r="E289" i="2"/>
  <c r="O288" i="2"/>
  <c r="N288" i="2"/>
  <c r="M288" i="2"/>
  <c r="G288" i="2"/>
  <c r="F288" i="2"/>
  <c r="E288" i="2"/>
  <c r="O287" i="2"/>
  <c r="N287" i="2"/>
  <c r="M287" i="2"/>
  <c r="G287" i="2"/>
  <c r="F287" i="2"/>
  <c r="E287" i="2"/>
  <c r="O286" i="2"/>
  <c r="N286" i="2"/>
  <c r="M286" i="2"/>
  <c r="G286" i="2"/>
  <c r="F286" i="2"/>
  <c r="E286" i="2"/>
  <c r="O285" i="2"/>
  <c r="N285" i="2"/>
  <c r="M285" i="2"/>
  <c r="G285" i="2"/>
  <c r="F285" i="2"/>
  <c r="E285" i="2"/>
  <c r="O284" i="2"/>
  <c r="N284" i="2"/>
  <c r="M284" i="2"/>
  <c r="G284" i="2"/>
  <c r="F284" i="2"/>
  <c r="E284" i="2"/>
  <c r="O283" i="2"/>
  <c r="N283" i="2"/>
  <c r="M283" i="2"/>
  <c r="G283" i="2"/>
  <c r="F283" i="2"/>
  <c r="E283" i="2"/>
  <c r="O282" i="2"/>
  <c r="N282" i="2"/>
  <c r="M282" i="2"/>
  <c r="G282" i="2"/>
  <c r="F282" i="2"/>
  <c r="E282" i="2"/>
  <c r="O281" i="2"/>
  <c r="N281" i="2"/>
  <c r="M281" i="2"/>
  <c r="G281" i="2"/>
  <c r="F281" i="2"/>
  <c r="E281" i="2"/>
  <c r="O280" i="2"/>
  <c r="N280" i="2"/>
  <c r="M280" i="2"/>
  <c r="G280" i="2"/>
  <c r="F280" i="2"/>
  <c r="E280" i="2"/>
  <c r="O279" i="2"/>
  <c r="N279" i="2"/>
  <c r="M279" i="2"/>
  <c r="G279" i="2"/>
  <c r="F279" i="2"/>
  <c r="E279" i="2"/>
  <c r="O278" i="2"/>
  <c r="N278" i="2"/>
  <c r="M278" i="2"/>
  <c r="G278" i="2"/>
  <c r="F278" i="2"/>
  <c r="E278" i="2"/>
  <c r="O277" i="2"/>
  <c r="N277" i="2"/>
  <c r="M277" i="2"/>
  <c r="G277" i="2"/>
  <c r="F277" i="2"/>
  <c r="E277" i="2"/>
  <c r="O276" i="2"/>
  <c r="N276" i="2"/>
  <c r="M276" i="2"/>
  <c r="G276" i="2"/>
  <c r="F276" i="2"/>
  <c r="E276" i="2"/>
  <c r="O275" i="2"/>
  <c r="N275" i="2"/>
  <c r="M275" i="2"/>
  <c r="G275" i="2"/>
  <c r="F275" i="2"/>
  <c r="E275" i="2"/>
  <c r="O274" i="2"/>
  <c r="N274" i="2"/>
  <c r="M274" i="2"/>
  <c r="G274" i="2"/>
  <c r="F274" i="2"/>
  <c r="E274" i="2"/>
  <c r="O273" i="2"/>
  <c r="N273" i="2"/>
  <c r="M273" i="2"/>
  <c r="G273" i="2"/>
  <c r="F273" i="2"/>
  <c r="E273" i="2"/>
  <c r="O272" i="2"/>
  <c r="N272" i="2"/>
  <c r="M272" i="2"/>
  <c r="G272" i="2"/>
  <c r="F272" i="2"/>
  <c r="E272" i="2"/>
  <c r="O271" i="2"/>
  <c r="N271" i="2"/>
  <c r="M271" i="2"/>
  <c r="G271" i="2"/>
  <c r="F271" i="2"/>
  <c r="E271" i="2"/>
  <c r="O270" i="2"/>
  <c r="N270" i="2"/>
  <c r="M270" i="2"/>
  <c r="G270" i="2"/>
  <c r="F270" i="2"/>
  <c r="E270" i="2"/>
  <c r="O269" i="2"/>
  <c r="N269" i="2"/>
  <c r="M269" i="2"/>
  <c r="G269" i="2"/>
  <c r="F269" i="2"/>
  <c r="E269" i="2"/>
  <c r="O268" i="2"/>
  <c r="N268" i="2"/>
  <c r="M268" i="2"/>
  <c r="G268" i="2"/>
  <c r="F268" i="2"/>
  <c r="E268" i="2"/>
  <c r="O267" i="2"/>
  <c r="N267" i="2"/>
  <c r="M267" i="2"/>
  <c r="G267" i="2"/>
  <c r="F267" i="2"/>
  <c r="E267" i="2"/>
  <c r="O266" i="2"/>
  <c r="N266" i="2"/>
  <c r="M266" i="2"/>
  <c r="G266" i="2"/>
  <c r="F266" i="2"/>
  <c r="E266" i="2"/>
  <c r="O265" i="2"/>
  <c r="N265" i="2"/>
  <c r="M265" i="2"/>
  <c r="G265" i="2"/>
  <c r="F265" i="2"/>
  <c r="E265" i="2"/>
  <c r="O264" i="2"/>
  <c r="N264" i="2"/>
  <c r="M264" i="2"/>
  <c r="G264" i="2"/>
  <c r="F264" i="2"/>
  <c r="E264" i="2"/>
  <c r="O263" i="2"/>
  <c r="N263" i="2"/>
  <c r="M263" i="2"/>
  <c r="G263" i="2"/>
  <c r="F263" i="2"/>
  <c r="E263" i="2"/>
  <c r="O262" i="2"/>
  <c r="N262" i="2"/>
  <c r="M262" i="2"/>
  <c r="G262" i="2"/>
  <c r="F262" i="2"/>
  <c r="E262" i="2"/>
  <c r="O261" i="2"/>
  <c r="N261" i="2"/>
  <c r="M261" i="2"/>
  <c r="G261" i="2"/>
  <c r="F261" i="2"/>
  <c r="E261" i="2"/>
  <c r="O260" i="2"/>
  <c r="N260" i="2"/>
  <c r="M260" i="2"/>
  <c r="G260" i="2"/>
  <c r="F260" i="2"/>
  <c r="E260" i="2"/>
  <c r="O259" i="2"/>
  <c r="N259" i="2"/>
  <c r="M259" i="2"/>
  <c r="G259" i="2"/>
  <c r="F259" i="2"/>
  <c r="E259" i="2"/>
  <c r="O258" i="2"/>
  <c r="N258" i="2"/>
  <c r="M258" i="2"/>
  <c r="G258" i="2"/>
  <c r="F258" i="2"/>
  <c r="E258" i="2"/>
  <c r="O257" i="2"/>
  <c r="N257" i="2"/>
  <c r="M257" i="2"/>
  <c r="G257" i="2"/>
  <c r="F257" i="2"/>
  <c r="E257" i="2"/>
  <c r="O256" i="2"/>
  <c r="N256" i="2"/>
  <c r="M256" i="2"/>
  <c r="G256" i="2"/>
  <c r="F256" i="2"/>
  <c r="E256" i="2"/>
  <c r="O255" i="2"/>
  <c r="N255" i="2"/>
  <c r="M255" i="2"/>
  <c r="G255" i="2"/>
  <c r="F255" i="2"/>
  <c r="E255" i="2"/>
  <c r="O254" i="2"/>
  <c r="N254" i="2"/>
  <c r="M254" i="2"/>
  <c r="G254" i="2"/>
  <c r="F254" i="2"/>
  <c r="E254" i="2"/>
  <c r="O253" i="2"/>
  <c r="N253" i="2"/>
  <c r="M253" i="2"/>
  <c r="G253" i="2"/>
  <c r="F253" i="2"/>
  <c r="E253" i="2"/>
  <c r="O252" i="2"/>
  <c r="N252" i="2"/>
  <c r="M252" i="2"/>
  <c r="G252" i="2"/>
  <c r="F252" i="2"/>
  <c r="E252" i="2"/>
  <c r="O251" i="2"/>
  <c r="N251" i="2"/>
  <c r="M251" i="2"/>
  <c r="G251" i="2"/>
  <c r="F251" i="2"/>
  <c r="E251" i="2"/>
  <c r="O250" i="2"/>
  <c r="N250" i="2"/>
  <c r="M250" i="2"/>
  <c r="G250" i="2"/>
  <c r="F250" i="2"/>
  <c r="E250" i="2"/>
  <c r="O249" i="2"/>
  <c r="N249" i="2"/>
  <c r="M249" i="2"/>
  <c r="G249" i="2"/>
  <c r="F249" i="2"/>
  <c r="E249" i="2"/>
  <c r="O248" i="2"/>
  <c r="N248" i="2"/>
  <c r="M248" i="2"/>
  <c r="G248" i="2"/>
  <c r="F248" i="2"/>
  <c r="E248" i="2"/>
  <c r="O247" i="2"/>
  <c r="N247" i="2"/>
  <c r="M247" i="2"/>
  <c r="G247" i="2"/>
  <c r="F247" i="2"/>
  <c r="E247" i="2"/>
  <c r="O246" i="2"/>
  <c r="N246" i="2"/>
  <c r="M246" i="2"/>
  <c r="G246" i="2"/>
  <c r="F246" i="2"/>
  <c r="E246" i="2"/>
  <c r="O245" i="2"/>
  <c r="N245" i="2"/>
  <c r="M245" i="2"/>
  <c r="G245" i="2"/>
  <c r="F245" i="2"/>
  <c r="E245" i="2"/>
  <c r="O244" i="2"/>
  <c r="N244" i="2"/>
  <c r="M244" i="2"/>
  <c r="G244" i="2"/>
  <c r="F244" i="2"/>
  <c r="E244" i="2"/>
  <c r="O243" i="2"/>
  <c r="N243" i="2"/>
  <c r="M243" i="2"/>
  <c r="G243" i="2"/>
  <c r="F243" i="2"/>
  <c r="E243" i="2"/>
  <c r="O242" i="2"/>
  <c r="N242" i="2"/>
  <c r="M242" i="2"/>
  <c r="G242" i="2"/>
  <c r="F242" i="2"/>
  <c r="E242" i="2"/>
  <c r="O241" i="2"/>
  <c r="N241" i="2"/>
  <c r="M241" i="2"/>
  <c r="G241" i="2"/>
  <c r="F241" i="2"/>
  <c r="E241" i="2"/>
  <c r="O240" i="2"/>
  <c r="N240" i="2"/>
  <c r="M240" i="2"/>
  <c r="G240" i="2"/>
  <c r="F240" i="2"/>
  <c r="E240" i="2"/>
  <c r="O239" i="2"/>
  <c r="N239" i="2"/>
  <c r="M239" i="2"/>
  <c r="G239" i="2"/>
  <c r="F239" i="2"/>
  <c r="E239" i="2"/>
  <c r="O238" i="2"/>
  <c r="N238" i="2"/>
  <c r="M238" i="2"/>
  <c r="G238" i="2"/>
  <c r="F238" i="2"/>
  <c r="E238" i="2"/>
  <c r="O237" i="2"/>
  <c r="N237" i="2"/>
  <c r="M237" i="2"/>
  <c r="G237" i="2"/>
  <c r="F237" i="2"/>
  <c r="E237" i="2"/>
  <c r="O236" i="2"/>
  <c r="N236" i="2"/>
  <c r="M236" i="2"/>
  <c r="G236" i="2"/>
  <c r="F236" i="2"/>
  <c r="E236" i="2"/>
  <c r="O235" i="2"/>
  <c r="N235" i="2"/>
  <c r="M235" i="2"/>
  <c r="G235" i="2"/>
  <c r="F235" i="2"/>
  <c r="E235" i="2"/>
  <c r="O234" i="2"/>
  <c r="N234" i="2"/>
  <c r="M234" i="2"/>
  <c r="G234" i="2"/>
  <c r="F234" i="2"/>
  <c r="E234" i="2"/>
  <c r="O233" i="2"/>
  <c r="N233" i="2"/>
  <c r="M233" i="2"/>
  <c r="G233" i="2"/>
  <c r="F233" i="2"/>
  <c r="E233" i="2"/>
  <c r="O232" i="2"/>
  <c r="N232" i="2"/>
  <c r="M232" i="2"/>
  <c r="G232" i="2"/>
  <c r="F232" i="2"/>
  <c r="E232" i="2"/>
  <c r="O231" i="2"/>
  <c r="N231" i="2"/>
  <c r="M231" i="2"/>
  <c r="G231" i="2"/>
  <c r="F231" i="2"/>
  <c r="E231" i="2"/>
  <c r="O230" i="2"/>
  <c r="N230" i="2"/>
  <c r="M230" i="2"/>
  <c r="G230" i="2"/>
  <c r="F230" i="2"/>
  <c r="E230" i="2"/>
  <c r="O229" i="2"/>
  <c r="N229" i="2"/>
  <c r="M229" i="2"/>
  <c r="G229" i="2"/>
  <c r="F229" i="2"/>
  <c r="E229" i="2"/>
  <c r="O228" i="2"/>
  <c r="N228" i="2"/>
  <c r="M228" i="2"/>
  <c r="G228" i="2"/>
  <c r="F228" i="2"/>
  <c r="E228" i="2"/>
  <c r="O227" i="2"/>
  <c r="N227" i="2"/>
  <c r="M227" i="2"/>
  <c r="G227" i="2"/>
  <c r="F227" i="2"/>
  <c r="E227" i="2"/>
  <c r="O226" i="2"/>
  <c r="N226" i="2"/>
  <c r="M226" i="2"/>
  <c r="G226" i="2"/>
  <c r="F226" i="2"/>
  <c r="E226" i="2"/>
  <c r="O225" i="2"/>
  <c r="N225" i="2"/>
  <c r="M225" i="2"/>
  <c r="G225" i="2"/>
  <c r="F225" i="2"/>
  <c r="E225" i="2"/>
  <c r="O224" i="2"/>
  <c r="N224" i="2"/>
  <c r="M224" i="2"/>
  <c r="G224" i="2"/>
  <c r="F224" i="2"/>
  <c r="E224" i="2"/>
  <c r="O223" i="2"/>
  <c r="N223" i="2"/>
  <c r="M223" i="2"/>
  <c r="G223" i="2"/>
  <c r="F223" i="2"/>
  <c r="E223" i="2"/>
  <c r="O222" i="2"/>
  <c r="N222" i="2"/>
  <c r="M222" i="2"/>
  <c r="G222" i="2"/>
  <c r="F222" i="2"/>
  <c r="E222" i="2"/>
  <c r="O221" i="2"/>
  <c r="N221" i="2"/>
  <c r="M221" i="2"/>
  <c r="G221" i="2"/>
  <c r="F221" i="2"/>
  <c r="E221" i="2"/>
  <c r="O220" i="2"/>
  <c r="N220" i="2"/>
  <c r="M220" i="2"/>
  <c r="G220" i="2"/>
  <c r="F220" i="2"/>
  <c r="E220" i="2"/>
  <c r="O219" i="2"/>
  <c r="N219" i="2"/>
  <c r="M219" i="2"/>
  <c r="G219" i="2"/>
  <c r="F219" i="2"/>
  <c r="E219" i="2"/>
  <c r="O218" i="2"/>
  <c r="N218" i="2"/>
  <c r="M218" i="2"/>
  <c r="G218" i="2"/>
  <c r="F218" i="2"/>
  <c r="E218" i="2"/>
  <c r="O217" i="2"/>
  <c r="N217" i="2"/>
  <c r="M217" i="2"/>
  <c r="G217" i="2"/>
  <c r="F217" i="2"/>
  <c r="E217" i="2"/>
  <c r="O216" i="2"/>
  <c r="N216" i="2"/>
  <c r="M216" i="2"/>
  <c r="G216" i="2"/>
  <c r="F216" i="2"/>
  <c r="E216" i="2"/>
  <c r="O215" i="2"/>
  <c r="N215" i="2"/>
  <c r="M215" i="2"/>
  <c r="G215" i="2"/>
  <c r="F215" i="2"/>
  <c r="E215" i="2"/>
  <c r="O214" i="2"/>
  <c r="N214" i="2"/>
  <c r="M214" i="2"/>
  <c r="G214" i="2"/>
  <c r="F214" i="2"/>
  <c r="E214" i="2"/>
  <c r="O213" i="2"/>
  <c r="N213" i="2"/>
  <c r="M213" i="2"/>
  <c r="G213" i="2"/>
  <c r="F213" i="2"/>
  <c r="E213" i="2"/>
  <c r="O212" i="2"/>
  <c r="N212" i="2"/>
  <c r="M212" i="2"/>
  <c r="G212" i="2"/>
  <c r="F212" i="2"/>
  <c r="E212" i="2"/>
  <c r="O211" i="2"/>
  <c r="N211" i="2"/>
  <c r="M211" i="2"/>
  <c r="G211" i="2"/>
  <c r="F211" i="2"/>
  <c r="E211" i="2"/>
  <c r="O210" i="2"/>
  <c r="N210" i="2"/>
  <c r="M210" i="2"/>
  <c r="G210" i="2"/>
  <c r="F210" i="2"/>
  <c r="E210" i="2"/>
  <c r="O209" i="2"/>
  <c r="N209" i="2"/>
  <c r="M209" i="2"/>
  <c r="G209" i="2"/>
  <c r="F209" i="2"/>
  <c r="E209" i="2"/>
  <c r="O208" i="2"/>
  <c r="N208" i="2"/>
  <c r="M208" i="2"/>
  <c r="G208" i="2"/>
  <c r="F208" i="2"/>
  <c r="E208" i="2"/>
  <c r="O207" i="2"/>
  <c r="N207" i="2"/>
  <c r="M207" i="2"/>
  <c r="G207" i="2"/>
  <c r="F207" i="2"/>
  <c r="E207" i="2"/>
  <c r="O206" i="2"/>
  <c r="N206" i="2"/>
  <c r="M206" i="2"/>
  <c r="G206" i="2"/>
  <c r="F206" i="2"/>
  <c r="E206" i="2"/>
  <c r="O205" i="2"/>
  <c r="N205" i="2"/>
  <c r="M205" i="2"/>
  <c r="G205" i="2"/>
  <c r="F205" i="2"/>
  <c r="E205" i="2"/>
  <c r="O204" i="2"/>
  <c r="N204" i="2"/>
  <c r="M204" i="2"/>
  <c r="G204" i="2"/>
  <c r="F204" i="2"/>
  <c r="E204" i="2"/>
  <c r="O203" i="2"/>
  <c r="N203" i="2"/>
  <c r="M203" i="2"/>
  <c r="G203" i="2"/>
  <c r="F203" i="2"/>
  <c r="E203" i="2"/>
  <c r="O202" i="2"/>
  <c r="N202" i="2"/>
  <c r="M202" i="2"/>
  <c r="G202" i="2"/>
  <c r="F202" i="2"/>
  <c r="E202" i="2"/>
  <c r="O201" i="2"/>
  <c r="N201" i="2"/>
  <c r="M201" i="2"/>
  <c r="G201" i="2"/>
  <c r="F201" i="2"/>
  <c r="E201" i="2"/>
  <c r="O200" i="2"/>
  <c r="N200" i="2"/>
  <c r="M200" i="2"/>
  <c r="G200" i="2"/>
  <c r="F200" i="2"/>
  <c r="E200" i="2"/>
  <c r="O199" i="2"/>
  <c r="N199" i="2"/>
  <c r="M199" i="2"/>
  <c r="G199" i="2"/>
  <c r="F199" i="2"/>
  <c r="E199" i="2"/>
  <c r="O198" i="2"/>
  <c r="N198" i="2"/>
  <c r="M198" i="2"/>
  <c r="G198" i="2"/>
  <c r="F198" i="2"/>
  <c r="E198" i="2"/>
  <c r="O197" i="2"/>
  <c r="N197" i="2"/>
  <c r="M197" i="2"/>
  <c r="G197" i="2"/>
  <c r="F197" i="2"/>
  <c r="E197" i="2"/>
  <c r="O196" i="2"/>
  <c r="N196" i="2"/>
  <c r="M196" i="2"/>
  <c r="G196" i="2"/>
  <c r="F196" i="2"/>
  <c r="E196" i="2"/>
  <c r="O195" i="2"/>
  <c r="N195" i="2"/>
  <c r="M195" i="2"/>
  <c r="G195" i="2"/>
  <c r="F195" i="2"/>
  <c r="E195" i="2"/>
  <c r="O194" i="2"/>
  <c r="N194" i="2"/>
  <c r="M194" i="2"/>
  <c r="G194" i="2"/>
  <c r="F194" i="2"/>
  <c r="E194" i="2"/>
  <c r="O193" i="2"/>
  <c r="N193" i="2"/>
  <c r="M193" i="2"/>
  <c r="G193" i="2"/>
  <c r="F193" i="2"/>
  <c r="E193" i="2"/>
  <c r="O192" i="2"/>
  <c r="N192" i="2"/>
  <c r="M192" i="2"/>
  <c r="G192" i="2"/>
  <c r="F192" i="2"/>
  <c r="E192" i="2"/>
  <c r="O191" i="2"/>
  <c r="N191" i="2"/>
  <c r="M191" i="2"/>
  <c r="G191" i="2"/>
  <c r="F191" i="2"/>
  <c r="E191" i="2"/>
  <c r="O190" i="2"/>
  <c r="N190" i="2"/>
  <c r="M190" i="2"/>
  <c r="G190" i="2"/>
  <c r="F190" i="2"/>
  <c r="E190" i="2"/>
  <c r="O189" i="2"/>
  <c r="N189" i="2"/>
  <c r="M189" i="2"/>
  <c r="G189" i="2"/>
  <c r="F189" i="2"/>
  <c r="E189" i="2"/>
  <c r="O188" i="2"/>
  <c r="N188" i="2"/>
  <c r="M188" i="2"/>
  <c r="G188" i="2"/>
  <c r="F188" i="2"/>
  <c r="E188" i="2"/>
  <c r="O187" i="2"/>
  <c r="N187" i="2"/>
  <c r="M187" i="2"/>
  <c r="G187" i="2"/>
  <c r="F187" i="2"/>
  <c r="E187" i="2"/>
  <c r="O186" i="2"/>
  <c r="N186" i="2"/>
  <c r="M186" i="2"/>
  <c r="G186" i="2"/>
  <c r="F186" i="2"/>
  <c r="E186" i="2"/>
  <c r="O185" i="2"/>
  <c r="N185" i="2"/>
  <c r="M185" i="2"/>
  <c r="G185" i="2"/>
  <c r="F185" i="2"/>
  <c r="E185" i="2"/>
  <c r="O184" i="2"/>
  <c r="N184" i="2"/>
  <c r="M184" i="2"/>
  <c r="G184" i="2"/>
  <c r="F184" i="2"/>
  <c r="E184" i="2"/>
  <c r="O183" i="2"/>
  <c r="N183" i="2"/>
  <c r="M183" i="2"/>
  <c r="G183" i="2"/>
  <c r="F183" i="2"/>
  <c r="E183" i="2"/>
  <c r="O182" i="2"/>
  <c r="N182" i="2"/>
  <c r="M182" i="2"/>
  <c r="G182" i="2"/>
  <c r="F182" i="2"/>
  <c r="E182" i="2"/>
  <c r="O181" i="2"/>
  <c r="N181" i="2"/>
  <c r="M181" i="2"/>
  <c r="G181" i="2"/>
  <c r="F181" i="2"/>
  <c r="E181" i="2"/>
  <c r="O180" i="2"/>
  <c r="N180" i="2"/>
  <c r="M180" i="2"/>
  <c r="G180" i="2"/>
  <c r="F180" i="2"/>
  <c r="E180" i="2"/>
  <c r="O179" i="2"/>
  <c r="N179" i="2"/>
  <c r="M179" i="2"/>
  <c r="G179" i="2"/>
  <c r="F179" i="2"/>
  <c r="E179" i="2"/>
  <c r="O178" i="2"/>
  <c r="N178" i="2"/>
  <c r="M178" i="2"/>
  <c r="G178" i="2"/>
  <c r="F178" i="2"/>
  <c r="E178" i="2"/>
  <c r="O177" i="2"/>
  <c r="N177" i="2"/>
  <c r="M177" i="2"/>
  <c r="G177" i="2"/>
  <c r="F177" i="2"/>
  <c r="E177" i="2"/>
  <c r="O176" i="2"/>
  <c r="N176" i="2"/>
  <c r="M176" i="2"/>
  <c r="G176" i="2"/>
  <c r="F176" i="2"/>
  <c r="E176" i="2"/>
  <c r="O175" i="2"/>
  <c r="N175" i="2"/>
  <c r="M175" i="2"/>
  <c r="G175" i="2"/>
  <c r="F175" i="2"/>
  <c r="E175" i="2"/>
  <c r="O174" i="2"/>
  <c r="N174" i="2"/>
  <c r="M174" i="2"/>
  <c r="G174" i="2"/>
  <c r="F174" i="2"/>
  <c r="E174" i="2"/>
  <c r="O173" i="2"/>
  <c r="N173" i="2"/>
  <c r="M173" i="2"/>
  <c r="G173" i="2"/>
  <c r="F173" i="2"/>
  <c r="E173" i="2"/>
  <c r="O172" i="2"/>
  <c r="N172" i="2"/>
  <c r="M172" i="2"/>
  <c r="G172" i="2"/>
  <c r="F172" i="2"/>
  <c r="E172" i="2"/>
  <c r="O171" i="2"/>
  <c r="N171" i="2"/>
  <c r="M171" i="2"/>
  <c r="G171" i="2"/>
  <c r="F171" i="2"/>
  <c r="E171" i="2"/>
  <c r="O170" i="2"/>
  <c r="N170" i="2"/>
  <c r="M170" i="2"/>
  <c r="G170" i="2"/>
  <c r="F170" i="2"/>
  <c r="E170" i="2"/>
  <c r="O169" i="2"/>
  <c r="N169" i="2"/>
  <c r="M169" i="2"/>
  <c r="G169" i="2"/>
  <c r="F169" i="2"/>
  <c r="E169" i="2"/>
  <c r="O168" i="2"/>
  <c r="N168" i="2"/>
  <c r="M168" i="2"/>
  <c r="G168" i="2"/>
  <c r="F168" i="2"/>
  <c r="E168" i="2"/>
  <c r="O167" i="2"/>
  <c r="N167" i="2"/>
  <c r="M167" i="2"/>
  <c r="G167" i="2"/>
  <c r="F167" i="2"/>
  <c r="E167" i="2"/>
  <c r="O166" i="2"/>
  <c r="N166" i="2"/>
  <c r="M166" i="2"/>
  <c r="G166" i="2"/>
  <c r="F166" i="2"/>
  <c r="E166" i="2"/>
  <c r="O165" i="2"/>
  <c r="N165" i="2"/>
  <c r="M165" i="2"/>
  <c r="G165" i="2"/>
  <c r="F165" i="2"/>
  <c r="E165" i="2"/>
  <c r="O164" i="2"/>
  <c r="N164" i="2"/>
  <c r="M164" i="2"/>
  <c r="G164" i="2"/>
  <c r="F164" i="2"/>
  <c r="E164" i="2"/>
  <c r="O163" i="2"/>
  <c r="N163" i="2"/>
  <c r="M163" i="2"/>
  <c r="G163" i="2"/>
  <c r="F163" i="2"/>
  <c r="E163" i="2"/>
  <c r="O162" i="2"/>
  <c r="N162" i="2"/>
  <c r="M162" i="2"/>
  <c r="G162" i="2"/>
  <c r="F162" i="2"/>
  <c r="E162" i="2"/>
  <c r="O161" i="2"/>
  <c r="N161" i="2"/>
  <c r="M161" i="2"/>
  <c r="G161" i="2"/>
  <c r="F161" i="2"/>
  <c r="E161" i="2"/>
  <c r="O160" i="2"/>
  <c r="N160" i="2"/>
  <c r="M160" i="2"/>
  <c r="G160" i="2"/>
  <c r="F160" i="2"/>
  <c r="E160" i="2"/>
  <c r="O159" i="2"/>
  <c r="N159" i="2"/>
  <c r="M159" i="2"/>
  <c r="G159" i="2"/>
  <c r="F159" i="2"/>
  <c r="E159" i="2"/>
  <c r="O158" i="2"/>
  <c r="N158" i="2"/>
  <c r="M158" i="2"/>
  <c r="G158" i="2"/>
  <c r="F158" i="2"/>
  <c r="E158" i="2"/>
  <c r="O157" i="2"/>
  <c r="N157" i="2"/>
  <c r="M157" i="2"/>
  <c r="G157" i="2"/>
  <c r="F157" i="2"/>
  <c r="E157" i="2"/>
  <c r="O156" i="2"/>
  <c r="N156" i="2"/>
  <c r="M156" i="2"/>
  <c r="G156" i="2"/>
  <c r="F156" i="2"/>
  <c r="E156" i="2"/>
  <c r="O155" i="2"/>
  <c r="N155" i="2"/>
  <c r="M155" i="2"/>
  <c r="G155" i="2"/>
  <c r="F155" i="2"/>
  <c r="E155" i="2"/>
  <c r="O154" i="2"/>
  <c r="N154" i="2"/>
  <c r="M154" i="2"/>
  <c r="G154" i="2"/>
  <c r="F154" i="2"/>
  <c r="E154" i="2"/>
  <c r="O153" i="2"/>
  <c r="N153" i="2"/>
  <c r="M153" i="2"/>
  <c r="G153" i="2"/>
  <c r="F153" i="2"/>
  <c r="E153" i="2"/>
  <c r="O152" i="2"/>
  <c r="N152" i="2"/>
  <c r="M152" i="2"/>
  <c r="G152" i="2"/>
  <c r="F152" i="2"/>
  <c r="E152" i="2"/>
  <c r="O151" i="2"/>
  <c r="N151" i="2"/>
  <c r="M151" i="2"/>
  <c r="G151" i="2"/>
  <c r="F151" i="2"/>
  <c r="E151" i="2"/>
  <c r="O150" i="2"/>
  <c r="N150" i="2"/>
  <c r="M150" i="2"/>
  <c r="G150" i="2"/>
  <c r="F150" i="2"/>
  <c r="E150" i="2"/>
  <c r="O149" i="2"/>
  <c r="N149" i="2"/>
  <c r="M149" i="2"/>
  <c r="G149" i="2"/>
  <c r="F149" i="2"/>
  <c r="E149" i="2"/>
  <c r="O148" i="2"/>
  <c r="N148" i="2"/>
  <c r="M148" i="2"/>
  <c r="G148" i="2"/>
  <c r="F148" i="2"/>
  <c r="E148" i="2"/>
  <c r="O147" i="2"/>
  <c r="N147" i="2"/>
  <c r="M147" i="2"/>
  <c r="G147" i="2"/>
  <c r="F147" i="2"/>
  <c r="E147" i="2"/>
  <c r="O146" i="2"/>
  <c r="N146" i="2"/>
  <c r="M146" i="2"/>
  <c r="G146" i="2"/>
  <c r="F146" i="2"/>
  <c r="E146" i="2"/>
  <c r="O145" i="2"/>
  <c r="N145" i="2"/>
  <c r="M145" i="2"/>
  <c r="G145" i="2"/>
  <c r="F145" i="2"/>
  <c r="E145" i="2"/>
  <c r="O144" i="2"/>
  <c r="N144" i="2"/>
  <c r="M144" i="2"/>
  <c r="G144" i="2"/>
  <c r="F144" i="2"/>
  <c r="E144" i="2"/>
  <c r="O143" i="2"/>
  <c r="N143" i="2"/>
  <c r="M143" i="2"/>
  <c r="G143" i="2"/>
  <c r="F143" i="2"/>
  <c r="E143" i="2"/>
  <c r="O142" i="2"/>
  <c r="N142" i="2"/>
  <c r="M142" i="2"/>
  <c r="G142" i="2"/>
  <c r="F142" i="2"/>
  <c r="E142" i="2"/>
  <c r="O141" i="2"/>
  <c r="N141" i="2"/>
  <c r="M141" i="2"/>
  <c r="G141" i="2"/>
  <c r="F141" i="2"/>
  <c r="E141" i="2"/>
  <c r="O140" i="2"/>
  <c r="N140" i="2"/>
  <c r="M140" i="2"/>
  <c r="G140" i="2"/>
  <c r="F140" i="2"/>
  <c r="E140" i="2"/>
  <c r="O139" i="2"/>
  <c r="N139" i="2"/>
  <c r="M139" i="2"/>
  <c r="G139" i="2"/>
  <c r="F139" i="2"/>
  <c r="E139" i="2"/>
  <c r="O138" i="2"/>
  <c r="N138" i="2"/>
  <c r="M138" i="2"/>
  <c r="G138" i="2"/>
  <c r="F138" i="2"/>
  <c r="E138" i="2"/>
  <c r="O137" i="2"/>
  <c r="N137" i="2"/>
  <c r="M137" i="2"/>
  <c r="G137" i="2"/>
  <c r="F137" i="2"/>
  <c r="E137" i="2"/>
  <c r="O136" i="2"/>
  <c r="N136" i="2"/>
  <c r="M136" i="2"/>
  <c r="G136" i="2"/>
  <c r="F136" i="2"/>
  <c r="E136" i="2"/>
  <c r="O135" i="2"/>
  <c r="N135" i="2"/>
  <c r="M135" i="2"/>
  <c r="G135" i="2"/>
  <c r="F135" i="2"/>
  <c r="E135" i="2"/>
  <c r="O134" i="2"/>
  <c r="N134" i="2"/>
  <c r="M134" i="2"/>
  <c r="G134" i="2"/>
  <c r="F134" i="2"/>
  <c r="E134" i="2"/>
  <c r="O133" i="2"/>
  <c r="N133" i="2"/>
  <c r="M133" i="2"/>
  <c r="G133" i="2"/>
  <c r="F133" i="2"/>
  <c r="E133" i="2"/>
  <c r="O132" i="2"/>
  <c r="N132" i="2"/>
  <c r="M132" i="2"/>
  <c r="G132" i="2"/>
  <c r="F132" i="2"/>
  <c r="E132" i="2"/>
  <c r="O131" i="2"/>
  <c r="N131" i="2"/>
  <c r="M131" i="2"/>
  <c r="G131" i="2"/>
  <c r="F131" i="2"/>
  <c r="E131" i="2"/>
  <c r="O130" i="2"/>
  <c r="N130" i="2"/>
  <c r="M130" i="2"/>
  <c r="G130" i="2"/>
  <c r="F130" i="2"/>
  <c r="E130" i="2"/>
  <c r="O129" i="2"/>
  <c r="N129" i="2"/>
  <c r="M129" i="2"/>
  <c r="G129" i="2"/>
  <c r="F129" i="2"/>
  <c r="E129" i="2"/>
  <c r="O128" i="2"/>
  <c r="N128" i="2"/>
  <c r="M128" i="2"/>
  <c r="G128" i="2"/>
  <c r="F128" i="2"/>
  <c r="E128" i="2"/>
  <c r="O127" i="2"/>
  <c r="N127" i="2"/>
  <c r="M127" i="2"/>
  <c r="G127" i="2"/>
  <c r="F127" i="2"/>
  <c r="E127" i="2"/>
  <c r="O126" i="2"/>
  <c r="N126" i="2"/>
  <c r="M126" i="2"/>
  <c r="G126" i="2"/>
  <c r="F126" i="2"/>
  <c r="E126" i="2"/>
  <c r="O125" i="2"/>
  <c r="N125" i="2"/>
  <c r="M125" i="2"/>
  <c r="G125" i="2"/>
  <c r="F125" i="2"/>
  <c r="E125" i="2"/>
  <c r="O124" i="2"/>
  <c r="N124" i="2"/>
  <c r="M124" i="2"/>
  <c r="G124" i="2"/>
  <c r="F124" i="2"/>
  <c r="E124" i="2"/>
  <c r="O123" i="2"/>
  <c r="N123" i="2"/>
  <c r="M123" i="2"/>
  <c r="G123" i="2"/>
  <c r="F123" i="2"/>
  <c r="E123" i="2"/>
  <c r="O122" i="2"/>
  <c r="N122" i="2"/>
  <c r="M122" i="2"/>
  <c r="G122" i="2"/>
  <c r="F122" i="2"/>
  <c r="E122" i="2"/>
  <c r="O121" i="2"/>
  <c r="N121" i="2"/>
  <c r="M121" i="2"/>
  <c r="G121" i="2"/>
  <c r="F121" i="2"/>
  <c r="E121" i="2"/>
  <c r="O120" i="2"/>
  <c r="N120" i="2"/>
  <c r="M120" i="2"/>
  <c r="G120" i="2"/>
  <c r="F120" i="2"/>
  <c r="E120" i="2"/>
  <c r="O119" i="2"/>
  <c r="N119" i="2"/>
  <c r="M119" i="2"/>
  <c r="G119" i="2"/>
  <c r="F119" i="2"/>
  <c r="E119" i="2"/>
  <c r="O118" i="2"/>
  <c r="N118" i="2"/>
  <c r="M118" i="2"/>
  <c r="G118" i="2"/>
  <c r="F118" i="2"/>
  <c r="E118" i="2"/>
  <c r="O117" i="2"/>
  <c r="N117" i="2"/>
  <c r="M117" i="2"/>
  <c r="G117" i="2"/>
  <c r="F117" i="2"/>
  <c r="E117" i="2"/>
  <c r="O116" i="2"/>
  <c r="N116" i="2"/>
  <c r="M116" i="2"/>
  <c r="G116" i="2"/>
  <c r="F116" i="2"/>
  <c r="E116" i="2"/>
  <c r="O115" i="2"/>
  <c r="N115" i="2"/>
  <c r="M115" i="2"/>
  <c r="G115" i="2"/>
  <c r="F115" i="2"/>
  <c r="E115" i="2"/>
  <c r="O114" i="2"/>
  <c r="N114" i="2"/>
  <c r="M114" i="2"/>
  <c r="G114" i="2"/>
  <c r="F114" i="2"/>
  <c r="E114" i="2"/>
  <c r="O113" i="2"/>
  <c r="N113" i="2"/>
  <c r="M113" i="2"/>
  <c r="G113" i="2"/>
  <c r="F113" i="2"/>
  <c r="E113" i="2"/>
  <c r="O112" i="2"/>
  <c r="N112" i="2"/>
  <c r="M112" i="2"/>
  <c r="G112" i="2"/>
  <c r="F112" i="2"/>
  <c r="E112" i="2"/>
  <c r="O111" i="2"/>
  <c r="N111" i="2"/>
  <c r="M111" i="2"/>
  <c r="G111" i="2"/>
  <c r="F111" i="2"/>
  <c r="E111" i="2"/>
  <c r="O110" i="2"/>
  <c r="N110" i="2"/>
  <c r="M110" i="2"/>
  <c r="G110" i="2"/>
  <c r="F110" i="2"/>
  <c r="E110" i="2"/>
  <c r="O109" i="2"/>
  <c r="N109" i="2"/>
  <c r="M109" i="2"/>
  <c r="G109" i="2"/>
  <c r="F109" i="2"/>
  <c r="E109" i="2"/>
  <c r="O108" i="2"/>
  <c r="N108" i="2"/>
  <c r="M108" i="2"/>
  <c r="G108" i="2"/>
  <c r="F108" i="2"/>
  <c r="E108" i="2"/>
  <c r="O107" i="2"/>
  <c r="N107" i="2"/>
  <c r="M107" i="2"/>
  <c r="G107" i="2"/>
  <c r="F107" i="2"/>
  <c r="E107" i="2"/>
  <c r="O106" i="2"/>
  <c r="N106" i="2"/>
  <c r="M106" i="2"/>
  <c r="G106" i="2"/>
  <c r="F106" i="2"/>
  <c r="E106" i="2"/>
  <c r="O105" i="2"/>
  <c r="N105" i="2"/>
  <c r="M105" i="2"/>
  <c r="G105" i="2"/>
  <c r="F105" i="2"/>
  <c r="E105" i="2"/>
  <c r="O104" i="2"/>
  <c r="N104" i="2"/>
  <c r="M104" i="2"/>
  <c r="G104" i="2"/>
  <c r="F104" i="2"/>
  <c r="E104" i="2"/>
  <c r="O103" i="2"/>
  <c r="N103" i="2"/>
  <c r="M103" i="2"/>
  <c r="G103" i="2"/>
  <c r="F103" i="2"/>
  <c r="E103" i="2"/>
  <c r="O102" i="2"/>
  <c r="N102" i="2"/>
  <c r="M102" i="2"/>
  <c r="G102" i="2"/>
  <c r="F102" i="2"/>
  <c r="E102" i="2"/>
  <c r="O101" i="2"/>
  <c r="N101" i="2"/>
  <c r="M101" i="2"/>
  <c r="G101" i="2"/>
  <c r="F101" i="2"/>
  <c r="E101" i="2"/>
  <c r="O100" i="2"/>
  <c r="N100" i="2"/>
  <c r="M100" i="2"/>
  <c r="G100" i="2"/>
  <c r="F100" i="2"/>
  <c r="E100" i="2"/>
  <c r="O99" i="2"/>
  <c r="N99" i="2"/>
  <c r="M99" i="2"/>
  <c r="G99" i="2"/>
  <c r="F99" i="2"/>
  <c r="E99" i="2"/>
  <c r="O98" i="2"/>
  <c r="N98" i="2"/>
  <c r="M98" i="2"/>
  <c r="G98" i="2"/>
  <c r="F98" i="2"/>
  <c r="E98" i="2"/>
  <c r="O97" i="2"/>
  <c r="N97" i="2"/>
  <c r="M97" i="2"/>
  <c r="G97" i="2"/>
  <c r="F97" i="2"/>
  <c r="E97" i="2"/>
  <c r="O96" i="2"/>
  <c r="N96" i="2"/>
  <c r="M96" i="2"/>
  <c r="G96" i="2"/>
  <c r="F96" i="2"/>
  <c r="E96" i="2"/>
  <c r="O95" i="2"/>
  <c r="N95" i="2"/>
  <c r="M95" i="2"/>
  <c r="G95" i="2"/>
  <c r="F95" i="2"/>
  <c r="E95" i="2"/>
  <c r="O94" i="2"/>
  <c r="N94" i="2"/>
  <c r="M94" i="2"/>
  <c r="G94" i="2"/>
  <c r="F94" i="2"/>
  <c r="E94" i="2"/>
  <c r="O93" i="2"/>
  <c r="N93" i="2"/>
  <c r="M93" i="2"/>
  <c r="G93" i="2"/>
  <c r="F93" i="2"/>
  <c r="E93" i="2"/>
  <c r="O92" i="2"/>
  <c r="N92" i="2"/>
  <c r="M92" i="2"/>
  <c r="G92" i="2"/>
  <c r="F92" i="2"/>
  <c r="E92" i="2"/>
  <c r="O91" i="2"/>
  <c r="N91" i="2"/>
  <c r="M91" i="2"/>
  <c r="G91" i="2"/>
  <c r="F91" i="2"/>
  <c r="E91" i="2"/>
  <c r="O90" i="2"/>
  <c r="N90" i="2"/>
  <c r="M90" i="2"/>
  <c r="G90" i="2"/>
  <c r="F90" i="2"/>
  <c r="E90" i="2"/>
  <c r="O89" i="2"/>
  <c r="N89" i="2"/>
  <c r="M89" i="2"/>
  <c r="G89" i="2"/>
  <c r="F89" i="2"/>
  <c r="E89" i="2"/>
  <c r="O88" i="2"/>
  <c r="N88" i="2"/>
  <c r="M88" i="2"/>
  <c r="G88" i="2"/>
  <c r="F88" i="2"/>
  <c r="E88" i="2"/>
  <c r="O87" i="2"/>
  <c r="N87" i="2"/>
  <c r="M87" i="2"/>
  <c r="G87" i="2"/>
  <c r="F87" i="2"/>
  <c r="E87" i="2"/>
  <c r="O86" i="2"/>
  <c r="N86" i="2"/>
  <c r="M86" i="2"/>
  <c r="G86" i="2"/>
  <c r="F86" i="2"/>
  <c r="E86" i="2"/>
  <c r="O85" i="2"/>
  <c r="N85" i="2"/>
  <c r="M85" i="2"/>
  <c r="G85" i="2"/>
  <c r="F85" i="2"/>
  <c r="E85" i="2"/>
  <c r="O84" i="2"/>
  <c r="N84" i="2"/>
  <c r="M84" i="2"/>
  <c r="G84" i="2"/>
  <c r="F84" i="2"/>
  <c r="E84" i="2"/>
  <c r="O83" i="2"/>
  <c r="N83" i="2"/>
  <c r="M83" i="2"/>
  <c r="G83" i="2"/>
  <c r="F83" i="2"/>
  <c r="E83" i="2"/>
  <c r="O82" i="2"/>
  <c r="N82" i="2"/>
  <c r="M82" i="2"/>
  <c r="G82" i="2"/>
  <c r="F82" i="2"/>
  <c r="E82" i="2"/>
  <c r="O81" i="2"/>
  <c r="N81" i="2"/>
  <c r="M81" i="2"/>
  <c r="G81" i="2"/>
  <c r="F81" i="2"/>
  <c r="E81" i="2"/>
  <c r="O80" i="2"/>
  <c r="N80" i="2"/>
  <c r="M80" i="2"/>
  <c r="G80" i="2"/>
  <c r="F80" i="2"/>
  <c r="E80" i="2"/>
  <c r="O79" i="2"/>
  <c r="N79" i="2"/>
  <c r="M79" i="2"/>
  <c r="G79" i="2"/>
  <c r="F79" i="2"/>
  <c r="E79" i="2"/>
  <c r="O78" i="2"/>
  <c r="N78" i="2"/>
  <c r="M78" i="2"/>
  <c r="G78" i="2"/>
  <c r="F78" i="2"/>
  <c r="E78" i="2"/>
  <c r="O77" i="2"/>
  <c r="N77" i="2"/>
  <c r="M77" i="2"/>
  <c r="G77" i="2"/>
  <c r="F77" i="2"/>
  <c r="E77" i="2"/>
  <c r="O76" i="2"/>
  <c r="N76" i="2"/>
  <c r="M76" i="2"/>
  <c r="G76" i="2"/>
  <c r="F76" i="2"/>
  <c r="E76" i="2"/>
  <c r="O75" i="2"/>
  <c r="N75" i="2"/>
  <c r="M75" i="2"/>
  <c r="G75" i="2"/>
  <c r="F75" i="2"/>
  <c r="E75" i="2"/>
  <c r="O74" i="2"/>
  <c r="N74" i="2"/>
  <c r="M74" i="2"/>
  <c r="G74" i="2"/>
  <c r="F74" i="2"/>
  <c r="E74" i="2"/>
  <c r="O73" i="2"/>
  <c r="N73" i="2"/>
  <c r="M73" i="2"/>
  <c r="G73" i="2"/>
  <c r="F73" i="2"/>
  <c r="E73" i="2"/>
  <c r="O72" i="2"/>
  <c r="N72" i="2"/>
  <c r="M72" i="2"/>
  <c r="G72" i="2"/>
  <c r="F72" i="2"/>
  <c r="E72" i="2"/>
  <c r="O71" i="2"/>
  <c r="N71" i="2"/>
  <c r="M71" i="2"/>
  <c r="G71" i="2"/>
  <c r="F71" i="2"/>
  <c r="E71" i="2"/>
  <c r="O70" i="2"/>
  <c r="N70" i="2"/>
  <c r="M70" i="2"/>
  <c r="G70" i="2"/>
  <c r="F70" i="2"/>
  <c r="E70" i="2"/>
  <c r="O69" i="2"/>
  <c r="N69" i="2"/>
  <c r="M69" i="2"/>
  <c r="G69" i="2"/>
  <c r="F69" i="2"/>
  <c r="E69" i="2"/>
  <c r="O68" i="2"/>
  <c r="N68" i="2"/>
  <c r="M68" i="2"/>
  <c r="G68" i="2"/>
  <c r="F68" i="2"/>
  <c r="E68" i="2"/>
  <c r="O67" i="2"/>
  <c r="N67" i="2"/>
  <c r="M67" i="2"/>
  <c r="G67" i="2"/>
  <c r="F67" i="2"/>
  <c r="E67" i="2"/>
  <c r="O66" i="2"/>
  <c r="N66" i="2"/>
  <c r="M66" i="2"/>
  <c r="G66" i="2"/>
  <c r="F66" i="2"/>
  <c r="E66" i="2"/>
  <c r="O65" i="2"/>
  <c r="N65" i="2"/>
  <c r="M65" i="2"/>
  <c r="G65" i="2"/>
  <c r="F65" i="2"/>
  <c r="E65" i="2"/>
  <c r="O64" i="2"/>
  <c r="N64" i="2"/>
  <c r="M64" i="2"/>
  <c r="G64" i="2"/>
  <c r="F64" i="2"/>
  <c r="E64" i="2"/>
  <c r="O63" i="2"/>
  <c r="N63" i="2"/>
  <c r="M63" i="2"/>
  <c r="G63" i="2"/>
  <c r="F63" i="2"/>
  <c r="E63" i="2"/>
  <c r="O62" i="2"/>
  <c r="N62" i="2"/>
  <c r="M62" i="2"/>
  <c r="G62" i="2"/>
  <c r="F62" i="2"/>
  <c r="E62" i="2"/>
  <c r="O61" i="2"/>
  <c r="N61" i="2"/>
  <c r="M61" i="2"/>
  <c r="G61" i="2"/>
  <c r="F61" i="2"/>
  <c r="E61" i="2"/>
  <c r="O60" i="2"/>
  <c r="N60" i="2"/>
  <c r="M60" i="2"/>
  <c r="G60" i="2"/>
  <c r="F60" i="2"/>
  <c r="E60" i="2"/>
  <c r="O59" i="2"/>
  <c r="N59" i="2"/>
  <c r="M59" i="2"/>
  <c r="G59" i="2"/>
  <c r="F59" i="2"/>
  <c r="E59" i="2"/>
  <c r="O58" i="2"/>
  <c r="N58" i="2"/>
  <c r="M58" i="2"/>
  <c r="G58" i="2"/>
  <c r="F58" i="2"/>
  <c r="E58" i="2"/>
  <c r="O57" i="2"/>
  <c r="N57" i="2"/>
  <c r="M57" i="2"/>
  <c r="G57" i="2"/>
  <c r="F57" i="2"/>
  <c r="E57" i="2"/>
  <c r="O56" i="2"/>
  <c r="N56" i="2"/>
  <c r="M56" i="2"/>
  <c r="G56" i="2"/>
  <c r="F56" i="2"/>
  <c r="E56" i="2"/>
  <c r="O55" i="2"/>
  <c r="N55" i="2"/>
  <c r="M55" i="2"/>
  <c r="G55" i="2"/>
  <c r="F55" i="2"/>
  <c r="E55" i="2"/>
  <c r="O54" i="2"/>
  <c r="N54" i="2"/>
  <c r="M54" i="2"/>
  <c r="G54" i="2"/>
  <c r="F54" i="2"/>
  <c r="E54" i="2"/>
  <c r="O53" i="2"/>
  <c r="N53" i="2"/>
  <c r="M53" i="2"/>
  <c r="G53" i="2"/>
  <c r="F53" i="2"/>
  <c r="E53" i="2"/>
  <c r="O52" i="2"/>
  <c r="N52" i="2"/>
  <c r="M52" i="2"/>
  <c r="G52" i="2"/>
  <c r="F52" i="2"/>
  <c r="E52" i="2"/>
  <c r="O51" i="2"/>
  <c r="N51" i="2"/>
  <c r="M51" i="2"/>
  <c r="G51" i="2"/>
  <c r="F51" i="2"/>
  <c r="E51" i="2"/>
  <c r="S50" i="2"/>
  <c r="R50" i="2"/>
  <c r="O50" i="2"/>
  <c r="N50" i="2"/>
  <c r="M50" i="2"/>
  <c r="G50" i="2"/>
  <c r="F50" i="2"/>
  <c r="E50" i="2"/>
  <c r="S49" i="2"/>
  <c r="R49" i="2"/>
  <c r="O49" i="2"/>
  <c r="N49" i="2"/>
  <c r="M49" i="2"/>
  <c r="G49" i="2"/>
  <c r="F49" i="2"/>
  <c r="E49" i="2"/>
  <c r="S48" i="2"/>
  <c r="R48" i="2"/>
  <c r="O48" i="2"/>
  <c r="N48" i="2"/>
  <c r="M48" i="2"/>
  <c r="G48" i="2"/>
  <c r="F48" i="2"/>
  <c r="E48" i="2"/>
  <c r="S47" i="2"/>
  <c r="R47" i="2"/>
  <c r="O47" i="2"/>
  <c r="N47" i="2"/>
  <c r="M47" i="2"/>
  <c r="G47" i="2"/>
  <c r="F47" i="2"/>
  <c r="E47" i="2"/>
  <c r="S46" i="2"/>
  <c r="R46" i="2"/>
  <c r="O46" i="2"/>
  <c r="N46" i="2"/>
  <c r="M46" i="2"/>
  <c r="G46" i="2"/>
  <c r="F46" i="2"/>
  <c r="E46" i="2"/>
  <c r="S45" i="2"/>
  <c r="R45" i="2"/>
  <c r="O45" i="2"/>
  <c r="N45" i="2"/>
  <c r="M45" i="2"/>
  <c r="G45" i="2"/>
  <c r="F45" i="2"/>
  <c r="E45" i="2"/>
  <c r="S44" i="2"/>
  <c r="R44" i="2"/>
  <c r="O44" i="2"/>
  <c r="N44" i="2"/>
  <c r="M44" i="2"/>
  <c r="G44" i="2"/>
  <c r="F44" i="2"/>
  <c r="E44" i="2"/>
  <c r="S43" i="2"/>
  <c r="R43" i="2"/>
  <c r="O43" i="2"/>
  <c r="N43" i="2"/>
  <c r="M43" i="2"/>
  <c r="G43" i="2"/>
  <c r="F43" i="2"/>
  <c r="E43" i="2"/>
  <c r="S42" i="2"/>
  <c r="R42" i="2"/>
  <c r="O42" i="2"/>
  <c r="N42" i="2"/>
  <c r="M42" i="2"/>
  <c r="G42" i="2"/>
  <c r="F42" i="2"/>
  <c r="E42" i="2"/>
  <c r="S41" i="2"/>
  <c r="R41" i="2"/>
  <c r="O41" i="2"/>
  <c r="N41" i="2"/>
  <c r="M41" i="2"/>
  <c r="G41" i="2"/>
  <c r="F41" i="2"/>
  <c r="E41" i="2"/>
  <c r="S40" i="2"/>
  <c r="R40" i="2"/>
  <c r="O40" i="2"/>
  <c r="N40" i="2"/>
  <c r="M40" i="2"/>
  <c r="G40" i="2"/>
  <c r="F40" i="2"/>
  <c r="E40" i="2"/>
  <c r="O39" i="2"/>
  <c r="N39" i="2"/>
  <c r="M39" i="2"/>
  <c r="G39" i="2"/>
  <c r="F39" i="2"/>
  <c r="E39" i="2"/>
  <c r="O38" i="2"/>
  <c r="N38" i="2"/>
  <c r="M38" i="2"/>
  <c r="G38" i="2"/>
  <c r="F38" i="2"/>
  <c r="E38" i="2"/>
  <c r="O37" i="2"/>
  <c r="N37" i="2"/>
  <c r="M37" i="2"/>
  <c r="G37" i="2"/>
  <c r="F37" i="2"/>
  <c r="E37" i="2"/>
  <c r="O36" i="2"/>
  <c r="N36" i="2"/>
  <c r="M36" i="2"/>
  <c r="G36" i="2"/>
  <c r="F36" i="2"/>
  <c r="E36" i="2"/>
  <c r="O35" i="2"/>
  <c r="N35" i="2"/>
  <c r="M35" i="2"/>
  <c r="G35" i="2"/>
  <c r="F35" i="2"/>
  <c r="E35" i="2"/>
  <c r="O34" i="2"/>
  <c r="N34" i="2"/>
  <c r="M34" i="2"/>
  <c r="G34" i="2"/>
  <c r="F34" i="2"/>
  <c r="E34" i="2"/>
  <c r="O33" i="2"/>
  <c r="N33" i="2"/>
  <c r="M33" i="2"/>
  <c r="G33" i="2"/>
  <c r="F33" i="2"/>
  <c r="E33" i="2"/>
  <c r="O32" i="2"/>
  <c r="N32" i="2"/>
  <c r="M32" i="2"/>
  <c r="G32" i="2"/>
  <c r="F32" i="2"/>
  <c r="E32" i="2"/>
  <c r="O31" i="2"/>
  <c r="N31" i="2"/>
  <c r="M31" i="2"/>
  <c r="G31" i="2"/>
  <c r="F31" i="2"/>
  <c r="E31" i="2"/>
  <c r="O30" i="2"/>
  <c r="N30" i="2"/>
  <c r="M30" i="2"/>
  <c r="G30" i="2"/>
  <c r="F30" i="2"/>
  <c r="E30" i="2"/>
  <c r="O29" i="2"/>
  <c r="N29" i="2"/>
  <c r="M29" i="2"/>
  <c r="G29" i="2"/>
  <c r="F29" i="2"/>
  <c r="E29" i="2"/>
  <c r="O28" i="2"/>
  <c r="N28" i="2"/>
  <c r="M28" i="2"/>
  <c r="G28" i="2"/>
  <c r="F28" i="2"/>
  <c r="E28" i="2"/>
  <c r="O27" i="2"/>
  <c r="N27" i="2"/>
  <c r="M27" i="2"/>
  <c r="G27" i="2"/>
  <c r="F27" i="2"/>
  <c r="E27" i="2"/>
  <c r="O26" i="2"/>
  <c r="N26" i="2"/>
  <c r="M26" i="2"/>
  <c r="G26" i="2"/>
  <c r="F26" i="2"/>
  <c r="E26" i="2"/>
  <c r="O25" i="2"/>
  <c r="N25" i="2"/>
  <c r="M25" i="2"/>
  <c r="G25" i="2"/>
  <c r="F25" i="2"/>
  <c r="E25" i="2"/>
  <c r="O24" i="2"/>
  <c r="N24" i="2"/>
  <c r="M24" i="2"/>
  <c r="G24" i="2"/>
  <c r="F24" i="2"/>
  <c r="E24" i="2"/>
  <c r="O23" i="2"/>
  <c r="N23" i="2"/>
  <c r="M23" i="2"/>
  <c r="G23" i="2"/>
  <c r="F23" i="2"/>
  <c r="E23" i="2"/>
  <c r="O22" i="2"/>
  <c r="N22" i="2"/>
  <c r="M22" i="2"/>
  <c r="G22" i="2"/>
  <c r="F22" i="2"/>
  <c r="E22" i="2"/>
  <c r="O21" i="2"/>
  <c r="N21" i="2"/>
  <c r="M21" i="2"/>
  <c r="G21" i="2"/>
  <c r="F21" i="2"/>
  <c r="E21" i="2"/>
  <c r="O20" i="2"/>
  <c r="N20" i="2"/>
  <c r="M20" i="2"/>
  <c r="G20" i="2"/>
  <c r="F20" i="2"/>
  <c r="E20" i="2"/>
  <c r="O19" i="2"/>
  <c r="N19" i="2"/>
  <c r="M19" i="2"/>
  <c r="G19" i="2"/>
  <c r="F19" i="2"/>
  <c r="E19" i="2"/>
  <c r="O18" i="2"/>
  <c r="N18" i="2"/>
  <c r="M18" i="2"/>
  <c r="G18" i="2"/>
  <c r="F18" i="2"/>
  <c r="E18" i="2"/>
  <c r="O17" i="2"/>
  <c r="N17" i="2"/>
  <c r="M17" i="2"/>
  <c r="G17" i="2"/>
  <c r="F17" i="2"/>
  <c r="E17" i="2"/>
  <c r="O16" i="2"/>
  <c r="N16" i="2"/>
  <c r="M16" i="2"/>
  <c r="G16" i="2"/>
  <c r="F16" i="2"/>
  <c r="E16" i="2"/>
  <c r="O15" i="2"/>
  <c r="N15" i="2"/>
  <c r="M15" i="2"/>
  <c r="G15" i="2"/>
  <c r="F15" i="2"/>
  <c r="E15" i="2"/>
  <c r="O14" i="2"/>
  <c r="N14" i="2"/>
  <c r="M14" i="2"/>
  <c r="G14" i="2"/>
  <c r="F14" i="2"/>
  <c r="E14" i="2"/>
  <c r="O13" i="2"/>
  <c r="N13" i="2"/>
  <c r="M13" i="2"/>
  <c r="G13" i="2"/>
  <c r="F13" i="2"/>
  <c r="E13" i="2"/>
  <c r="O12" i="2"/>
  <c r="N12" i="2"/>
  <c r="M12" i="2"/>
  <c r="G12" i="2"/>
  <c r="F12" i="2"/>
  <c r="E12" i="2"/>
  <c r="O11" i="2"/>
  <c r="N11" i="2"/>
  <c r="M11" i="2"/>
  <c r="G11" i="2"/>
  <c r="F11" i="2"/>
  <c r="E11" i="2"/>
  <c r="O10" i="2"/>
  <c r="N10" i="2"/>
  <c r="M10" i="2"/>
  <c r="G10" i="2"/>
  <c r="F10" i="2"/>
  <c r="E10" i="2"/>
  <c r="O9" i="2"/>
  <c r="N9" i="2"/>
  <c r="M9" i="2"/>
  <c r="G9" i="2"/>
  <c r="F9" i="2"/>
  <c r="E9" i="2"/>
</calcChain>
</file>

<file path=xl/sharedStrings.xml><?xml version="1.0" encoding="utf-8"?>
<sst xmlns="http://schemas.openxmlformats.org/spreadsheetml/2006/main" count="3803" uniqueCount="82">
  <si>
    <t>Date</t>
  </si>
  <si>
    <t>Invoice Number</t>
  </si>
  <si>
    <t>Invoice Discount</t>
  </si>
  <si>
    <t>Product</t>
  </si>
  <si>
    <t>Manufactuer</t>
  </si>
  <si>
    <t>Category</t>
  </si>
  <si>
    <t>Quad</t>
  </si>
  <si>
    <t>Gel Booms</t>
  </si>
  <si>
    <t>Aspen</t>
  </si>
  <si>
    <t>Colorado Booms</t>
  </si>
  <si>
    <t>Sunset</t>
  </si>
  <si>
    <t>Eagle</t>
  </si>
  <si>
    <t>Channel Craft</t>
  </si>
  <si>
    <t>Crested Beaut</t>
  </si>
  <si>
    <t>Majestic Beaut</t>
  </si>
  <si>
    <t>Yanaki</t>
  </si>
  <si>
    <t>Kangaroo</t>
  </si>
  <si>
    <t>Sunbell</t>
  </si>
  <si>
    <t>Freestyle</t>
  </si>
  <si>
    <t>Beginner</t>
  </si>
  <si>
    <t>Australian Round</t>
  </si>
  <si>
    <t>Carlota</t>
  </si>
  <si>
    <t>Carlota Doublers</t>
  </si>
  <si>
    <t>Weight oz.</t>
  </si>
  <si>
    <t>Quanity</t>
  </si>
  <si>
    <t>Unit Price</t>
  </si>
  <si>
    <t>Dimention Table for fLineItemInvoiceDetail</t>
  </si>
  <si>
    <t>One Side</t>
  </si>
  <si>
    <t>One Side for fLineItemInvoiceDetail Fact Table</t>
  </si>
  <si>
    <t>Fact Table for dProduct</t>
  </si>
  <si>
    <t>Fact Table for fInvoiceHeader</t>
  </si>
  <si>
    <r>
      <rPr>
        <b/>
        <sz val="11"/>
        <color theme="1"/>
        <rFont val="Calibri"/>
        <family val="2"/>
        <scheme val="minor"/>
      </rPr>
      <t>fInvoiceHeader</t>
    </r>
    <r>
      <rPr>
        <sz val="11"/>
        <color theme="1"/>
        <rFont val="Calibri"/>
        <family val="2"/>
        <scheme val="minor"/>
      </rPr>
      <t xml:space="preserve"> = Invoice Fact Table = Invoice Level</t>
    </r>
  </si>
  <si>
    <r>
      <rPr>
        <b/>
        <sz val="11"/>
        <color theme="1"/>
        <rFont val="Calibri"/>
        <family val="2"/>
        <scheme val="minor"/>
      </rPr>
      <t>fLineItemInvoiceDetail</t>
    </r>
    <r>
      <rPr>
        <sz val="11"/>
        <color theme="1"/>
        <rFont val="Calibri"/>
        <family val="2"/>
        <scheme val="minor"/>
      </rPr>
      <t xml:space="preserve"> = Line Item Invoice Detail Fact Table = Line Item Level</t>
    </r>
  </si>
  <si>
    <r>
      <rPr>
        <b/>
        <sz val="11"/>
        <color theme="1"/>
        <rFont val="Calibri"/>
        <family val="2"/>
        <scheme val="minor"/>
      </rPr>
      <t>dProduct</t>
    </r>
    <r>
      <rPr>
        <sz val="11"/>
        <color theme="1"/>
        <rFont val="Calibri"/>
        <family val="2"/>
        <scheme val="minor"/>
      </rPr>
      <t xml:space="preserve"> = Dimension/Lookup Table</t>
    </r>
  </si>
  <si>
    <t>Two Transaction Tables</t>
  </si>
  <si>
    <t>Different Granularity</t>
  </si>
  <si>
    <t>Allocate Invoice Header Amounts</t>
  </si>
  <si>
    <t>To Transaction Line Item Table</t>
  </si>
  <si>
    <t>Slice Report by Product</t>
  </si>
  <si>
    <r>
      <rPr>
        <u/>
        <sz val="28"/>
        <color theme="1"/>
        <rFont val="Calibri"/>
        <family val="2"/>
        <scheme val="minor"/>
      </rPr>
      <t>Fact Table 1:</t>
    </r>
    <r>
      <rPr>
        <sz val="28"/>
        <color theme="1"/>
        <rFont val="Calibri"/>
        <family val="2"/>
        <scheme val="minor"/>
      </rPr>
      <t xml:space="preserve">
Invoice Header Amounts</t>
    </r>
  </si>
  <si>
    <t>Different Granularities</t>
  </si>
  <si>
    <t>Reports Sliced by Product:</t>
  </si>
  <si>
    <r>
      <rPr>
        <u/>
        <sz val="28"/>
        <color theme="1"/>
        <rFont val="Calibri"/>
        <family val="2"/>
        <scheme val="minor"/>
      </rPr>
      <t>Fact Table 2:</t>
    </r>
    <r>
      <rPr>
        <sz val="28"/>
        <color theme="1"/>
        <rFont val="Calibri"/>
        <family val="2"/>
        <scheme val="minor"/>
      </rPr>
      <t xml:space="preserve">
Allocated to Invoice Line Level</t>
    </r>
  </si>
  <si>
    <t>Excel Magic Trick 1493</t>
  </si>
  <si>
    <t>DAX Magic Trick</t>
  </si>
  <si>
    <t>Excel Magic Trick 1494</t>
  </si>
  <si>
    <t>PQ Reports Sliced by Product:</t>
  </si>
  <si>
    <t>Power Query Magic Trick</t>
  </si>
  <si>
    <t>Excel Magic Trick 1495</t>
  </si>
  <si>
    <t>Power BI Desktop Magic Trick</t>
  </si>
  <si>
    <t>Vote, Vote, Vote, Vote, Vote</t>
  </si>
  <si>
    <t>Excel Magic Trick 1496</t>
  </si>
  <si>
    <t>Invoice Shipping</t>
  </si>
  <si>
    <r>
      <t xml:space="preserve">EMT 1493: </t>
    </r>
    <r>
      <rPr>
        <b/>
        <sz val="28"/>
        <color theme="0"/>
        <rFont val="Calibri"/>
        <family val="2"/>
        <scheme val="minor"/>
      </rPr>
      <t>Excel Formulas &amp; PivotTable</t>
    </r>
    <r>
      <rPr>
        <sz val="28"/>
        <color theme="0"/>
        <rFont val="Calibri"/>
        <family val="2"/>
        <scheme val="minor"/>
      </rPr>
      <t>: Allocate Invoice Header Amounts To Transaction Line Item Table</t>
    </r>
  </si>
  <si>
    <t>EMT 1494: DAX &amp; Power Pivot: Allocate Invoice Header Amounts To Transaction Line Item Table</t>
  </si>
  <si>
    <t>EMT 1495: Power Query: Allocate Invoice Header Amounts To Transaction Line Item Table</t>
  </si>
  <si>
    <t>EMT 1496: Power BI Desktop: Allocate Invoice Header Amounts To Transaction Line Item Table</t>
  </si>
  <si>
    <t>EMT 1497: Vote For Your Favorite “Allocate Invoice Header Amounts To Transaction Line Item Table”</t>
  </si>
  <si>
    <t>EMT 1493: Excel Formulas &amp; PivotTable: Allocate Invoice Header Amounts To Transaction Line Item Table</t>
  </si>
  <si>
    <t>DAX Magic Trick 1494</t>
  </si>
  <si>
    <t>PQ Magic Trick 1495</t>
  </si>
  <si>
    <t>Power BI Magic Trick 1496</t>
  </si>
  <si>
    <t>Excel Magic Trick 1497</t>
  </si>
  <si>
    <t>Invoice Sales</t>
  </si>
  <si>
    <t>% Sales Discount</t>
  </si>
  <si>
    <t>Line Discount</t>
  </si>
  <si>
    <t>Line Weight</t>
  </si>
  <si>
    <t>Invoice Weight</t>
  </si>
  <si>
    <t>Line Shipping</t>
  </si>
  <si>
    <t>Grand Total</t>
  </si>
  <si>
    <t>Sum of Line Discount</t>
  </si>
  <si>
    <t>Sum of Line Shipping</t>
  </si>
  <si>
    <t>Ship</t>
  </si>
  <si>
    <t>Discount</t>
  </si>
  <si>
    <r>
      <t xml:space="preserve">EMT 1493 Part 2: </t>
    </r>
    <r>
      <rPr>
        <b/>
        <sz val="28"/>
        <color theme="0"/>
        <rFont val="Calibri"/>
        <family val="2"/>
        <scheme val="minor"/>
      </rPr>
      <t>Excel Array Formulas</t>
    </r>
    <r>
      <rPr>
        <sz val="28"/>
        <color theme="0"/>
        <rFont val="Calibri"/>
        <family val="2"/>
        <scheme val="minor"/>
      </rPr>
      <t xml:space="preserve"> Allocate Invoice Header Amounts To Transaction Line Item Table</t>
    </r>
  </si>
  <si>
    <t>EMT 1493 Part 2: Excel Array Formulas Allocate Invoice Header Amounts To Transaction Line Item Table</t>
  </si>
  <si>
    <t>Excel Magic Trick 1493 P 2</t>
  </si>
  <si>
    <r>
      <rPr>
        <u/>
        <sz val="28"/>
        <color theme="0"/>
        <rFont val="Calibri"/>
        <family val="2"/>
        <scheme val="minor"/>
      </rPr>
      <t>Fact Table 1:</t>
    </r>
    <r>
      <rPr>
        <sz val="28"/>
        <color theme="0"/>
        <rFont val="Calibri"/>
        <family val="2"/>
        <scheme val="minor"/>
      </rPr>
      <t xml:space="preserve">
Invoice Header Amounts</t>
    </r>
  </si>
  <si>
    <r>
      <rPr>
        <u/>
        <sz val="28"/>
        <color theme="0"/>
        <rFont val="Calibri"/>
        <family val="2"/>
        <scheme val="minor"/>
      </rPr>
      <t>Fact Table 2:</t>
    </r>
    <r>
      <rPr>
        <sz val="28"/>
        <color theme="0"/>
        <rFont val="Calibri"/>
        <family val="2"/>
        <scheme val="minor"/>
      </rPr>
      <t xml:space="preserve">
Allocated to Invoice Line Level</t>
    </r>
  </si>
  <si>
    <t>Array Formula</t>
  </si>
  <si>
    <t>Excel Formulas &amp; PivotTable</t>
  </si>
  <si>
    <t>Excel Magic Trick 1493 Part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</si>
</sst>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53"/>
      <color theme="1"/>
      <name val="Calibri"/>
      <family val="2"/>
      <scheme val="minor"/>
    </font>
    <font>
      <b/>
      <sz val="61"/>
      <color theme="0"/>
      <name val="Calibri"/>
      <family val="2"/>
      <scheme val="minor"/>
    </font>
    <font>
      <b/>
      <sz val="43"/>
      <color theme="0"/>
      <name val="Calibri"/>
      <family val="2"/>
      <scheme val="minor"/>
    </font>
    <font>
      <b/>
      <sz val="61"/>
      <name val="Calibri"/>
      <family val="2"/>
      <scheme val="minor"/>
    </font>
    <font>
      <b/>
      <sz val="43"/>
      <name val="Calibri"/>
      <family val="2"/>
      <scheme val="minor"/>
    </font>
    <font>
      <sz val="28"/>
      <color theme="1"/>
      <name val="Calibri"/>
      <family val="2"/>
      <scheme val="minor"/>
    </font>
    <font>
      <u/>
      <sz val="28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28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61"/>
      <color rgb="FFFF0000"/>
      <name val="Calibri"/>
      <family val="2"/>
      <scheme val="minor"/>
    </font>
    <font>
      <b/>
      <sz val="43"/>
      <color rgb="FFFF0000"/>
      <name val="Calibri"/>
      <family val="2"/>
      <scheme val="minor"/>
    </font>
    <font>
      <b/>
      <sz val="53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theme="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84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1" xfId="0" applyFill="1" applyBorder="1"/>
    <xf numFmtId="0" fontId="3" fillId="3" borderId="2" xfId="0" applyFont="1" applyFill="1" applyBorder="1"/>
    <xf numFmtId="0" fontId="0" fillId="3" borderId="3" xfId="0" applyFill="1" applyBorder="1"/>
    <xf numFmtId="0" fontId="4" fillId="4" borderId="1" xfId="0" applyFont="1" applyFill="1" applyBorder="1" applyAlignment="1">
      <alignment horizontal="centerContinuous"/>
    </xf>
    <xf numFmtId="0" fontId="5" fillId="4" borderId="2" xfId="0" applyFont="1" applyFill="1" applyBorder="1" applyAlignment="1">
      <alignment horizontal="centerContinuous"/>
    </xf>
    <xf numFmtId="0" fontId="5" fillId="4" borderId="3" xfId="0" applyFont="1" applyFill="1" applyBorder="1" applyAlignment="1">
      <alignment horizontal="centerContinuous"/>
    </xf>
    <xf numFmtId="0" fontId="6" fillId="5" borderId="1" xfId="0" applyFont="1" applyFill="1" applyBorder="1" applyAlignment="1">
      <alignment horizontal="centerContinuous"/>
    </xf>
    <xf numFmtId="0" fontId="7" fillId="5" borderId="2" xfId="0" applyFont="1" applyFill="1" applyBorder="1" applyAlignment="1">
      <alignment horizontal="centerContinuous"/>
    </xf>
    <xf numFmtId="0" fontId="7" fillId="5" borderId="3" xfId="0" applyFont="1" applyFill="1" applyBorder="1" applyAlignment="1">
      <alignment horizontal="centerContinuous"/>
    </xf>
    <xf numFmtId="0" fontId="8" fillId="2" borderId="0" xfId="0" applyFont="1" applyFill="1" applyAlignment="1">
      <alignment horizontal="centerContinuous" wrapText="1"/>
    </xf>
    <xf numFmtId="0" fontId="0" fillId="2" borderId="0" xfId="0" applyFill="1" applyAlignment="1">
      <alignment horizontal="centerContinuous"/>
    </xf>
    <xf numFmtId="0" fontId="0" fillId="2" borderId="0" xfId="0" applyFont="1" applyFill="1" applyBorder="1"/>
    <xf numFmtId="0" fontId="0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Continuous" vertical="top"/>
    </xf>
    <xf numFmtId="0" fontId="8" fillId="6" borderId="1" xfId="0" applyFont="1" applyFill="1" applyBorder="1" applyAlignment="1">
      <alignment vertical="center"/>
    </xf>
    <xf numFmtId="0" fontId="0" fillId="6" borderId="2" xfId="0" applyFill="1" applyBorder="1"/>
    <xf numFmtId="0" fontId="0" fillId="6" borderId="3" xfId="0" applyFill="1" applyBorder="1"/>
    <xf numFmtId="0" fontId="10" fillId="7" borderId="1" xfId="0" applyFont="1" applyFill="1" applyBorder="1" applyAlignment="1">
      <alignment vertical="center"/>
    </xf>
    <xf numFmtId="0" fontId="2" fillId="7" borderId="2" xfId="0" applyFont="1" applyFill="1" applyBorder="1"/>
    <xf numFmtId="0" fontId="2" fillId="7" borderId="3" xfId="0" applyFont="1" applyFill="1" applyBorder="1"/>
    <xf numFmtId="0" fontId="13" fillId="3" borderId="2" xfId="0" applyFont="1" applyFill="1" applyBorder="1"/>
    <xf numFmtId="0" fontId="14" fillId="3" borderId="2" xfId="0" applyFont="1" applyFill="1" applyBorder="1"/>
    <xf numFmtId="0" fontId="15" fillId="8" borderId="4" xfId="0" applyFont="1" applyFill="1" applyBorder="1"/>
    <xf numFmtId="0" fontId="15" fillId="8" borderId="5" xfId="0" applyFont="1" applyFill="1" applyBorder="1"/>
    <xf numFmtId="0" fontId="0" fillId="9" borderId="5" xfId="0" applyFont="1" applyFill="1" applyBorder="1"/>
    <xf numFmtId="0" fontId="0" fillId="9" borderId="6" xfId="0" applyFont="1" applyFill="1" applyBorder="1"/>
    <xf numFmtId="0" fontId="0" fillId="9" borderId="4" xfId="0" applyFont="1" applyFill="1" applyBorder="1"/>
    <xf numFmtId="0" fontId="0" fillId="0" borderId="5" xfId="0" applyFont="1" applyBorder="1"/>
    <xf numFmtId="0" fontId="0" fillId="0" borderId="4" xfId="0" applyFont="1" applyBorder="1"/>
    <xf numFmtId="0" fontId="0" fillId="0" borderId="0" xfId="0" pivotButton="1"/>
    <xf numFmtId="164" fontId="0" fillId="0" borderId="0" xfId="0" applyNumberFormat="1"/>
    <xf numFmtId="0" fontId="15" fillId="8" borderId="9" xfId="0" applyFont="1" applyFill="1" applyBorder="1"/>
    <xf numFmtId="0" fontId="0" fillId="0" borderId="8" xfId="0" applyBorder="1"/>
    <xf numFmtId="0" fontId="15" fillId="10" borderId="8" xfId="0" applyFont="1" applyFill="1" applyBorder="1"/>
    <xf numFmtId="0" fontId="2" fillId="11" borderId="8" xfId="0" applyFont="1" applyFill="1" applyBorder="1"/>
    <xf numFmtId="0" fontId="15" fillId="8" borderId="0" xfId="0" applyFont="1" applyFill="1" applyBorder="1"/>
    <xf numFmtId="0" fontId="15" fillId="8" borderId="7" xfId="0" applyFont="1" applyFill="1" applyBorder="1"/>
    <xf numFmtId="0" fontId="15" fillId="8" borderId="10" xfId="0" applyFont="1" applyFill="1" applyBorder="1"/>
    <xf numFmtId="0" fontId="0" fillId="9" borderId="9" xfId="0" applyFont="1" applyFill="1" applyBorder="1"/>
    <xf numFmtId="0" fontId="0" fillId="9" borderId="7" xfId="0" applyFont="1" applyFill="1" applyBorder="1"/>
    <xf numFmtId="0" fontId="0" fillId="9" borderId="10" xfId="0" applyFont="1" applyFill="1" applyBorder="1"/>
    <xf numFmtId="0" fontId="0" fillId="0" borderId="9" xfId="0" applyFont="1" applyBorder="1"/>
    <xf numFmtId="0" fontId="0" fillId="0" borderId="7" xfId="0" applyFont="1" applyBorder="1"/>
    <xf numFmtId="0" fontId="0" fillId="0" borderId="10" xfId="0" applyFont="1" applyBorder="1"/>
    <xf numFmtId="0" fontId="0" fillId="12" borderId="8" xfId="0" applyFill="1" applyBorder="1"/>
    <xf numFmtId="164" fontId="0" fillId="12" borderId="8" xfId="0" applyNumberFormat="1" applyFill="1" applyBorder="1"/>
    <xf numFmtId="0" fontId="12" fillId="6" borderId="1" xfId="0" applyFont="1" applyFill="1" applyBorder="1" applyAlignment="1">
      <alignment vertical="center"/>
    </xf>
    <xf numFmtId="0" fontId="16" fillId="6" borderId="2" xfId="0" applyFont="1" applyFill="1" applyBorder="1"/>
    <xf numFmtId="0" fontId="16" fillId="6" borderId="3" xfId="0" applyFont="1" applyFill="1" applyBorder="1"/>
    <xf numFmtId="0" fontId="0" fillId="6" borderId="2" xfId="0" applyFont="1" applyFill="1" applyBorder="1"/>
    <xf numFmtId="0" fontId="0" fillId="6" borderId="3" xfId="0" applyFont="1" applyFill="1" applyBorder="1"/>
    <xf numFmtId="0" fontId="0" fillId="13" borderId="0" xfId="0" applyFill="1"/>
    <xf numFmtId="0" fontId="0" fillId="6" borderId="0" xfId="0" applyFill="1"/>
    <xf numFmtId="0" fontId="8" fillId="13" borderId="0" xfId="0" applyFont="1" applyFill="1" applyBorder="1" applyAlignment="1">
      <alignment horizontal="centerContinuous" vertical="top"/>
    </xf>
    <xf numFmtId="0" fontId="0" fillId="13" borderId="0" xfId="0" applyFont="1" applyFill="1" applyBorder="1"/>
    <xf numFmtId="0" fontId="0" fillId="13" borderId="0" xfId="0" applyFont="1" applyFill="1" applyBorder="1" applyAlignment="1">
      <alignment vertical="top"/>
    </xf>
    <xf numFmtId="0" fontId="2" fillId="13" borderId="0" xfId="0" applyFont="1" applyFill="1"/>
    <xf numFmtId="0" fontId="10" fillId="13" borderId="0" xfId="0" applyFont="1" applyFill="1" applyAlignment="1">
      <alignment horizontal="centerContinuous" wrapText="1"/>
    </xf>
    <xf numFmtId="0" fontId="2" fillId="13" borderId="0" xfId="0" applyFont="1" applyFill="1" applyAlignment="1">
      <alignment horizontal="centerContinuous"/>
    </xf>
    <xf numFmtId="0" fontId="10" fillId="13" borderId="0" xfId="0" applyFont="1" applyFill="1" applyBorder="1" applyAlignment="1">
      <alignment horizontal="centerContinuous" vertical="top"/>
    </xf>
    <xf numFmtId="0" fontId="18" fillId="6" borderId="0" xfId="0" applyFont="1" applyFill="1" applyAlignment="1">
      <alignment horizontal="centerContinuous"/>
    </xf>
    <xf numFmtId="0" fontId="4" fillId="4" borderId="11" xfId="0" applyFont="1" applyFill="1" applyBorder="1" applyAlignment="1">
      <alignment horizontal="centerContinuous"/>
    </xf>
    <xf numFmtId="0" fontId="5" fillId="4" borderId="12" xfId="0" applyFont="1" applyFill="1" applyBorder="1" applyAlignment="1">
      <alignment horizontal="centerContinuous"/>
    </xf>
    <xf numFmtId="0" fontId="5" fillId="4" borderId="13" xfId="0" applyFont="1" applyFill="1" applyBorder="1" applyAlignment="1">
      <alignment horizontal="centerContinuous"/>
    </xf>
    <xf numFmtId="0" fontId="6" fillId="2" borderId="0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Continuous"/>
    </xf>
    <xf numFmtId="0" fontId="19" fillId="14" borderId="11" xfId="0" applyFont="1" applyFill="1" applyBorder="1" applyAlignment="1">
      <alignment horizontal="centerContinuous"/>
    </xf>
    <xf numFmtId="0" fontId="20" fillId="14" borderId="12" xfId="0" applyFont="1" applyFill="1" applyBorder="1" applyAlignment="1">
      <alignment horizontal="centerContinuous"/>
    </xf>
    <xf numFmtId="0" fontId="20" fillId="14" borderId="13" xfId="0" applyFont="1" applyFill="1" applyBorder="1" applyAlignment="1">
      <alignment horizontal="centerContinuous"/>
    </xf>
    <xf numFmtId="0" fontId="4" fillId="15" borderId="1" xfId="0" applyFont="1" applyFill="1" applyBorder="1" applyAlignment="1">
      <alignment horizontal="centerContinuous"/>
    </xf>
    <xf numFmtId="0" fontId="5" fillId="15" borderId="2" xfId="0" applyFont="1" applyFill="1" applyBorder="1" applyAlignment="1">
      <alignment horizontal="centerContinuous"/>
    </xf>
    <xf numFmtId="0" fontId="5" fillId="15" borderId="3" xfId="0" applyFont="1" applyFill="1" applyBorder="1" applyAlignment="1">
      <alignment horizontal="centerContinuous"/>
    </xf>
    <xf numFmtId="0" fontId="4" fillId="15" borderId="11" xfId="0" applyFont="1" applyFill="1" applyBorder="1" applyAlignment="1">
      <alignment horizontal="centerContinuous"/>
    </xf>
    <xf numFmtId="0" fontId="5" fillId="15" borderId="12" xfId="0" applyFont="1" applyFill="1" applyBorder="1" applyAlignment="1">
      <alignment horizontal="centerContinuous"/>
    </xf>
    <xf numFmtId="0" fontId="5" fillId="15" borderId="13" xfId="0" applyFont="1" applyFill="1" applyBorder="1" applyAlignment="1">
      <alignment horizontal="centerContinuous"/>
    </xf>
    <xf numFmtId="0" fontId="2" fillId="15" borderId="1" xfId="0" applyFont="1" applyFill="1" applyBorder="1"/>
    <xf numFmtId="0" fontId="21" fillId="15" borderId="2" xfId="0" applyFont="1" applyFill="1" applyBorder="1"/>
    <xf numFmtId="0" fontId="2" fillId="15" borderId="3" xfId="0" applyFont="1" applyFill="1" applyBorder="1"/>
  </cellXfs>
  <cellStyles count="1">
    <cellStyle name="Normal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D039BE89-3BB2-4037-BF65-960BFA0ED48D}">
      <tableStyleElement type="wholeTable" dxfId="17"/>
      <tableStyleElement type="headerRow" dxfId="16"/>
    </tableStyle>
  </tableStyles>
  <colors>
    <mruColors>
      <color rgb="FF0000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jpg"/><Relationship Id="rId1" Type="http://schemas.openxmlformats.org/officeDocument/2006/relationships/image" Target="../media/image6.jpeg"/><Relationship Id="rId4" Type="http://schemas.openxmlformats.org/officeDocument/2006/relationships/image" Target="../media/image9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jpg"/><Relationship Id="rId1" Type="http://schemas.openxmlformats.org/officeDocument/2006/relationships/image" Target="../media/image6.jpeg"/><Relationship Id="rId4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jp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jp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14552B-AC20-44DE-B87B-20F676EA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452" y="6051175"/>
          <a:ext cx="1408976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B6590E-8C48-4606-9C39-47C6E5DCF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870205" y="1871381"/>
          <a:ext cx="12042918" cy="1837765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4DF0DA4-4A6C-48A3-B860-AC17AF53B2CA}"/>
            </a:ext>
          </a:extLst>
        </xdr:cNvPr>
        <xdr:cNvSpPr/>
      </xdr:nvSpPr>
      <xdr:spPr>
        <a:xfrm>
          <a:off x="15957177" y="2117913"/>
          <a:ext cx="4728882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C7D6A7AE-BD5B-4DAC-B609-D852BD98E5B2}"/>
            </a:ext>
          </a:extLst>
        </xdr:cNvPr>
        <xdr:cNvCxnSpPr>
          <a:stCxn id="6" idx="3"/>
        </xdr:cNvCxnSpPr>
      </xdr:nvCxnSpPr>
      <xdr:spPr>
        <a:xfrm>
          <a:off x="20686059" y="2403663"/>
          <a:ext cx="1344706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117CF4AA-8520-46B4-B9D8-CFD4D7295E1A}"/>
            </a:ext>
          </a:extLst>
        </xdr:cNvPr>
        <xdr:cNvCxnSpPr>
          <a:stCxn id="6" idx="3"/>
        </xdr:cNvCxnSpPr>
      </xdr:nvCxnSpPr>
      <xdr:spPr>
        <a:xfrm>
          <a:off x="20686059" y="2403663"/>
          <a:ext cx="1344706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E5809BB4-3E17-402E-8FCA-EEFC0942344F}"/>
            </a:ext>
          </a:extLst>
        </xdr:cNvPr>
        <xdr:cNvCxnSpPr>
          <a:stCxn id="6" idx="3"/>
        </xdr:cNvCxnSpPr>
      </xdr:nvCxnSpPr>
      <xdr:spPr>
        <a:xfrm>
          <a:off x="20686059" y="2403663"/>
          <a:ext cx="1344706" cy="677955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549088</xdr:colOff>
      <xdr:row>9</xdr:row>
      <xdr:rowOff>649943</xdr:rowOff>
    </xdr:from>
    <xdr:to>
      <xdr:col>34</xdr:col>
      <xdr:colOff>11205</xdr:colOff>
      <xdr:row>13</xdr:row>
      <xdr:rowOff>180787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1A1825-B5A8-48A9-B4CB-F0490CFAAC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014"/>
        <a:stretch/>
      </xdr:blipFill>
      <xdr:spPr bwMode="auto">
        <a:xfrm>
          <a:off x="15071912" y="5591737"/>
          <a:ext cx="5513294" cy="108846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34</xdr:col>
      <xdr:colOff>313764</xdr:colOff>
      <xdr:row>9</xdr:row>
      <xdr:rowOff>661147</xdr:rowOff>
    </xdr:from>
    <xdr:to>
      <xdr:col>44</xdr:col>
      <xdr:colOff>277156</xdr:colOff>
      <xdr:row>13</xdr:row>
      <xdr:rowOff>145676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C4A7261-9F2C-464A-A768-EC2685A9F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238"/>
        <a:stretch/>
      </xdr:blipFill>
      <xdr:spPr bwMode="auto">
        <a:xfrm>
          <a:off x="20887764" y="5602941"/>
          <a:ext cx="6014568" cy="104214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584870</xdr:colOff>
      <xdr:row>59</xdr:row>
      <xdr:rowOff>534736</xdr:rowOff>
    </xdr:from>
    <xdr:to>
      <xdr:col>22</xdr:col>
      <xdr:colOff>1520658</xdr:colOff>
      <xdr:row>67</xdr:row>
      <xdr:rowOff>182856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F0909B-796B-4AAD-B493-7692DCFA5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" t="33746" r="10148"/>
        <a:stretch/>
      </xdr:blipFill>
      <xdr:spPr bwMode="auto">
        <a:xfrm>
          <a:off x="584870" y="18531973"/>
          <a:ext cx="15925130" cy="272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204108</xdr:colOff>
      <xdr:row>68</xdr:row>
      <xdr:rowOff>175304</xdr:rowOff>
    </xdr:from>
    <xdr:ext cx="1468973" cy="2124304"/>
    <xdr:pic>
      <xdr:nvPicPr>
        <xdr:cNvPr id="10" name="Picture 9">
          <a:extLst>
            <a:ext uri="{FF2B5EF4-FFF2-40B4-BE49-F238E27FC236}">
              <a16:creationId xmlns:a16="http://schemas.microsoft.com/office/drawing/2014/main" id="{FAB3E878-264A-4945-80CC-A7B04F38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394" y="21878697"/>
          <a:ext cx="1468973" cy="2124304"/>
        </a:xfrm>
        <a:prstGeom prst="rect">
          <a:avLst/>
        </a:prstGeom>
      </xdr:spPr>
    </xdr:pic>
    <xdr:clientData/>
  </xdr:oneCellAnchor>
  <xdr:oneCellAnchor>
    <xdr:from>
      <xdr:col>1</xdr:col>
      <xdr:colOff>306562</xdr:colOff>
      <xdr:row>111</xdr:row>
      <xdr:rowOff>160085</xdr:rowOff>
    </xdr:from>
    <xdr:ext cx="13316473" cy="3170800"/>
    <xdr:pic>
      <xdr:nvPicPr>
        <xdr:cNvPr id="14" name="Picture 13">
          <a:extLst>
            <a:ext uri="{FF2B5EF4-FFF2-40B4-BE49-F238E27FC236}">
              <a16:creationId xmlns:a16="http://schemas.microsoft.com/office/drawing/2014/main" id="{AEFFE28F-ACFE-41B5-8147-E3AF9FBE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141" y="19109822"/>
          <a:ext cx="13316473" cy="317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204108</xdr:colOff>
      <xdr:row>120</xdr:row>
      <xdr:rowOff>175304</xdr:rowOff>
    </xdr:from>
    <xdr:ext cx="1468973" cy="2124304"/>
    <xdr:pic>
      <xdr:nvPicPr>
        <xdr:cNvPr id="17" name="Picture 16">
          <a:extLst>
            <a:ext uri="{FF2B5EF4-FFF2-40B4-BE49-F238E27FC236}">
              <a16:creationId xmlns:a16="http://schemas.microsoft.com/office/drawing/2014/main" id="{B0B61B6D-5653-41AC-884F-4AB84BC0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0424" y="22533988"/>
          <a:ext cx="1468973" cy="212430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287339</xdr:colOff>
      <xdr:row>31</xdr:row>
      <xdr:rowOff>13297</xdr:rowOff>
    </xdr:from>
    <xdr:to>
      <xdr:col>22</xdr:col>
      <xdr:colOff>2415732</xdr:colOff>
      <xdr:row>45</xdr:row>
      <xdr:rowOff>119963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F10F7-56F2-49D5-8FAE-5B0DBCEA3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8232" y="7905440"/>
          <a:ext cx="10088571" cy="2773666"/>
        </a:xfrm>
        <a:prstGeom prst="rect">
          <a:avLst/>
        </a:prstGeom>
      </xdr:spPr>
    </xdr:pic>
    <xdr:clientData/>
  </xdr:twoCellAnchor>
  <xdr:twoCellAnchor editAs="oneCell">
    <xdr:from>
      <xdr:col>7</xdr:col>
      <xdr:colOff>424960</xdr:colOff>
      <xdr:row>21</xdr:row>
      <xdr:rowOff>42914</xdr:rowOff>
    </xdr:from>
    <xdr:to>
      <xdr:col>22</xdr:col>
      <xdr:colOff>3469452</xdr:colOff>
      <xdr:row>28</xdr:row>
      <xdr:rowOff>189839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6520C1-D3AA-4EB7-9AD4-27836BB51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210" y="6030057"/>
          <a:ext cx="12229313" cy="1480425"/>
        </a:xfrm>
        <a:prstGeom prst="rect">
          <a:avLst/>
        </a:prstGeom>
      </xdr:spPr>
    </xdr:pic>
    <xdr:clientData/>
  </xdr:twoCellAnchor>
  <xdr:twoCellAnchor editAs="oneCell">
    <xdr:from>
      <xdr:col>21</xdr:col>
      <xdr:colOff>467446</xdr:colOff>
      <xdr:row>7</xdr:row>
      <xdr:rowOff>962907</xdr:rowOff>
    </xdr:from>
    <xdr:to>
      <xdr:col>23</xdr:col>
      <xdr:colOff>517391</xdr:colOff>
      <xdr:row>13</xdr:row>
      <xdr:rowOff>135884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CEF4D60-B187-4A01-B77B-7EA9EDB14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014"/>
        <a:stretch/>
      </xdr:blipFill>
      <xdr:spPr bwMode="auto">
        <a:xfrm>
          <a:off x="28089946" y="1915407"/>
          <a:ext cx="5577166" cy="10875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299358</xdr:colOff>
      <xdr:row>8</xdr:row>
      <xdr:rowOff>136071</xdr:rowOff>
    </xdr:from>
    <xdr:to>
      <xdr:col>21</xdr:col>
      <xdr:colOff>239922</xdr:colOff>
      <xdr:row>16</xdr:row>
      <xdr:rowOff>188098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16234515-334F-46F1-8127-09F0D890CEDD}"/>
            </a:ext>
          </a:extLst>
        </xdr:cNvPr>
        <xdr:cNvGrpSpPr/>
      </xdr:nvGrpSpPr>
      <xdr:grpSpPr>
        <a:xfrm>
          <a:off x="901960" y="3965510"/>
          <a:ext cx="11992605" cy="1879272"/>
          <a:chOff x="15845917" y="1871381"/>
          <a:chExt cx="12186993" cy="1848170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6499DAD8-5A61-48B3-96EC-6318D87329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34" t="18327" r="38228" b="55378"/>
          <a:stretch/>
        </xdr:blipFill>
        <xdr:spPr>
          <a:xfrm>
            <a:off x="15845917" y="1871381"/>
            <a:ext cx="12186993" cy="1848170"/>
          </a:xfrm>
          <a:prstGeom prst="rect">
            <a:avLst/>
          </a:prstGeom>
        </xdr:spPr>
      </xdr:pic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C876F90E-02B3-4D7C-9D5F-6AEAD15187BF}"/>
              </a:ext>
            </a:extLst>
          </xdr:cNvPr>
          <xdr:cNvSpPr/>
        </xdr:nvSpPr>
        <xdr:spPr>
          <a:xfrm>
            <a:off x="16947297" y="2165938"/>
            <a:ext cx="4786512" cy="5715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20" name="Straight Arrow Connector 19">
            <a:extLst>
              <a:ext uri="{FF2B5EF4-FFF2-40B4-BE49-F238E27FC236}">
                <a16:creationId xmlns:a16="http://schemas.microsoft.com/office/drawing/2014/main" id="{AF64F856-E74D-44F7-9830-123C0F6B38FF}"/>
              </a:ext>
            </a:extLst>
          </xdr:cNvPr>
          <xdr:cNvCxnSpPr>
            <a:stCxn id="19" idx="3"/>
          </xdr:cNvCxnSpPr>
        </xdr:nvCxnSpPr>
        <xdr:spPr>
          <a:xfrm>
            <a:off x="21733809" y="2451688"/>
            <a:ext cx="1359114" cy="117661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Arrow Connector 20">
            <a:extLst>
              <a:ext uri="{FF2B5EF4-FFF2-40B4-BE49-F238E27FC236}">
                <a16:creationId xmlns:a16="http://schemas.microsoft.com/office/drawing/2014/main" id="{C8F6967B-FC95-44AC-8B30-7CAD6657E934}"/>
              </a:ext>
            </a:extLst>
          </xdr:cNvPr>
          <xdr:cNvCxnSpPr>
            <a:stCxn id="19" idx="3"/>
          </xdr:cNvCxnSpPr>
        </xdr:nvCxnSpPr>
        <xdr:spPr>
          <a:xfrm>
            <a:off x="21733809" y="2451688"/>
            <a:ext cx="1359114" cy="386602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154E88D6-5B1D-4405-9951-D2A2391C457C}"/>
              </a:ext>
            </a:extLst>
          </xdr:cNvPr>
          <xdr:cNvCxnSpPr>
            <a:stCxn id="19" idx="3"/>
          </xdr:cNvCxnSpPr>
        </xdr:nvCxnSpPr>
        <xdr:spPr>
          <a:xfrm>
            <a:off x="21733809" y="2451688"/>
            <a:ext cx="1359114" cy="685159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20575-7847-4CD4-A953-314CEE76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E4798B-CBB9-476D-A73D-1E361479E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A496314-D7B3-4D7C-9B87-2F801DCEA7BD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6739C5B-4D44-40D0-8C4D-7585E3C74BD7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3F2FEBA-5F10-4A2D-B14B-EFF039EFFF5F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D2EB106-0E53-4680-B5C6-A65FC6C90078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212912</xdr:colOff>
      <xdr:row>9</xdr:row>
      <xdr:rowOff>818029</xdr:rowOff>
    </xdr:from>
    <xdr:to>
      <xdr:col>40</xdr:col>
      <xdr:colOff>176304</xdr:colOff>
      <xdr:row>14</xdr:row>
      <xdr:rowOff>112058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79B9A55-E3A3-4215-AF67-6EE2B930F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238"/>
        <a:stretch/>
      </xdr:blipFill>
      <xdr:spPr bwMode="auto">
        <a:xfrm>
          <a:off x="18366441" y="5759823"/>
          <a:ext cx="6014568" cy="104214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24</xdr:col>
      <xdr:colOff>425822</xdr:colOff>
      <xdr:row>18</xdr:row>
      <xdr:rowOff>89648</xdr:rowOff>
    </xdr:from>
    <xdr:to>
      <xdr:col>45</xdr:col>
      <xdr:colOff>219236</xdr:colOff>
      <xdr:row>44</xdr:row>
      <xdr:rowOff>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6F9D2F9-439B-443A-BC84-7D4BD05C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8646" y="8213913"/>
          <a:ext cx="12500885" cy="5535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45B39-82AE-4ADE-9183-084592F8D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D48012-9BBC-4054-B95B-CAB547F96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9FDFE03-DE62-46DF-A44D-3223D5A7B39D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4DE9297-F60E-4442-BAF4-FD5C2D7C9B47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20DBCE5-B00F-48C4-BF41-1CBB15D73BFB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293DBD6A-6380-46BE-8868-2F70E8229145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291352</xdr:colOff>
      <xdr:row>9</xdr:row>
      <xdr:rowOff>672354</xdr:rowOff>
    </xdr:from>
    <xdr:to>
      <xdr:col>40</xdr:col>
      <xdr:colOff>330219</xdr:colOff>
      <xdr:row>14</xdr:row>
      <xdr:rowOff>123264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5BE6216-3115-4961-8D55-FC42AF4D8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40"/>
        <a:stretch/>
      </xdr:blipFill>
      <xdr:spPr bwMode="auto">
        <a:xfrm>
          <a:off x="17839764" y="5614148"/>
          <a:ext cx="6695161" cy="119902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24</xdr:col>
      <xdr:colOff>347381</xdr:colOff>
      <xdr:row>18</xdr:row>
      <xdr:rowOff>549087</xdr:rowOff>
    </xdr:from>
    <xdr:to>
      <xdr:col>62</xdr:col>
      <xdr:colOff>572614</xdr:colOff>
      <xdr:row>43</xdr:row>
      <xdr:rowOff>112057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13E15A3-553B-4F08-AEC9-AACC38271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0205" y="8673352"/>
          <a:ext cx="23219704" cy="4997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58DC9-C215-4307-BCF7-A5451B37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B972AD-F813-4AC7-91A9-7C5635643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CE155AC-00B7-4C22-8244-4447FB73BF6E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6462AF9-164B-4B3A-B8FA-CA79939A43A8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9BE63CB-C16C-42B4-96CC-BDAAEAA29CF7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CDD5B4FF-754B-49B4-91E1-15216C04D9DF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291352</xdr:colOff>
      <xdr:row>9</xdr:row>
      <xdr:rowOff>672354</xdr:rowOff>
    </xdr:from>
    <xdr:to>
      <xdr:col>40</xdr:col>
      <xdr:colOff>330219</xdr:colOff>
      <xdr:row>14</xdr:row>
      <xdr:rowOff>123264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0BC3B4-8AC3-497B-AD04-874348762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40"/>
        <a:stretch/>
      </xdr:blipFill>
      <xdr:spPr bwMode="auto">
        <a:xfrm>
          <a:off x="17969752" y="5625354"/>
          <a:ext cx="6744467" cy="120351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A5AAA-9110-4EB7-805F-073BA2EC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351562-91D1-4E28-82F7-612659620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B3D1FD7-180F-4312-B917-671F9C723C96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B7653676-1CA3-4C17-A023-FDF1AFECE1E9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9645954A-5221-401D-AD47-89F89D50373A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DF42ED23-D4BD-4320-9D75-551EDB94B232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291352</xdr:colOff>
      <xdr:row>9</xdr:row>
      <xdr:rowOff>672354</xdr:rowOff>
    </xdr:from>
    <xdr:to>
      <xdr:col>40</xdr:col>
      <xdr:colOff>330219</xdr:colOff>
      <xdr:row>14</xdr:row>
      <xdr:rowOff>123264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A7232F-7DDC-4EC7-AD32-0CB38D579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40"/>
        <a:stretch/>
      </xdr:blipFill>
      <xdr:spPr bwMode="auto">
        <a:xfrm>
          <a:off x="17969752" y="5625354"/>
          <a:ext cx="6744467" cy="120351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3229.483012847224" createdVersion="6" refreshedVersion="6" minRefreshableVersion="3" recordCount="1772" xr:uid="{4273FFF0-D7C8-4BCE-A9DD-AC5F9C2C9D66}">
  <cacheSource type="worksheet">
    <worksheetSource name="fLineItemInvoiceDetail"/>
  </cacheSource>
  <cacheFields count="7">
    <cacheField name="Invoice Number" numFmtId="0">
      <sharedItems containsSemiMixedTypes="0" containsString="0" containsNumber="1" containsInteger="1" minValue="125447" maxValue="126540"/>
    </cacheField>
    <cacheField name="Product" numFmtId="0">
      <sharedItems count="11">
        <s v="Sunbell"/>
        <s v="Crested Beaut"/>
        <s v="Kangaroo"/>
        <s v="Quad"/>
        <s v="Carlota Doublers"/>
        <s v="Sunset"/>
        <s v="Carlota"/>
        <s v="Majestic Beaut"/>
        <s v="Yanaki"/>
        <s v="Aspen"/>
        <s v="Eagle"/>
      </sharedItems>
    </cacheField>
    <cacheField name="Quanity" numFmtId="0">
      <sharedItems containsSemiMixedTypes="0" containsString="0" containsNumber="1" containsInteger="1" minValue="1" maxValue="256"/>
    </cacheField>
    <cacheField name="Unit Price" numFmtId="0">
      <sharedItems containsSemiMixedTypes="0" containsString="0" containsNumber="1" minValue="8.5299999999999994" maxValue="75"/>
    </cacheField>
    <cacheField name="Line Discount" numFmtId="0">
      <sharedItems containsSemiMixedTypes="0" containsString="0" containsNumber="1" minValue="0" maxValue="864.00184464029508"/>
    </cacheField>
    <cacheField name="Line Weight" numFmtId="0">
      <sharedItems containsSemiMixedTypes="0" containsString="0" containsNumber="1" minValue="3" maxValue="1792"/>
    </cacheField>
    <cacheField name="Line Shipping" numFmtId="0">
      <sharedItems containsSemiMixedTypes="0" containsString="0" containsNumber="1" minValue="0.36805135951661633" maxValue="273.346929824561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2">
  <r>
    <n v="125447"/>
    <x v="0"/>
    <n v="21"/>
    <n v="22.36"/>
    <n v="30.521865724126737"/>
    <n v="136.5"/>
    <n v="18.13263795423957"/>
  </r>
  <r>
    <n v="125447"/>
    <x v="1"/>
    <n v="88"/>
    <n v="14.97"/>
    <n v="85.629706598380622"/>
    <n v="484"/>
    <n v="64.29448183041724"/>
  </r>
  <r>
    <n v="125447"/>
    <x v="2"/>
    <n v="35"/>
    <n v="12.32"/>
    <n v="28.028427677492655"/>
    <n v="122.5"/>
    <n v="16.272880215343204"/>
  </r>
  <r>
    <n v="125448"/>
    <x v="3"/>
    <n v="53"/>
    <n v="27.57"/>
    <n v="73.06"/>
    <n v="159"/>
    <n v="26.25"/>
  </r>
  <r>
    <n v="125450"/>
    <x v="4"/>
    <n v="25"/>
    <n v="48.75"/>
    <n v="121.87416452060336"/>
    <n v="175"/>
    <n v="23.253040973111396"/>
  </r>
  <r>
    <n v="125450"/>
    <x v="1"/>
    <n v="34"/>
    <n v="16.22"/>
    <n v="55.147621948572173"/>
    <n v="187"/>
    <n v="24.847535211267605"/>
  </r>
  <r>
    <n v="125450"/>
    <x v="5"/>
    <n v="200"/>
    <n v="13.03"/>
    <n v="260.59821353082447"/>
    <n v="1200"/>
    <n v="159.449423815621"/>
  </r>
  <r>
    <n v="125451"/>
    <x v="6"/>
    <n v="223"/>
    <n v="11.68"/>
    <n v="260.46592133604793"/>
    <n v="780.5"/>
    <n v="91.485837245696388"/>
  </r>
  <r>
    <n v="125451"/>
    <x v="0"/>
    <n v="224"/>
    <n v="12.58"/>
    <n v="281.79407866395206"/>
    <n v="1456"/>
    <n v="170.66416275430356"/>
  </r>
  <r>
    <n v="125452"/>
    <x v="7"/>
    <n v="38"/>
    <n v="18.82"/>
    <n v="71.516000000000005"/>
    <n v="266"/>
    <n v="29.09375"/>
  </r>
  <r>
    <n v="125452"/>
    <x v="8"/>
    <n v="238"/>
    <n v="13.03"/>
    <n v="310.11399999999998"/>
    <n v="1190"/>
    <n v="130.15625"/>
  </r>
  <r>
    <n v="125456"/>
    <x v="7"/>
    <n v="23"/>
    <n v="23.16"/>
    <n v="18.642019801152976"/>
    <n v="161"/>
    <n v="10.200439367311072"/>
  </r>
  <r>
    <n v="125456"/>
    <x v="0"/>
    <n v="19"/>
    <n v="22.36"/>
    <n v="14.867980198847022"/>
    <n v="123.5"/>
    <n v="7.824560632688927"/>
  </r>
  <r>
    <n v="125457"/>
    <x v="4"/>
    <n v="36"/>
    <n v="48.75"/>
    <n v="114.08"/>
    <n v="252"/>
    <n v="36.4"/>
  </r>
  <r>
    <n v="125458"/>
    <x v="7"/>
    <n v="37"/>
    <n v="18.82"/>
    <n v="69.633139322176362"/>
    <n v="259"/>
    <n v="28.017533081285443"/>
  </r>
  <r>
    <n v="125458"/>
    <x v="1"/>
    <n v="38"/>
    <n v="16.22"/>
    <n v="61.63523817763825"/>
    <n v="209"/>
    <n v="22.608742911153115"/>
  </r>
  <r>
    <n v="125458"/>
    <x v="1"/>
    <n v="68"/>
    <n v="14.97"/>
    <n v="101.79474179912492"/>
    <n v="374"/>
    <n v="40.457750472589787"/>
  </r>
  <r>
    <n v="125458"/>
    <x v="9"/>
    <n v="54"/>
    <n v="16.77"/>
    <n v="90.556880701060493"/>
    <n v="216"/>
    <n v="23.365973534971644"/>
  </r>
  <r>
    <n v="125459"/>
    <x v="7"/>
    <n v="34"/>
    <n v="18.82"/>
    <n v="63.988"/>
    <n v="238"/>
    <n v="19.415307692307696"/>
  </r>
  <r>
    <n v="125459"/>
    <x v="8"/>
    <n v="51"/>
    <n v="17.37"/>
    <n v="88.587000000000003"/>
    <n v="255"/>
    <n v="20.802115384615387"/>
  </r>
  <r>
    <n v="125459"/>
    <x v="3"/>
    <n v="37"/>
    <n v="29.87"/>
    <n v="110.51899999999999"/>
    <n v="111"/>
    <n v="9.0550384615384623"/>
  </r>
  <r>
    <n v="125459"/>
    <x v="3"/>
    <n v="232"/>
    <n v="20.68"/>
    <n v="479.77599999999995"/>
    <n v="696"/>
    <n v="56.777538461538462"/>
  </r>
  <r>
    <n v="125461"/>
    <x v="0"/>
    <n v="14"/>
    <n v="26.55"/>
    <n v="7.4300000000000006"/>
    <n v="91"/>
    <n v="7.35"/>
  </r>
  <r>
    <n v="125462"/>
    <x v="1"/>
    <n v="3"/>
    <n v="24.95"/>
    <n v="0"/>
    <n v="16.5"/>
    <n v="3.15"/>
  </r>
  <r>
    <n v="125463"/>
    <x v="3"/>
    <n v="47"/>
    <n v="29.87"/>
    <n v="140.39078166542933"/>
    <n v="141"/>
    <n v="18.154187344913154"/>
  </r>
  <r>
    <n v="125463"/>
    <x v="10"/>
    <n v="91"/>
    <n v="11.97"/>
    <n v="108.92838238373534"/>
    <n v="455"/>
    <n v="58.582661290322591"/>
  </r>
  <r>
    <n v="125463"/>
    <x v="5"/>
    <n v="35"/>
    <n v="18.82"/>
    <n v="65.870835950835385"/>
    <n v="210"/>
    <n v="27.038151364764271"/>
  </r>
  <r>
    <n v="125464"/>
    <x v="3"/>
    <n v="26"/>
    <n v="29.87"/>
    <n v="77.662000000000006"/>
    <n v="78"/>
    <n v="10.605247058823531"/>
  </r>
  <r>
    <n v="125464"/>
    <x v="8"/>
    <n v="234"/>
    <n v="13.03"/>
    <n v="304.90199999999999"/>
    <n v="1170"/>
    <n v="159.07870588235292"/>
  </r>
  <r>
    <n v="125464"/>
    <x v="9"/>
    <n v="198"/>
    <n v="12.58"/>
    <n v="249.084"/>
    <n v="792"/>
    <n v="107.68404705882352"/>
  </r>
  <r>
    <n v="125464"/>
    <x v="10"/>
    <n v="17"/>
    <n v="15.96"/>
    <n v="27.132000000000005"/>
    <n v="85"/>
    <n v="11.557"/>
  </r>
  <r>
    <n v="125465"/>
    <x v="0"/>
    <n v="80"/>
    <n v="16.77"/>
    <n v="134.16"/>
    <n v="520"/>
    <n v="63.890376569037656"/>
  </r>
  <r>
    <n v="125465"/>
    <x v="3"/>
    <n v="225"/>
    <n v="20.68"/>
    <n v="465.3"/>
    <n v="675"/>
    <n v="82.934623430962333"/>
  </r>
  <r>
    <n v="125466"/>
    <x v="6"/>
    <n v="21"/>
    <n v="20.76"/>
    <n v="8.7200000000000024"/>
    <n v="73.5"/>
    <n v="13.125"/>
  </r>
  <r>
    <n v="125467"/>
    <x v="6"/>
    <n v="11"/>
    <n v="24.65"/>
    <n v="5.42"/>
    <n v="38.5"/>
    <n v="7.35"/>
  </r>
  <r>
    <n v="125469"/>
    <x v="1"/>
    <n v="1"/>
    <n v="24.95"/>
    <n v="1.8712477170997008"/>
    <n v="5.5"/>
    <n v="0.36805135951661633"/>
  </r>
  <r>
    <n v="125469"/>
    <x v="10"/>
    <n v="215"/>
    <n v="8.98"/>
    <n v="144.80232334286146"/>
    <n v="1075"/>
    <n v="71.937311178247739"/>
  </r>
  <r>
    <n v="125469"/>
    <x v="3"/>
    <n v="26"/>
    <n v="29.87"/>
    <n v="58.246428940038868"/>
    <n v="78"/>
    <n v="5.2196374622356494"/>
  </r>
  <r>
    <n v="125471"/>
    <x v="4"/>
    <n v="17"/>
    <n v="60"/>
    <n v="51.003856332703208"/>
    <n v="119"/>
    <n v="7.7562499999999996"/>
  </r>
  <r>
    <n v="125471"/>
    <x v="7"/>
    <n v="11"/>
    <n v="27.5"/>
    <n v="15.126143667296784"/>
    <n v="77"/>
    <n v="5.0187499999999998"/>
  </r>
  <r>
    <n v="125473"/>
    <x v="7"/>
    <n v="18"/>
    <n v="23.16"/>
    <n v="27.097849605983704"/>
    <n v="126"/>
    <n v="11.293902439024391"/>
  </r>
  <r>
    <n v="125473"/>
    <x v="4"/>
    <n v="23"/>
    <n v="60"/>
    <n v="89.702150394016286"/>
    <n v="161"/>
    <n v="14.431097560975612"/>
  </r>
  <r>
    <n v="125474"/>
    <x v="10"/>
    <n v="40"/>
    <n v="12.97"/>
    <n v="38.909594142128491"/>
    <n v="200"/>
    <n v="21.491788321167885"/>
  </r>
  <r>
    <n v="125474"/>
    <x v="7"/>
    <n v="128"/>
    <n v="15.92"/>
    <n v="152.83040585787154"/>
    <n v="896"/>
    <n v="96.283211678832117"/>
  </r>
  <r>
    <n v="125475"/>
    <x v="4"/>
    <n v="48"/>
    <n v="48.75"/>
    <n v="234.00082668277639"/>
    <n v="336"/>
    <n v="24.102702702702704"/>
  </r>
  <r>
    <n v="125475"/>
    <x v="9"/>
    <n v="27"/>
    <n v="18.170000000000002"/>
    <n v="49.059173317223618"/>
    <n v="108"/>
    <n v="7.7472972972972984"/>
  </r>
  <r>
    <n v="125476"/>
    <x v="2"/>
    <n v="39"/>
    <n v="12.32"/>
    <n v="9.61"/>
    <n v="136.5"/>
    <n v="17.324999999999999"/>
  </r>
  <r>
    <n v="125477"/>
    <x v="6"/>
    <n v="5"/>
    <n v="24.65"/>
    <n v="12.324970215151728"/>
    <n v="17.5"/>
    <n v="2.3825901328273242"/>
  </r>
  <r>
    <n v="125477"/>
    <x v="6"/>
    <n v="37"/>
    <n v="16.87"/>
    <n v="62.418849156961926"/>
    <n v="129.5"/>
    <n v="17.631166982922203"/>
  </r>
  <r>
    <n v="125477"/>
    <x v="6"/>
    <n v="141"/>
    <n v="14.27"/>
    <n v="201.20651375902909"/>
    <n v="493.5"/>
    <n v="67.189041745730549"/>
  </r>
  <r>
    <n v="125477"/>
    <x v="3"/>
    <n v="50"/>
    <n v="27.57"/>
    <n v="137.84966686885724"/>
    <n v="150"/>
    <n v="20.422201138519924"/>
  </r>
  <r>
    <n v="125479"/>
    <x v="6"/>
    <n v="256"/>
    <n v="11.68"/>
    <n v="299.01"/>
    <n v="896"/>
    <n v="49"/>
  </r>
  <r>
    <n v="125480"/>
    <x v="6"/>
    <n v="241"/>
    <n v="11.68"/>
    <n v="281.48750088213757"/>
    <n v="843.5"/>
    <n v="116.53086947598851"/>
  </r>
  <r>
    <n v="125480"/>
    <x v="4"/>
    <n v="74"/>
    <n v="45"/>
    <n v="332.99940954410778"/>
    <n v="518"/>
    <n v="71.562525653304135"/>
  </r>
  <r>
    <n v="125480"/>
    <x v="8"/>
    <n v="131"/>
    <n v="15.92"/>
    <n v="208.55163020793623"/>
    <n v="655"/>
    <n v="90.489294021069909"/>
  </r>
  <r>
    <n v="125480"/>
    <x v="7"/>
    <n v="234"/>
    <n v="13.03"/>
    <n v="304.90145936581843"/>
    <n v="1638"/>
    <n v="226.29231084963743"/>
  </r>
  <r>
    <n v="125481"/>
    <x v="4"/>
    <n v="45"/>
    <n v="48.75"/>
    <n v="219.37551788977186"/>
    <n v="315"/>
    <n v="46.265625"/>
  </r>
  <r>
    <n v="125481"/>
    <x v="4"/>
    <n v="130"/>
    <n v="41.25"/>
    <n v="536.25126595277561"/>
    <n v="910"/>
    <n v="133.65625"/>
  </r>
  <r>
    <n v="125481"/>
    <x v="4"/>
    <n v="7"/>
    <n v="71.25"/>
    <n v="49.875117742460951"/>
    <n v="49"/>
    <n v="7.1968750000000004"/>
  </r>
  <r>
    <n v="125481"/>
    <x v="7"/>
    <n v="18"/>
    <n v="23.16"/>
    <n v="41.688098414991721"/>
    <n v="126"/>
    <n v="18.506249999999998"/>
  </r>
  <r>
    <n v="125482"/>
    <x v="2"/>
    <n v="31"/>
    <n v="12.32"/>
    <n v="7.64"/>
    <n v="108.5"/>
    <n v="6.125"/>
  </r>
  <r>
    <n v="125483"/>
    <x v="4"/>
    <n v="107"/>
    <n v="41.25"/>
    <n v="441.37920225072122"/>
    <n v="749"/>
    <n v="94.221337579617824"/>
  </r>
  <r>
    <n v="125483"/>
    <x v="10"/>
    <n v="70"/>
    <n v="11.97"/>
    <n v="83.790797749278809"/>
    <n v="350"/>
    <n v="44.028662420382162"/>
  </r>
  <r>
    <n v="125484"/>
    <x v="5"/>
    <n v="33"/>
    <n v="18.82"/>
    <n v="46.57950000000001"/>
    <n v="198"/>
    <n v="19.225161290322578"/>
  </r>
  <r>
    <n v="125484"/>
    <x v="4"/>
    <n v="28"/>
    <n v="48.75"/>
    <n v="102.37500000000003"/>
    <n v="196"/>
    <n v="19.030967741935481"/>
  </r>
  <r>
    <n v="125484"/>
    <x v="1"/>
    <n v="27"/>
    <n v="16.22"/>
    <n v="32.845500000000001"/>
    <n v="148.5"/>
    <n v="14.418870967741936"/>
  </r>
  <r>
    <n v="125485"/>
    <x v="10"/>
    <n v="36"/>
    <n v="12.97"/>
    <n v="23.344605251366609"/>
    <n v="180"/>
    <n v="22.35483870967742"/>
  </r>
  <r>
    <n v="125485"/>
    <x v="9"/>
    <n v="48"/>
    <n v="18.170000000000002"/>
    <n v="43.605394748633387"/>
    <n v="192"/>
    <n v="23.845161290322583"/>
  </r>
  <r>
    <n v="125486"/>
    <x v="2"/>
    <n v="73"/>
    <n v="11.37"/>
    <n v="83.000529248621788"/>
    <n v="255.5"/>
    <n v="32.018780166739802"/>
  </r>
  <r>
    <n v="125486"/>
    <x v="3"/>
    <n v="111"/>
    <n v="25.27"/>
    <n v="280.49540912339211"/>
    <n v="333"/>
    <n v="41.73093462044757"/>
  </r>
  <r>
    <n v="125486"/>
    <x v="9"/>
    <n v="67"/>
    <n v="16.77"/>
    <n v="112.3583627407609"/>
    <n v="268"/>
    <n v="33.585256691531377"/>
  </r>
  <r>
    <n v="125486"/>
    <x v="3"/>
    <n v="36"/>
    <n v="29.87"/>
    <n v="107.53139011774316"/>
    <n v="108"/>
    <n v="13.534357174199211"/>
  </r>
  <r>
    <n v="125486"/>
    <x v="4"/>
    <n v="25"/>
    <n v="48.75"/>
    <n v="121.87430876948207"/>
    <n v="175"/>
    <n v="21.930671347082058"/>
  </r>
  <r>
    <n v="125488"/>
    <x v="9"/>
    <n v="37"/>
    <n v="18.170000000000002"/>
    <n v="67.228673250676792"/>
    <n v="148"/>
    <n v="19.234710087370928"/>
  </r>
  <r>
    <n v="125488"/>
    <x v="10"/>
    <n v="40"/>
    <n v="12.97"/>
    <n v="51.879747850557223"/>
    <n v="200"/>
    <n v="25.992851469420174"/>
  </r>
  <r>
    <n v="125488"/>
    <x v="6"/>
    <n v="199"/>
    <n v="11.68"/>
    <n v="232.43087032383801"/>
    <n v="696.5"/>
    <n v="90.520105242255752"/>
  </r>
  <r>
    <n v="125488"/>
    <x v="0"/>
    <n v="33"/>
    <n v="18.170000000000002"/>
    <n v="59.960708574927949"/>
    <n v="214.5"/>
    <n v="27.877333200953135"/>
  </r>
  <r>
    <n v="125489"/>
    <x v="0"/>
    <n v="45"/>
    <n v="18.170000000000002"/>
    <n v="40.882808363315462"/>
    <n v="292.5"/>
    <n v="40.769801980198025"/>
  </r>
  <r>
    <n v="125489"/>
    <x v="5"/>
    <n v="27"/>
    <n v="18.82"/>
    <n v="25.407191636684548"/>
    <n v="162"/>
    <n v="22.58019801980198"/>
  </r>
  <r>
    <n v="125490"/>
    <x v="10"/>
    <n v="23"/>
    <n v="15.96"/>
    <n v="7.34"/>
    <n v="115"/>
    <n v="19.600000000000001"/>
  </r>
  <r>
    <n v="125493"/>
    <x v="5"/>
    <n v="43"/>
    <n v="18.82"/>
    <n v="40.462298868499936"/>
    <n v="258"/>
    <n v="45.657303370786515"/>
  </r>
  <r>
    <n v="125493"/>
    <x v="2"/>
    <n v="28"/>
    <n v="12.32"/>
    <n v="17.247701131500058"/>
    <n v="98"/>
    <n v="17.342696629213485"/>
  </r>
  <r>
    <n v="125494"/>
    <x v="0"/>
    <n v="192"/>
    <n v="12.58"/>
    <n v="241.53440985937749"/>
    <n v="1248"/>
    <n v="181.8532258064516"/>
  </r>
  <r>
    <n v="125494"/>
    <x v="10"/>
    <n v="48"/>
    <n v="12.97"/>
    <n v="62.255590140622537"/>
    <n v="240"/>
    <n v="34.971774193548384"/>
  </r>
  <r>
    <n v="125495"/>
    <x v="9"/>
    <n v="28"/>
    <n v="18.170000000000002"/>
    <n v="25.43881954959889"/>
    <n v="112"/>
    <n v="9.7858585858585858"/>
  </r>
  <r>
    <n v="125495"/>
    <x v="6"/>
    <n v="67"/>
    <n v="15.57"/>
    <n v="52.161180450401105"/>
    <n v="234.5"/>
    <n v="20.489141414141415"/>
  </r>
  <r>
    <n v="125496"/>
    <x v="2"/>
    <n v="19"/>
    <n v="15.16"/>
    <n v="10.082545743834528"/>
    <n v="66.5"/>
    <n v="9.2588461538461537"/>
  </r>
  <r>
    <n v="125496"/>
    <x v="2"/>
    <n v="46"/>
    <n v="12.32"/>
    <n v="19.837454256165476"/>
    <n v="161"/>
    <n v="22.416153846153847"/>
  </r>
  <r>
    <n v="125497"/>
    <x v="9"/>
    <n v="62"/>
    <n v="16.77"/>
    <n v="103.97374763347216"/>
    <n v="248"/>
    <n v="19.676725978647688"/>
  </r>
  <r>
    <n v="125497"/>
    <x v="9"/>
    <n v="57"/>
    <n v="16.77"/>
    <n v="95.588767985611511"/>
    <n v="228"/>
    <n v="18.089893238434161"/>
  </r>
  <r>
    <n v="125497"/>
    <x v="2"/>
    <n v="134"/>
    <n v="10.42"/>
    <n v="139.627661093797"/>
    <n v="469"/>
    <n v="37.211227758007112"/>
  </r>
  <r>
    <n v="125497"/>
    <x v="8"/>
    <n v="195"/>
    <n v="13.03"/>
    <n v="254.08438328284737"/>
    <n v="975"/>
    <n v="77.358096085409244"/>
  </r>
  <r>
    <n v="125497"/>
    <x v="7"/>
    <n v="100"/>
    <n v="15.92"/>
    <n v="159.19961358848144"/>
    <n v="700"/>
    <n v="55.539145907473305"/>
  </r>
  <r>
    <n v="125497"/>
    <x v="8"/>
    <n v="38"/>
    <n v="18.82"/>
    <n v="71.515826415790443"/>
    <n v="190"/>
    <n v="15.074911032028471"/>
  </r>
  <r>
    <n v="125498"/>
    <x v="4"/>
    <n v="42"/>
    <n v="48.75"/>
    <n v="204.75"/>
    <n v="294"/>
    <n v="22.940549273021002"/>
  </r>
  <r>
    <n v="125498"/>
    <x v="0"/>
    <n v="50"/>
    <n v="16.77"/>
    <n v="83.85"/>
    <n v="325"/>
    <n v="25.359450726978995"/>
  </r>
  <r>
    <n v="125499"/>
    <x v="6"/>
    <n v="13"/>
    <n v="24.65"/>
    <n v="6.41"/>
    <n v="45.5"/>
    <n v="5.25"/>
  </r>
  <r>
    <n v="125500"/>
    <x v="0"/>
    <n v="70"/>
    <n v="16.77"/>
    <n v="58.70000000000001"/>
    <n v="455"/>
    <n v="35.524999999999999"/>
  </r>
  <r>
    <n v="125501"/>
    <x v="1"/>
    <n v="232"/>
    <n v="11.23"/>
    <n v="260.53684190797486"/>
    <n v="1276"/>
    <n v="183.34105263157895"/>
  </r>
  <r>
    <n v="125501"/>
    <x v="6"/>
    <n v="29"/>
    <n v="16.87"/>
    <n v="48.923158092025112"/>
    <n v="101.5"/>
    <n v="14.583947368421052"/>
  </r>
  <r>
    <n v="125503"/>
    <x v="2"/>
    <n v="36"/>
    <n v="12.32"/>
    <n v="22.175130955024628"/>
    <n v="126"/>
    <n v="17.127676537585419"/>
  </r>
  <r>
    <n v="125503"/>
    <x v="6"/>
    <n v="30"/>
    <n v="16.87"/>
    <n v="25.304008334095336"/>
    <n v="105"/>
    <n v="14.273063781321184"/>
  </r>
  <r>
    <n v="125503"/>
    <x v="0"/>
    <n v="32"/>
    <n v="18.170000000000002"/>
    <n v="29.070860710880048"/>
    <n v="208"/>
    <n v="28.274259681093394"/>
  </r>
  <r>
    <n v="125505"/>
    <x v="3"/>
    <n v="39"/>
    <n v="29.87"/>
    <n v="87.370355561100354"/>
    <n v="117"/>
    <n v="15.390604026845638"/>
  </r>
  <r>
    <n v="125505"/>
    <x v="2"/>
    <n v="32"/>
    <n v="12.32"/>
    <n v="29.568204936269307"/>
    <n v="112"/>
    <n v="14.73288590604027"/>
  </r>
  <r>
    <n v="125505"/>
    <x v="3"/>
    <n v="23"/>
    <n v="36.76"/>
    <n v="63.411439502630309"/>
    <n v="69"/>
    <n v="9.0765100671140946"/>
  </r>
  <r>
    <n v="125506"/>
    <x v="1"/>
    <n v="100"/>
    <n v="13.72"/>
    <n v="137.20079299941045"/>
    <n v="550"/>
    <n v="75.477759472817141"/>
  </r>
  <r>
    <n v="125506"/>
    <x v="9"/>
    <n v="166"/>
    <n v="12.58"/>
    <n v="208.82920700058955"/>
    <n v="664"/>
    <n v="91.122240527182853"/>
  </r>
  <r>
    <n v="125508"/>
    <x v="4"/>
    <n v="30"/>
    <n v="48.75"/>
    <n v="146.25082420369242"/>
    <n v="210"/>
    <n v="30.06818181818182"/>
  </r>
  <r>
    <n v="125508"/>
    <x v="2"/>
    <n v="157"/>
    <n v="8.5299999999999994"/>
    <n v="133.9217547226167"/>
    <n v="549.5"/>
    <n v="78.678409090909099"/>
  </r>
  <r>
    <n v="125508"/>
    <x v="3"/>
    <n v="87"/>
    <n v="27.57"/>
    <n v="239.86035174477581"/>
    <n v="261"/>
    <n v="37.370454545454542"/>
  </r>
  <r>
    <n v="125508"/>
    <x v="1"/>
    <n v="43"/>
    <n v="16.22"/>
    <n v="69.746393059218676"/>
    <n v="236.5"/>
    <n v="33.862500000000004"/>
  </r>
  <r>
    <n v="125508"/>
    <x v="4"/>
    <n v="20"/>
    <n v="60"/>
    <n v="120.00067626969636"/>
    <n v="140"/>
    <n v="20.045454545454547"/>
  </r>
  <r>
    <n v="125509"/>
    <x v="2"/>
    <n v="70"/>
    <n v="11.37"/>
    <n v="27.86"/>
    <n v="245"/>
    <n v="28"/>
  </r>
  <r>
    <n v="125512"/>
    <x v="3"/>
    <n v="80"/>
    <n v="27.57"/>
    <n v="220.56319935015014"/>
    <n v="240"/>
    <n v="30.688000000000006"/>
  </r>
  <r>
    <n v="125512"/>
    <x v="5"/>
    <n v="31"/>
    <n v="18.82"/>
    <n v="58.342846284396359"/>
    <n v="186"/>
    <n v="23.783200000000004"/>
  </r>
  <r>
    <n v="125512"/>
    <x v="6"/>
    <n v="39"/>
    <n v="16.87"/>
    <n v="65.79395436545353"/>
    <n v="136.5"/>
    <n v="17.453800000000005"/>
  </r>
  <r>
    <n v="125513"/>
    <x v="8"/>
    <n v="128"/>
    <n v="15.92"/>
    <n v="203.77642829969378"/>
    <n v="640"/>
    <n v="72.631726065688326"/>
  </r>
  <r>
    <n v="125513"/>
    <x v="2"/>
    <n v="176"/>
    <n v="8.5299999999999994"/>
    <n v="150.12831554145936"/>
    <n v="616"/>
    <n v="69.908036338225003"/>
  </r>
  <r>
    <n v="125513"/>
    <x v="4"/>
    <n v="25"/>
    <n v="48.75"/>
    <n v="121.87525615884687"/>
    <n v="175"/>
    <n v="19.860237596086652"/>
  </r>
  <r>
    <n v="125515"/>
    <x v="2"/>
    <n v="141"/>
    <n v="10.42"/>
    <n v="95.501769132969955"/>
    <n v="493.5"/>
    <n v="53.728653444676404"/>
  </r>
  <r>
    <n v="125515"/>
    <x v="10"/>
    <n v="45"/>
    <n v="12.97"/>
    <n v="37.938230867030065"/>
    <n v="225"/>
    <n v="24.496346555323587"/>
  </r>
  <r>
    <n v="125518"/>
    <x v="1"/>
    <n v="21"/>
    <n v="19.96"/>
    <n v="20.957180399671504"/>
    <n v="115.5"/>
    <n v="14.085365853658537"/>
  </r>
  <r>
    <n v="125518"/>
    <x v="2"/>
    <n v="49"/>
    <n v="12.32"/>
    <n v="30.182819600328493"/>
    <n v="171.5"/>
    <n v="20.914634146341463"/>
  </r>
  <r>
    <n v="125519"/>
    <x v="10"/>
    <n v="9"/>
    <n v="18.95"/>
    <n v="0"/>
    <n v="45"/>
    <n v="4.7249999999999996"/>
  </r>
  <r>
    <n v="125520"/>
    <x v="4"/>
    <n v="30"/>
    <n v="48.75"/>
    <n v="73.129999999999981"/>
    <n v="210"/>
    <n v="12.25"/>
  </r>
  <r>
    <n v="125521"/>
    <x v="1"/>
    <n v="29"/>
    <n v="16.22"/>
    <n v="9.41"/>
    <n v="159.5"/>
    <n v="26.25"/>
  </r>
  <r>
    <n v="125522"/>
    <x v="8"/>
    <n v="6"/>
    <n v="27.5"/>
    <n v="8.25079825834543"/>
    <n v="30"/>
    <n v="3.2052631578947368"/>
  </r>
  <r>
    <n v="125522"/>
    <x v="7"/>
    <n v="50"/>
    <n v="17.37"/>
    <n v="43.429201741654573"/>
    <n v="350"/>
    <n v="37.39473684210526"/>
  </r>
  <r>
    <n v="125523"/>
    <x v="1"/>
    <n v="28"/>
    <n v="16.22"/>
    <n v="22.708495530161404"/>
    <n v="154"/>
    <n v="19.413135593220339"/>
  </r>
  <r>
    <n v="125523"/>
    <x v="5"/>
    <n v="53"/>
    <n v="17.37"/>
    <n v="46.031504469838588"/>
    <n v="318"/>
    <n v="40.086864406779661"/>
  </r>
  <r>
    <n v="125524"/>
    <x v="10"/>
    <n v="2"/>
    <n v="19.95"/>
    <n v="0"/>
    <n v="10"/>
    <n v="1.2250000000000001"/>
  </r>
  <r>
    <n v="125526"/>
    <x v="9"/>
    <n v="31"/>
    <n v="18.170000000000002"/>
    <n v="16.899999999999999"/>
    <n v="124"/>
    <n v="12.6"/>
  </r>
  <r>
    <n v="125527"/>
    <x v="6"/>
    <n v="30"/>
    <n v="16.87"/>
    <n v="50.610399324596223"/>
    <n v="105"/>
    <n v="12.258263069139966"/>
  </r>
  <r>
    <n v="125527"/>
    <x v="0"/>
    <n v="34"/>
    <n v="18.170000000000002"/>
    <n v="61.778487442697205"/>
    <n v="221"/>
    <n v="25.800725126475545"/>
  </r>
  <r>
    <n v="125527"/>
    <x v="1"/>
    <n v="39"/>
    <n v="16.22"/>
    <n v="63.258499120239229"/>
    <n v="214.5"/>
    <n v="25.041880269814502"/>
  </r>
  <r>
    <n v="125527"/>
    <x v="5"/>
    <n v="157"/>
    <n v="13.03"/>
    <n v="204.57261411246733"/>
    <n v="942"/>
    <n v="109.97413153456998"/>
  </r>
  <r>
    <n v="125528"/>
    <x v="10"/>
    <n v="243"/>
    <n v="8.98"/>
    <n v="218.21351886599004"/>
    <n v="1215"/>
    <n v="136.78058347634223"/>
  </r>
  <r>
    <n v="125528"/>
    <x v="2"/>
    <n v="65"/>
    <n v="11.37"/>
    <n v="73.904837048910665"/>
    <n v="227.5"/>
    <n v="25.61117921059083"/>
  </r>
  <r>
    <n v="125528"/>
    <x v="1"/>
    <n v="50"/>
    <n v="14.97"/>
    <n v="74.849834965306329"/>
    <n v="275"/>
    <n v="30.958568276538365"/>
  </r>
  <r>
    <n v="125528"/>
    <x v="7"/>
    <n v="46"/>
    <n v="18.82"/>
    <n v="86.571809119792903"/>
    <n v="322"/>
    <n v="36.249669036528559"/>
  </r>
  <r>
    <n v="125529"/>
    <x v="0"/>
    <n v="50"/>
    <n v="16.77"/>
    <n v="29.349999999999998"/>
    <n v="325"/>
    <n v="29.4"/>
  </r>
  <r>
    <n v="125530"/>
    <x v="6"/>
    <n v="30"/>
    <n v="16.87"/>
    <n v="15.18"/>
    <n v="105"/>
    <n v="13.475"/>
  </r>
  <r>
    <n v="125532"/>
    <x v="5"/>
    <n v="10"/>
    <n v="27.5"/>
    <n v="13.749370795771748"/>
    <n v="60"/>
    <n v="7.4468085106382977"/>
  </r>
  <r>
    <n v="125532"/>
    <x v="0"/>
    <n v="45"/>
    <n v="18.170000000000002"/>
    <n v="40.880629204228256"/>
    <n v="292.5"/>
    <n v="36.303191489361701"/>
  </r>
  <r>
    <n v="125533"/>
    <x v="1"/>
    <n v="247"/>
    <n v="11.23"/>
    <n v="277.38100000000003"/>
    <n v="1358.5"/>
    <n v="154.14025871172123"/>
  </r>
  <r>
    <n v="125533"/>
    <x v="0"/>
    <n v="13"/>
    <n v="26.55"/>
    <n v="34.514999999999993"/>
    <n v="84.5"/>
    <n v="9.5876715945089757"/>
  </r>
  <r>
    <n v="125533"/>
    <x v="1"/>
    <n v="82"/>
    <n v="14.97"/>
    <n v="122.75399999999999"/>
    <n v="451"/>
    <n v="51.172069693769799"/>
  </r>
  <r>
    <n v="125535"/>
    <x v="6"/>
    <n v="64"/>
    <n v="15.57"/>
    <n v="49.824895701624555"/>
    <n v="224"/>
    <n v="19.241334768568354"/>
  </r>
  <r>
    <n v="125535"/>
    <x v="0"/>
    <n v="37"/>
    <n v="18.170000000000002"/>
    <n v="33.615104298375456"/>
    <n v="240.5"/>
    <n v="20.658665231431645"/>
  </r>
  <r>
    <n v="125538"/>
    <x v="4"/>
    <n v="8"/>
    <n v="71.25"/>
    <n v="56.999422132331702"/>
    <n v="56"/>
    <n v="6.3160083160083165"/>
  </r>
  <r>
    <n v="125538"/>
    <x v="0"/>
    <n v="243"/>
    <n v="12.58"/>
    <n v="305.69090086528081"/>
    <n v="1579.5"/>
    <n v="178.14527027027026"/>
  </r>
  <r>
    <n v="125538"/>
    <x v="9"/>
    <n v="12"/>
    <n v="26.55"/>
    <n v="31.85967700238751"/>
    <n v="48"/>
    <n v="5.4137214137214134"/>
  </r>
  <r>
    <n v="125539"/>
    <x v="6"/>
    <n v="30"/>
    <n v="16.87"/>
    <n v="25.303986624484402"/>
    <n v="105"/>
    <n v="10.943333333333335"/>
  </r>
  <r>
    <n v="125539"/>
    <x v="10"/>
    <n v="48"/>
    <n v="12.97"/>
    <n v="31.126753433983414"/>
    <n v="240"/>
    <n v="25.013333333333335"/>
  </r>
  <r>
    <n v="125539"/>
    <x v="2"/>
    <n v="30"/>
    <n v="12.32"/>
    <n v="18.479259941532174"/>
    <n v="105"/>
    <n v="10.943333333333335"/>
  </r>
  <r>
    <n v="125540"/>
    <x v="7"/>
    <n v="14"/>
    <n v="27.5"/>
    <n v="38.500132103115916"/>
    <n v="98"/>
    <n v="15.555821917808217"/>
  </r>
  <r>
    <n v="125540"/>
    <x v="8"/>
    <n v="147"/>
    <n v="13.03"/>
    <n v="191.54165722501105"/>
    <n v="735"/>
    <n v="116.66866438356163"/>
  </r>
  <r>
    <n v="125540"/>
    <x v="2"/>
    <n v="54"/>
    <n v="11.37"/>
    <n v="61.398210671873009"/>
    <n v="189"/>
    <n v="30.000513698630133"/>
  </r>
  <r>
    <n v="125541"/>
    <x v="8"/>
    <n v="45"/>
    <n v="18.82"/>
    <n v="29.640000000000004"/>
    <n v="225"/>
    <n v="15.75"/>
  </r>
  <r>
    <n v="125544"/>
    <x v="3"/>
    <n v="34"/>
    <n v="29.87"/>
    <n v="50.78"/>
    <n v="102"/>
    <n v="13.475"/>
  </r>
  <r>
    <n v="125545"/>
    <x v="4"/>
    <n v="254"/>
    <n v="33.75"/>
    <n v="857.24757586297585"/>
    <n v="1778"/>
    <n v="231.4745867041857"/>
  </r>
  <r>
    <n v="125545"/>
    <x v="10"/>
    <n v="31"/>
    <n v="12.97"/>
    <n v="40.206886302388654"/>
    <n v="155"/>
    <n v="20.179168132254659"/>
  </r>
  <r>
    <n v="125545"/>
    <x v="10"/>
    <n v="182"/>
    <n v="8.98"/>
    <n v="163.43553783463557"/>
    <n v="910"/>
    <n v="118.47124516355962"/>
  </r>
  <r>
    <n v="125546"/>
    <x v="8"/>
    <n v="25"/>
    <n v="18.82"/>
    <n v="47.049436314298205"/>
    <n v="125"/>
    <n v="14.745057859209256"/>
  </r>
  <r>
    <n v="125546"/>
    <x v="9"/>
    <n v="228"/>
    <n v="12.58"/>
    <n v="286.82056368570176"/>
    <n v="912"/>
    <n v="107.57994214079073"/>
  </r>
  <r>
    <n v="125547"/>
    <x v="10"/>
    <n v="33"/>
    <n v="12.97"/>
    <n v="14.978501077350654"/>
    <n v="165"/>
    <n v="24.028125000000003"/>
  </r>
  <r>
    <n v="125547"/>
    <x v="8"/>
    <n v="23"/>
    <n v="23.16"/>
    <n v="18.641498922649344"/>
    <n v="115"/>
    <n v="16.746875000000003"/>
  </r>
  <r>
    <n v="125548"/>
    <x v="9"/>
    <n v="66"/>
    <n v="16.77"/>
    <n v="110.68114880297775"/>
    <n v="264"/>
    <n v="28.096368803283866"/>
  </r>
  <r>
    <n v="125548"/>
    <x v="0"/>
    <n v="43"/>
    <n v="18.170000000000002"/>
    <n v="78.130399135590736"/>
    <n v="279.5"/>
    <n v="29.745966214082728"/>
  </r>
  <r>
    <n v="125548"/>
    <x v="0"/>
    <n v="160"/>
    <n v="12.58"/>
    <n v="201.27845206143149"/>
    <n v="1040"/>
    <n v="110.68266498263341"/>
  </r>
  <r>
    <n v="125550"/>
    <x v="6"/>
    <n v="39"/>
    <n v="16.87"/>
    <n v="32.893962320753587"/>
    <n v="136.5"/>
    <n v="19.349999999999998"/>
  </r>
  <r>
    <n v="125550"/>
    <x v="0"/>
    <n v="28"/>
    <n v="18.170000000000002"/>
    <n v="25.436037679246414"/>
    <n v="182"/>
    <n v="25.799999999999997"/>
  </r>
  <r>
    <n v="125551"/>
    <x v="5"/>
    <n v="67"/>
    <n v="17.37"/>
    <n v="58.190000000000005"/>
    <n v="402"/>
    <n v="36.4"/>
  </r>
  <r>
    <n v="125553"/>
    <x v="6"/>
    <n v="56"/>
    <n v="15.57"/>
    <n v="87.192195135051676"/>
    <n v="196"/>
    <n v="18.910354101299866"/>
  </r>
  <r>
    <n v="125553"/>
    <x v="6"/>
    <n v="139"/>
    <n v="14.27"/>
    <n v="198.35344391254819"/>
    <n v="486.5"/>
    <n v="46.938200358583593"/>
  </r>
  <r>
    <n v="125553"/>
    <x v="6"/>
    <n v="64"/>
    <n v="15.57"/>
    <n v="99.648223011487616"/>
    <n v="224"/>
    <n v="21.611833258628415"/>
  </r>
  <r>
    <n v="125553"/>
    <x v="1"/>
    <n v="38"/>
    <n v="16.22"/>
    <n v="61.636137940912512"/>
    <n v="209"/>
    <n v="20.164612281488122"/>
  </r>
  <r>
    <n v="125554"/>
    <x v="6"/>
    <n v="2"/>
    <n v="25.95"/>
    <n v="5.1900306061070669"/>
    <n v="7"/>
    <n v="0.97868043087971279"/>
  </r>
  <r>
    <n v="125554"/>
    <x v="4"/>
    <n v="42"/>
    <n v="48.75"/>
    <n v="204.75120743746089"/>
    <n v="294"/>
    <n v="41.104578096947932"/>
  </r>
  <r>
    <n v="125554"/>
    <x v="6"/>
    <n v="27"/>
    <n v="16.87"/>
    <n v="45.549268608395145"/>
    <n v="94.5"/>
    <n v="13.212185816876122"/>
  </r>
  <r>
    <n v="125554"/>
    <x v="6"/>
    <n v="37"/>
    <n v="16.87"/>
    <n v="62.419368092985941"/>
    <n v="129.5"/>
    <n v="18.105587971274687"/>
  </r>
  <r>
    <n v="125554"/>
    <x v="9"/>
    <n v="8"/>
    <n v="26.55"/>
    <n v="21.240125255050888"/>
    <n v="32"/>
    <n v="4.4739676840215443"/>
  </r>
  <r>
    <n v="125555"/>
    <x v="9"/>
    <n v="72"/>
    <n v="16.77"/>
    <n v="120.74267824107015"/>
    <n v="288"/>
    <n v="26.365836298932386"/>
  </r>
  <r>
    <n v="125555"/>
    <x v="7"/>
    <n v="47"/>
    <n v="18.82"/>
    <n v="88.453031712843867"/>
    <n v="329"/>
    <n v="30.119306049822065"/>
  </r>
  <r>
    <n v="125555"/>
    <x v="7"/>
    <n v="46"/>
    <n v="18.82"/>
    <n v="86.57105231469825"/>
    <n v="322"/>
    <n v="29.478469750889683"/>
  </r>
  <r>
    <n v="125555"/>
    <x v="8"/>
    <n v="37"/>
    <n v="18.82"/>
    <n v="69.633237731387723"/>
    <n v="185"/>
    <n v="16.936387900355871"/>
  </r>
  <r>
    <n v="125556"/>
    <x v="7"/>
    <n v="45"/>
    <n v="18.82"/>
    <n v="84.690728506728959"/>
    <n v="315"/>
    <n v="42.567112299465244"/>
  </r>
  <r>
    <n v="125556"/>
    <x v="2"/>
    <n v="41"/>
    <n v="12.32"/>
    <n v="50.512434506221432"/>
    <n v="143.5"/>
    <n v="19.391684491978609"/>
  </r>
  <r>
    <n v="125556"/>
    <x v="8"/>
    <n v="166"/>
    <n v="13.03"/>
    <n v="216.29986060394918"/>
    <n v="830"/>
    <n v="112.16096256684492"/>
  </r>
  <r>
    <n v="125556"/>
    <x v="3"/>
    <n v="38"/>
    <n v="29.87"/>
    <n v="113.50697638310045"/>
    <n v="114"/>
    <n v="15.405240641711231"/>
  </r>
  <r>
    <n v="125557"/>
    <x v="2"/>
    <n v="123"/>
    <n v="10.42"/>
    <n v="64.08"/>
    <n v="430.5"/>
    <n v="33.075000000000003"/>
  </r>
  <r>
    <n v="125558"/>
    <x v="4"/>
    <n v="3"/>
    <n v="75"/>
    <n v="0"/>
    <n v="21"/>
    <n v="4.2"/>
  </r>
  <r>
    <n v="125559"/>
    <x v="7"/>
    <n v="66"/>
    <n v="17.37"/>
    <n v="114.64054267409045"/>
    <n v="462"/>
    <n v="68.184972677595638"/>
  </r>
  <r>
    <n v="125559"/>
    <x v="9"/>
    <n v="159"/>
    <n v="12.58"/>
    <n v="200.01945732590951"/>
    <n v="636"/>
    <n v="93.865027322404373"/>
  </r>
  <r>
    <n v="125560"/>
    <x v="8"/>
    <n v="9"/>
    <n v="27.5"/>
    <n v="12.375891891891891"/>
    <n v="45"/>
    <n v="5.0544412607449853"/>
  </r>
  <r>
    <n v="125560"/>
    <x v="9"/>
    <n v="19"/>
    <n v="22.36"/>
    <n v="21.243530954954952"/>
    <n v="76"/>
    <n v="8.5363896848137539"/>
  </r>
  <r>
    <n v="125560"/>
    <x v="5"/>
    <n v="38"/>
    <n v="18.82"/>
    <n v="35.76057715315315"/>
    <n v="228"/>
    <n v="25.609169054441264"/>
  </r>
  <r>
    <n v="125561"/>
    <x v="4"/>
    <n v="48"/>
    <n v="48.75"/>
    <n v="234.0028858961077"/>
    <n v="336"/>
    <n v="18.375"/>
  </r>
  <r>
    <n v="125561"/>
    <x v="7"/>
    <n v="48"/>
    <n v="18.82"/>
    <n v="90.337114103892247"/>
    <n v="336"/>
    <n v="18.375"/>
  </r>
  <r>
    <n v="125562"/>
    <x v="7"/>
    <n v="53"/>
    <n v="17.37"/>
    <n v="32.22"/>
    <n v="371"/>
    <n v="42"/>
  </r>
  <r>
    <n v="125563"/>
    <x v="4"/>
    <n v="48"/>
    <n v="48.75"/>
    <n v="175.49999999999997"/>
    <n v="336"/>
    <n v="29.4"/>
  </r>
  <r>
    <n v="125564"/>
    <x v="8"/>
    <n v="36"/>
    <n v="18.82"/>
    <n v="67.752123623982527"/>
    <n v="180"/>
    <n v="14.084264832330181"/>
  </r>
  <r>
    <n v="125564"/>
    <x v="8"/>
    <n v="217"/>
    <n v="13.03"/>
    <n v="282.75151592284629"/>
    <n v="1085"/>
    <n v="84.896818572656926"/>
  </r>
  <r>
    <n v="125564"/>
    <x v="6"/>
    <n v="114"/>
    <n v="14.27"/>
    <n v="162.67829683112274"/>
    <n v="399"/>
    <n v="31.220120378331902"/>
  </r>
  <r>
    <n v="125564"/>
    <x v="2"/>
    <n v="23"/>
    <n v="15.16"/>
    <n v="34.868063622048389"/>
    <n v="80.5"/>
    <n v="6.2987962166809979"/>
  </r>
  <r>
    <n v="125565"/>
    <x v="4"/>
    <n v="35"/>
    <n v="48.75"/>
    <n v="170.62499999999997"/>
    <n v="245"/>
    <n v="30.902847782258064"/>
  </r>
  <r>
    <n v="125565"/>
    <x v="8"/>
    <n v="64"/>
    <n v="17.37"/>
    <n v="111.16799999999999"/>
    <n v="320"/>
    <n v="40.362903225806448"/>
  </r>
  <r>
    <n v="125565"/>
    <x v="7"/>
    <n v="61"/>
    <n v="17.37"/>
    <n v="105.95699999999999"/>
    <n v="427"/>
    <n v="53.85924899193548"/>
  </r>
  <r>
    <n v="125567"/>
    <x v="3"/>
    <n v="251"/>
    <n v="20.68"/>
    <n v="519.07000000000005"/>
    <n v="753"/>
    <n v="109.2"/>
  </r>
  <r>
    <n v="125568"/>
    <x v="5"/>
    <n v="191"/>
    <n v="13.03"/>
    <n v="248.87426180525156"/>
    <n v="1146"/>
    <n v="135.90519242516797"/>
  </r>
  <r>
    <n v="125568"/>
    <x v="8"/>
    <n v="42"/>
    <n v="18.82"/>
    <n v="79.044400759159515"/>
    <n v="210"/>
    <n v="24.90409285277947"/>
  </r>
  <r>
    <n v="125568"/>
    <x v="7"/>
    <n v="128"/>
    <n v="15.92"/>
    <n v="203.77703315999304"/>
    <n v="896"/>
    <n v="106.25746283852575"/>
  </r>
  <r>
    <n v="125568"/>
    <x v="1"/>
    <n v="37"/>
    <n v="16.22"/>
    <n v="60.014304275595855"/>
    <n v="203.5"/>
    <n v="24.133251883526778"/>
  </r>
  <r>
    <n v="125569"/>
    <x v="4"/>
    <n v="247"/>
    <n v="33.75"/>
    <n v="833.62793659180988"/>
    <n v="1729"/>
    <n v="191.12339331619535"/>
  </r>
  <r>
    <n v="125569"/>
    <x v="4"/>
    <n v="142"/>
    <n v="41.25"/>
    <n v="585.75206340819034"/>
    <n v="994"/>
    <n v="109.87660668380462"/>
  </r>
  <r>
    <n v="125571"/>
    <x v="8"/>
    <n v="41"/>
    <n v="18.82"/>
    <n v="27.010000000000005"/>
    <n v="205"/>
    <n v="27.3"/>
  </r>
  <r>
    <n v="125572"/>
    <x v="8"/>
    <n v="56"/>
    <n v="17.37"/>
    <n v="48.637781821290318"/>
    <n v="280"/>
    <n v="36.931750741839757"/>
  </r>
  <r>
    <n v="125572"/>
    <x v="1"/>
    <n v="41"/>
    <n v="16.22"/>
    <n v="33.252218178709683"/>
    <n v="225.5"/>
    <n v="29.743249258160237"/>
  </r>
  <r>
    <n v="125573"/>
    <x v="9"/>
    <n v="21"/>
    <n v="22.36"/>
    <n v="9.39"/>
    <n v="84"/>
    <n v="13.65"/>
  </r>
  <r>
    <n v="125575"/>
    <x v="3"/>
    <n v="29"/>
    <n v="29.87"/>
    <n v="30.320000000000004"/>
    <n v="87"/>
    <n v="6.3"/>
  </r>
  <r>
    <n v="125576"/>
    <x v="5"/>
    <n v="148"/>
    <n v="13.03"/>
    <n v="125.35000000000001"/>
    <n v="888"/>
    <n v="68.599999999999994"/>
  </r>
  <r>
    <n v="125578"/>
    <x v="9"/>
    <n v="199"/>
    <n v="12.58"/>
    <n v="187.75999999999996"/>
    <n v="796"/>
    <n v="96.25"/>
  </r>
  <r>
    <n v="125579"/>
    <x v="6"/>
    <n v="64"/>
    <n v="15.57"/>
    <n v="34.880000000000003"/>
    <n v="224"/>
    <n v="12.25"/>
  </r>
  <r>
    <n v="125580"/>
    <x v="3"/>
    <n v="42"/>
    <n v="29.87"/>
    <n v="62.730603136308808"/>
    <n v="126"/>
    <n v="16.100000000000001"/>
  </r>
  <r>
    <n v="125580"/>
    <x v="5"/>
    <n v="21"/>
    <n v="23.16"/>
    <n v="24.319396863691196"/>
    <n v="126"/>
    <n v="16.100000000000001"/>
  </r>
  <r>
    <n v="125581"/>
    <x v="6"/>
    <n v="225"/>
    <n v="11.68"/>
    <n v="262.8031743347546"/>
    <n v="787.5"/>
    <n v="84.712500000000006"/>
  </r>
  <r>
    <n v="125581"/>
    <x v="2"/>
    <n v="75"/>
    <n v="11.37"/>
    <n v="85.276030028143836"/>
    <n v="262.5"/>
    <n v="28.237500000000001"/>
  </r>
  <r>
    <n v="125581"/>
    <x v="8"/>
    <n v="35"/>
    <n v="18.82"/>
    <n v="65.870795637101551"/>
    <n v="175"/>
    <n v="18.824999999999999"/>
  </r>
  <r>
    <n v="125582"/>
    <x v="9"/>
    <n v="151"/>
    <n v="12.58"/>
    <n v="142.47170593397689"/>
    <n v="604"/>
    <n v="72.616180371352783"/>
  </r>
  <r>
    <n v="125582"/>
    <x v="5"/>
    <n v="25"/>
    <n v="18.82"/>
    <n v="35.288294066023084"/>
    <n v="150"/>
    <n v="18.033819628647215"/>
  </r>
  <r>
    <n v="125583"/>
    <x v="10"/>
    <n v="55"/>
    <n v="11.97"/>
    <n v="65.835000000000008"/>
    <n v="275"/>
    <n v="37.019230769230766"/>
  </r>
  <r>
    <n v="125583"/>
    <x v="4"/>
    <n v="41"/>
    <n v="48.75"/>
    <n v="199.87500000000003"/>
    <n v="287"/>
    <n v="38.634615384615387"/>
  </r>
  <r>
    <n v="125583"/>
    <x v="1"/>
    <n v="7"/>
    <n v="23.7"/>
    <n v="16.59"/>
    <n v="38.5"/>
    <n v="5.1826923076923084"/>
  </r>
  <r>
    <n v="125583"/>
    <x v="4"/>
    <n v="21"/>
    <n v="60"/>
    <n v="126"/>
    <n v="147"/>
    <n v="19.78846153846154"/>
  </r>
  <r>
    <n v="125584"/>
    <x v="6"/>
    <n v="161"/>
    <n v="11.68"/>
    <n v="188.04718074724664"/>
    <n v="563.5"/>
    <n v="68.590532707700802"/>
  </r>
  <r>
    <n v="125584"/>
    <x v="5"/>
    <n v="208"/>
    <n v="13.03"/>
    <n v="271.02281925275338"/>
    <n v="1248"/>
    <n v="151.90946729229921"/>
  </r>
  <r>
    <n v="125585"/>
    <x v="4"/>
    <n v="57"/>
    <n v="45"/>
    <n v="256.50266856708873"/>
    <n v="399"/>
    <n v="40.666356877323416"/>
  </r>
  <r>
    <n v="125585"/>
    <x v="5"/>
    <n v="34"/>
    <n v="18.82"/>
    <n v="63.988665716455642"/>
    <n v="204"/>
    <n v="20.791821561338288"/>
  </r>
  <r>
    <n v="125585"/>
    <x v="5"/>
    <n v="34"/>
    <n v="18.82"/>
    <n v="63.988665716455642"/>
    <n v="204"/>
    <n v="20.791821561338288"/>
  </r>
  <r>
    <n v="125587"/>
    <x v="1"/>
    <n v="48"/>
    <n v="16.22"/>
    <n v="27.250000000000004"/>
    <n v="264"/>
    <n v="35.700000000000003"/>
  </r>
  <r>
    <n v="125588"/>
    <x v="5"/>
    <n v="94"/>
    <n v="17.37"/>
    <n v="106.13339295980397"/>
    <n v="564"/>
    <n v="45.237499999999997"/>
  </r>
  <r>
    <n v="125588"/>
    <x v="5"/>
    <n v="26"/>
    <n v="18.82"/>
    <n v="31.806607040196027"/>
    <n v="156"/>
    <n v="12.512500000000001"/>
  </r>
  <r>
    <n v="125589"/>
    <x v="4"/>
    <n v="19"/>
    <n v="60"/>
    <n v="74.102852059820989"/>
    <n v="133"/>
    <n v="9.6671296296296312"/>
  </r>
  <r>
    <n v="125589"/>
    <x v="7"/>
    <n v="35"/>
    <n v="18.82"/>
    <n v="42.817147940179019"/>
    <n v="245"/>
    <n v="17.80787037037037"/>
  </r>
  <r>
    <n v="125593"/>
    <x v="4"/>
    <n v="45"/>
    <n v="48.75"/>
    <n v="219.37622526888421"/>
    <n v="315"/>
    <n v="40.777397260273972"/>
  </r>
  <r>
    <n v="125593"/>
    <x v="8"/>
    <n v="209"/>
    <n v="13.03"/>
    <n v="272.32852102016835"/>
    <n v="1045"/>
    <n v="135.27739726027397"/>
  </r>
  <r>
    <n v="125593"/>
    <x v="9"/>
    <n v="25"/>
    <n v="18.170000000000002"/>
    <n v="45.425253710947317"/>
    <n v="100"/>
    <n v="12.945205479452055"/>
  </r>
  <r>
    <n v="125594"/>
    <x v="6"/>
    <n v="192"/>
    <n v="11.68"/>
    <n v="145.77000000000001"/>
    <n v="672"/>
    <n v="110.25"/>
  </r>
  <r>
    <n v="125595"/>
    <x v="2"/>
    <n v="12"/>
    <n v="18"/>
    <n v="6.4809494774754333"/>
    <n v="42"/>
    <n v="2.5609756097560976"/>
  </r>
  <r>
    <n v="125595"/>
    <x v="6"/>
    <n v="29"/>
    <n v="16.87"/>
    <n v="14.679050522524568"/>
    <n v="101.5"/>
    <n v="6.1890243902439019"/>
  </r>
  <r>
    <n v="125596"/>
    <x v="6"/>
    <n v="46"/>
    <n v="16.87"/>
    <n v="38.803740377145274"/>
    <n v="161"/>
    <n v="22.385616438356166"/>
  </r>
  <r>
    <n v="125596"/>
    <x v="5"/>
    <n v="34"/>
    <n v="18.82"/>
    <n v="31.996259622854719"/>
    <n v="204"/>
    <n v="28.364383561643837"/>
  </r>
  <r>
    <n v="125597"/>
    <x v="3"/>
    <n v="30"/>
    <n v="29.87"/>
    <n v="44.806124651723195"/>
    <n v="90"/>
    <n v="7.8147013782542114"/>
  </r>
  <r>
    <n v="125597"/>
    <x v="1"/>
    <n v="43"/>
    <n v="16.22"/>
    <n v="34.873875348276819"/>
    <n v="236.5"/>
    <n v="20.535298621745788"/>
  </r>
  <r>
    <n v="125598"/>
    <x v="7"/>
    <n v="21"/>
    <n v="23.16"/>
    <n v="9.7299999999999986"/>
    <n v="147"/>
    <n v="19.25"/>
  </r>
  <r>
    <n v="125599"/>
    <x v="6"/>
    <n v="32"/>
    <n v="16.87"/>
    <n v="16.2"/>
    <n v="112"/>
    <n v="15.925000000000001"/>
  </r>
  <r>
    <n v="125600"/>
    <x v="2"/>
    <n v="22"/>
    <n v="15.16"/>
    <n v="6.67"/>
    <n v="77"/>
    <n v="12.25"/>
  </r>
  <r>
    <n v="125601"/>
    <x v="3"/>
    <n v="54"/>
    <n v="27.57"/>
    <n v="148.87891900567288"/>
    <n v="162"/>
    <n v="22.540075107296136"/>
  </r>
  <r>
    <n v="125601"/>
    <x v="7"/>
    <n v="110"/>
    <n v="15.92"/>
    <n v="175.12108099432714"/>
    <n v="770"/>
    <n v="107.13492489270388"/>
  </r>
  <r>
    <n v="125602"/>
    <x v="1"/>
    <n v="37"/>
    <n v="16.22"/>
    <n v="60.013335970391182"/>
    <n v="203.5"/>
    <n v="29.337286245353162"/>
  </r>
  <r>
    <n v="125602"/>
    <x v="4"/>
    <n v="67"/>
    <n v="45"/>
    <n v="301.49666402960878"/>
    <n v="469"/>
    <n v="67.612713754646833"/>
  </r>
  <r>
    <n v="125603"/>
    <x v="1"/>
    <n v="26"/>
    <n v="16.22"/>
    <n v="8.43"/>
    <n v="143"/>
    <n v="22.05"/>
  </r>
  <r>
    <n v="125604"/>
    <x v="10"/>
    <n v="83"/>
    <n v="11.97"/>
    <n v="34.770000000000003"/>
    <n v="415"/>
    <n v="27.3"/>
  </r>
  <r>
    <n v="125605"/>
    <x v="2"/>
    <n v="188"/>
    <n v="8.5299999999999994"/>
    <n v="160.36600758647452"/>
    <n v="658"/>
    <n v="51.177777777777777"/>
  </r>
  <r>
    <n v="125605"/>
    <x v="1"/>
    <n v="116"/>
    <n v="13.72"/>
    <n v="159.15399241352546"/>
    <n v="638"/>
    <n v="49.62222222222222"/>
  </r>
  <r>
    <n v="125606"/>
    <x v="0"/>
    <n v="238"/>
    <n v="12.58"/>
    <n v="299.39999999999998"/>
    <n v="1547"/>
    <n v="169.75"/>
  </r>
  <r>
    <n v="125607"/>
    <x v="8"/>
    <n v="104"/>
    <n v="15.92"/>
    <n v="82.78"/>
    <n v="520"/>
    <n v="69.3"/>
  </r>
  <r>
    <n v="125608"/>
    <x v="8"/>
    <n v="20"/>
    <n v="23.16"/>
    <n v="46.319586496873285"/>
    <n v="100"/>
    <n v="9.5340800762631073"/>
  </r>
  <r>
    <n v="125608"/>
    <x v="5"/>
    <n v="39"/>
    <n v="18.82"/>
    <n v="73.397344768944421"/>
    <n v="234"/>
    <n v="22.309747378455672"/>
  </r>
  <r>
    <n v="125608"/>
    <x v="7"/>
    <n v="252"/>
    <n v="13.03"/>
    <n v="328.35306873418227"/>
    <n v="1764"/>
    <n v="168.18117254528121"/>
  </r>
  <r>
    <n v="125609"/>
    <x v="6"/>
    <n v="125"/>
    <n v="14.27"/>
    <n v="115.94282586463996"/>
    <n v="437.5"/>
    <n v="68.921232876712324"/>
  </r>
  <r>
    <n v="125609"/>
    <x v="6"/>
    <n v="21"/>
    <n v="20.76"/>
    <n v="28.337174135360026"/>
    <n v="73.5"/>
    <n v="11.578767123287671"/>
  </r>
  <r>
    <n v="125611"/>
    <x v="6"/>
    <n v="239"/>
    <n v="11.68"/>
    <n v="279.14961260950497"/>
    <n v="836.5"/>
    <n v="108.99428807947019"/>
  </r>
  <r>
    <n v="125611"/>
    <x v="2"/>
    <n v="63"/>
    <n v="11.37"/>
    <n v="71.63038739049496"/>
    <n v="220.5"/>
    <n v="28.730711920529803"/>
  </r>
  <r>
    <n v="125612"/>
    <x v="4"/>
    <n v="25"/>
    <n v="48.75"/>
    <n v="121.876701998408"/>
    <n v="175"/>
    <n v="17.401439299123904"/>
  </r>
  <r>
    <n v="125612"/>
    <x v="9"/>
    <n v="128"/>
    <n v="15.37"/>
    <n v="196.73874744089267"/>
    <n v="512"/>
    <n v="50.911639549436799"/>
  </r>
  <r>
    <n v="125612"/>
    <x v="2"/>
    <n v="32"/>
    <n v="12.32"/>
    <n v="39.42455056069938"/>
    <n v="112"/>
    <n v="11.136921151439299"/>
  </r>
  <r>
    <n v="125613"/>
    <x v="7"/>
    <n v="46"/>
    <n v="18.82"/>
    <n v="43.283519095198983"/>
    <n v="322"/>
    <n v="32.756300813008131"/>
  </r>
  <r>
    <n v="125613"/>
    <x v="2"/>
    <n v="46"/>
    <n v="12.32"/>
    <n v="28.334375943297101"/>
    <n v="161"/>
    <n v="16.378150406504066"/>
  </r>
  <r>
    <n v="125613"/>
    <x v="3"/>
    <n v="3"/>
    <n v="45.95"/>
    <n v="6.8921049615039278"/>
    <n v="9"/>
    <n v="0.91554878048780486"/>
  </r>
  <r>
    <n v="125614"/>
    <x v="1"/>
    <n v="47"/>
    <n v="16.22"/>
    <n v="49.55104714114723"/>
    <n v="258.5"/>
    <n v="29.002287973167228"/>
  </r>
  <r>
    <n v="125614"/>
    <x v="10"/>
    <n v="157"/>
    <n v="8.98"/>
    <n v="91.63895285885279"/>
    <n v="785"/>
    <n v="88.072712026832775"/>
  </r>
  <r>
    <n v="125615"/>
    <x v="2"/>
    <n v="50"/>
    <n v="11.37"/>
    <n v="17.059999999999999"/>
    <n v="175"/>
    <n v="17.324999999999999"/>
  </r>
  <r>
    <n v="125616"/>
    <x v="1"/>
    <n v="245"/>
    <n v="11.23"/>
    <n v="275.13499999999999"/>
    <n v="1347.5"/>
    <n v="134.36243566454741"/>
  </r>
  <r>
    <n v="125616"/>
    <x v="0"/>
    <n v="114"/>
    <n v="15.37"/>
    <n v="175.21799999999999"/>
    <n v="741"/>
    <n v="73.886875567665768"/>
  </r>
  <r>
    <n v="125616"/>
    <x v="7"/>
    <n v="47"/>
    <n v="18.82"/>
    <n v="88.454000000000008"/>
    <n v="329"/>
    <n v="32.805373902512869"/>
  </r>
  <r>
    <n v="125616"/>
    <x v="5"/>
    <n v="47"/>
    <n v="18.82"/>
    <n v="88.454000000000008"/>
    <n v="282"/>
    <n v="28.118891916439601"/>
  </r>
  <r>
    <n v="125616"/>
    <x v="7"/>
    <n v="65"/>
    <n v="17.37"/>
    <n v="112.905"/>
    <n v="455"/>
    <n v="45.369134120496518"/>
  </r>
  <r>
    <n v="125616"/>
    <x v="1"/>
    <n v="27"/>
    <n v="16.22"/>
    <n v="43.793999999999997"/>
    <n v="148.5"/>
    <n v="14.807288828337875"/>
  </r>
  <r>
    <n v="125618"/>
    <x v="2"/>
    <n v="154"/>
    <n v="8.5299999999999994"/>
    <n v="131.36199999999999"/>
    <n v="539"/>
    <n v="83.380156472261731"/>
  </r>
  <r>
    <n v="125618"/>
    <x v="5"/>
    <n v="245"/>
    <n v="13.03"/>
    <n v="319.23499999999996"/>
    <n v="1470"/>
    <n v="227.40042674253203"/>
  </r>
  <r>
    <n v="125618"/>
    <x v="2"/>
    <n v="56"/>
    <n v="11.37"/>
    <n v="63.672000000000004"/>
    <n v="196"/>
    <n v="30.320056899004268"/>
  </r>
  <r>
    <n v="125618"/>
    <x v="2"/>
    <n v="73"/>
    <n v="11.37"/>
    <n v="83.001000000000005"/>
    <n v="255.5"/>
    <n v="39.524359886201992"/>
  </r>
  <r>
    <n v="125619"/>
    <x v="4"/>
    <n v="165"/>
    <n v="33.75"/>
    <n v="556.88"/>
    <n v="1155"/>
    <n v="102.2"/>
  </r>
  <r>
    <n v="125620"/>
    <x v="3"/>
    <n v="3"/>
    <n v="45.95"/>
    <n v="6.8929150483244523"/>
    <n v="9"/>
    <n v="1.1883634431455898"/>
  </r>
  <r>
    <n v="125620"/>
    <x v="0"/>
    <n v="71"/>
    <n v="16.77"/>
    <n v="59.537084951675553"/>
    <n v="461.5"/>
    <n v="60.93663655685441"/>
  </r>
  <r>
    <n v="125621"/>
    <x v="5"/>
    <n v="18"/>
    <n v="23.16"/>
    <n v="8.3399999999999981"/>
    <n v="108"/>
    <n v="12.25"/>
  </r>
  <r>
    <n v="125622"/>
    <x v="4"/>
    <n v="32"/>
    <n v="48.75"/>
    <n v="78"/>
    <n v="224"/>
    <n v="19.600000000000001"/>
  </r>
  <r>
    <n v="125623"/>
    <x v="5"/>
    <n v="49"/>
    <n v="18.82"/>
    <n v="92.218962343401884"/>
    <n v="294"/>
    <n v="36.355994152046783"/>
  </r>
  <r>
    <n v="125623"/>
    <x v="8"/>
    <n v="47"/>
    <n v="18.82"/>
    <n v="88.454923064079367"/>
    <n v="235"/>
    <n v="29.060063352826511"/>
  </r>
  <r>
    <n v="125623"/>
    <x v="6"/>
    <n v="142"/>
    <n v="14.27"/>
    <n v="202.63611459251877"/>
    <n v="497"/>
    <n v="61.458942495126706"/>
  </r>
  <r>
    <n v="125625"/>
    <x v="9"/>
    <n v="250"/>
    <n v="12.58"/>
    <n v="314.503542105441"/>
    <n v="1000"/>
    <n v="76.714477812640084"/>
  </r>
  <r>
    <n v="125625"/>
    <x v="2"/>
    <n v="33"/>
    <n v="12.32"/>
    <n v="40.656457894559011"/>
    <n v="115.5"/>
    <n v="8.860522187359928"/>
  </r>
  <r>
    <n v="125627"/>
    <x v="0"/>
    <n v="41"/>
    <n v="18.170000000000002"/>
    <n v="22.350000000000005"/>
    <n v="266.5"/>
    <n v="41.65"/>
  </r>
  <r>
    <n v="125628"/>
    <x v="10"/>
    <n v="38"/>
    <n v="12.97"/>
    <n v="24.64331428790063"/>
    <n v="190"/>
    <n v="18.633389261744966"/>
  </r>
  <r>
    <n v="125628"/>
    <x v="3"/>
    <n v="36"/>
    <n v="29.87"/>
    <n v="53.766685712099388"/>
    <n v="108"/>
    <n v="10.591610738255033"/>
  </r>
  <r>
    <n v="125629"/>
    <x v="2"/>
    <n v="19"/>
    <n v="15.16"/>
    <n v="14.401353155176286"/>
    <n v="66.5"/>
    <n v="7.4812500000000002"/>
  </r>
  <r>
    <n v="125629"/>
    <x v="6"/>
    <n v="53"/>
    <n v="15.57"/>
    <n v="41.258646844823716"/>
    <n v="185.5"/>
    <n v="20.868750000000002"/>
  </r>
  <r>
    <n v="125630"/>
    <x v="8"/>
    <n v="99"/>
    <n v="17.37"/>
    <n v="85.98"/>
    <n v="495"/>
    <n v="65.099999999999994"/>
  </r>
  <r>
    <n v="125631"/>
    <x v="4"/>
    <n v="31"/>
    <n v="48.75"/>
    <n v="151.12452729268909"/>
    <n v="217"/>
    <n v="30.322243346007603"/>
  </r>
  <r>
    <n v="125631"/>
    <x v="6"/>
    <n v="33"/>
    <n v="16.87"/>
    <n v="55.670825865418003"/>
    <n v="115.5"/>
    <n v="16.139258555133079"/>
  </r>
  <r>
    <n v="125631"/>
    <x v="8"/>
    <n v="65"/>
    <n v="17.37"/>
    <n v="112.9046468418929"/>
    <n v="325"/>
    <n v="45.413498098859314"/>
  </r>
  <r>
    <n v="125632"/>
    <x v="6"/>
    <n v="27"/>
    <n v="16.87"/>
    <n v="45.548745519963582"/>
    <n v="94.5"/>
    <n v="10.075578528072839"/>
  </r>
  <r>
    <n v="125632"/>
    <x v="3"/>
    <n v="159"/>
    <n v="20.68"/>
    <n v="328.81016294342936"/>
    <n v="477"/>
    <n v="50.857682094081945"/>
  </r>
  <r>
    <n v="125632"/>
    <x v="6"/>
    <n v="35"/>
    <n v="16.87"/>
    <n v="59.044670118471309"/>
    <n v="122.5"/>
    <n v="13.060935128983308"/>
  </r>
  <r>
    <n v="125632"/>
    <x v="4"/>
    <n v="30"/>
    <n v="48.75"/>
    <n v="146.24918290839915"/>
    <n v="210"/>
    <n v="22.390174506828526"/>
  </r>
  <r>
    <n v="125632"/>
    <x v="5"/>
    <n v="41"/>
    <n v="18.82"/>
    <n v="77.161568899677917"/>
    <n v="246"/>
    <n v="26.22849013657056"/>
  </r>
  <r>
    <n v="125632"/>
    <x v="2"/>
    <n v="48"/>
    <n v="12.32"/>
    <n v="59.135669610058763"/>
    <n v="168"/>
    <n v="17.912139605462823"/>
  </r>
  <r>
    <n v="125634"/>
    <x v="3"/>
    <n v="33"/>
    <n v="29.87"/>
    <n v="34.5"/>
    <n v="99"/>
    <n v="6.125"/>
  </r>
  <r>
    <n v="125635"/>
    <x v="9"/>
    <n v="197"/>
    <n v="12.58"/>
    <n v="247.82391534391539"/>
    <n v="788"/>
    <n v="99.397505726648006"/>
  </r>
  <r>
    <n v="125635"/>
    <x v="0"/>
    <n v="181"/>
    <n v="12.58"/>
    <n v="227.69608465608468"/>
    <n v="1176.5"/>
    <n v="148.402494273352"/>
  </r>
  <r>
    <n v="125637"/>
    <x v="9"/>
    <n v="30"/>
    <n v="18.170000000000002"/>
    <n v="27.253474618957899"/>
    <n v="120"/>
    <n v="13.158227848101266"/>
  </r>
  <r>
    <n v="125637"/>
    <x v="7"/>
    <n v="28"/>
    <n v="18.82"/>
    <n v="26.346525381042106"/>
    <n v="196"/>
    <n v="21.491772151898733"/>
  </r>
  <r>
    <n v="125638"/>
    <x v="5"/>
    <n v="67"/>
    <n v="17.37"/>
    <n v="58.190000000000005"/>
    <n v="402"/>
    <n v="22.75"/>
  </r>
  <r>
    <n v="125639"/>
    <x v="10"/>
    <n v="30"/>
    <n v="12.97"/>
    <n v="7.7800000000000011"/>
    <n v="150"/>
    <n v="22.75"/>
  </r>
  <r>
    <n v="125640"/>
    <x v="2"/>
    <n v="40"/>
    <n v="12.32"/>
    <n v="9.86"/>
    <n v="140"/>
    <n v="14.175000000000001"/>
  </r>
  <r>
    <n v="125641"/>
    <x v="9"/>
    <n v="206"/>
    <n v="12.58"/>
    <n v="194.36"/>
    <n v="824"/>
    <n v="63.7"/>
  </r>
  <r>
    <n v="125643"/>
    <x v="7"/>
    <n v="13"/>
    <n v="27.5"/>
    <n v="7.15"/>
    <n v="91"/>
    <n v="12.6"/>
  </r>
  <r>
    <n v="125644"/>
    <x v="3"/>
    <n v="29"/>
    <n v="29.87"/>
    <n v="64.967092236298612"/>
    <n v="87"/>
    <n v="7.6125000000000007"/>
  </r>
  <r>
    <n v="125644"/>
    <x v="7"/>
    <n v="73"/>
    <n v="17.37"/>
    <n v="95.100519061391324"/>
    <n v="511"/>
    <n v="44.712500000000006"/>
  </r>
  <r>
    <n v="125644"/>
    <x v="3"/>
    <n v="14"/>
    <n v="43.65"/>
    <n v="45.832388702310091"/>
    <n v="42"/>
    <n v="3.6750000000000007"/>
  </r>
  <r>
    <n v="125645"/>
    <x v="6"/>
    <n v="187"/>
    <n v="11.68"/>
    <n v="141.97000000000003"/>
    <n v="654.5"/>
    <n v="43.05"/>
  </r>
  <r>
    <n v="125646"/>
    <x v="5"/>
    <n v="21"/>
    <n v="23.16"/>
    <n v="9.7299999999999986"/>
    <n v="126"/>
    <n v="11.2"/>
  </r>
  <r>
    <n v="125647"/>
    <x v="9"/>
    <n v="156"/>
    <n v="12.58"/>
    <n v="127.56000000000002"/>
    <n v="624"/>
    <n v="40.950000000000003"/>
  </r>
  <r>
    <n v="125648"/>
    <x v="1"/>
    <n v="100"/>
    <n v="13.72"/>
    <n v="89.183440608543023"/>
    <n v="550"/>
    <n v="49.21875"/>
  </r>
  <r>
    <n v="125648"/>
    <x v="2"/>
    <n v="44"/>
    <n v="12.32"/>
    <n v="35.236559391456993"/>
    <n v="154"/>
    <n v="13.78125"/>
  </r>
  <r>
    <n v="125649"/>
    <x v="10"/>
    <n v="20"/>
    <n v="15.96"/>
    <n v="20.748806898046038"/>
    <n v="100"/>
    <n v="12.1875"/>
  </r>
  <r>
    <n v="125649"/>
    <x v="7"/>
    <n v="39"/>
    <n v="18.82"/>
    <n v="47.71055541048819"/>
    <n v="273"/>
    <n v="33.271874999999994"/>
  </r>
  <r>
    <n v="125649"/>
    <x v="3"/>
    <n v="25"/>
    <n v="29.87"/>
    <n v="48.540637691465776"/>
    <n v="75"/>
    <n v="9.1406249999999982"/>
  </r>
  <r>
    <n v="125650"/>
    <x v="1"/>
    <n v="71"/>
    <n v="14.97"/>
    <n v="106.28665209521253"/>
    <n v="390.5"/>
    <n v="43.174242584745762"/>
  </r>
  <r>
    <n v="125650"/>
    <x v="2"/>
    <n v="187"/>
    <n v="8.5299999999999994"/>
    <n v="159.51047787932151"/>
    <n v="654.5"/>
    <n v="72.362462923728827"/>
  </r>
  <r>
    <n v="125650"/>
    <x v="0"/>
    <n v="44"/>
    <n v="18.170000000000002"/>
    <n v="79.947738309558574"/>
    <n v="286"/>
    <n v="31.620572033898309"/>
  </r>
  <r>
    <n v="125650"/>
    <x v="2"/>
    <n v="243"/>
    <n v="8.5299999999999994"/>
    <n v="207.27832152232688"/>
    <n v="850.5"/>
    <n v="94.032505296610168"/>
  </r>
  <r>
    <n v="125650"/>
    <x v="2"/>
    <n v="51"/>
    <n v="11.37"/>
    <n v="57.986810193580482"/>
    <n v="178.5"/>
    <n v="19.735217161016951"/>
  </r>
  <r>
    <n v="125651"/>
    <x v="6"/>
    <n v="49"/>
    <n v="16.87"/>
    <n v="28.930000000000003"/>
    <n v="171.5"/>
    <n v="19.25"/>
  </r>
  <r>
    <n v="125652"/>
    <x v="7"/>
    <n v="86"/>
    <n v="17.37"/>
    <n v="74.69"/>
    <n v="602"/>
    <n v="73.150000000000006"/>
  </r>
  <r>
    <n v="125654"/>
    <x v="3"/>
    <n v="72"/>
    <n v="27.57"/>
    <n v="129.03"/>
    <n v="216"/>
    <n v="17.149999999999999"/>
  </r>
  <r>
    <n v="125656"/>
    <x v="0"/>
    <n v="48"/>
    <n v="18.170000000000002"/>
    <n v="30.53"/>
    <n v="312"/>
    <n v="35"/>
  </r>
  <r>
    <n v="125657"/>
    <x v="10"/>
    <n v="38"/>
    <n v="12.97"/>
    <n v="9.86"/>
    <n v="190"/>
    <n v="23.1"/>
  </r>
  <r>
    <n v="125658"/>
    <x v="7"/>
    <n v="53"/>
    <n v="17.37"/>
    <n v="92.061722891850096"/>
    <n v="371"/>
    <n v="49.315484922575386"/>
  </r>
  <r>
    <n v="125658"/>
    <x v="8"/>
    <n v="29"/>
    <n v="18.82"/>
    <n v="54.57842856357626"/>
    <n v="145"/>
    <n v="19.274246128769356"/>
  </r>
  <r>
    <n v="125658"/>
    <x v="3"/>
    <n v="237"/>
    <n v="20.68"/>
    <n v="490.1198485445737"/>
    <n v="711"/>
    <n v="94.510268948655252"/>
  </r>
  <r>
    <n v="125660"/>
    <x v="6"/>
    <n v="212"/>
    <n v="11.68"/>
    <n v="185.71000000000004"/>
    <n v="742"/>
    <n v="41.125"/>
  </r>
  <r>
    <n v="125661"/>
    <x v="10"/>
    <n v="198"/>
    <n v="8.98"/>
    <n v="177.80576482148706"/>
    <n v="990"/>
    <n v="95.43947368421054"/>
  </r>
  <r>
    <n v="125661"/>
    <x v="3"/>
    <n v="54"/>
    <n v="27.57"/>
    <n v="148.8794777119376"/>
    <n v="162"/>
    <n v="15.617368421052632"/>
  </r>
  <r>
    <n v="125661"/>
    <x v="0"/>
    <n v="42"/>
    <n v="18.170000000000002"/>
    <n v="76.314757466575372"/>
    <n v="273"/>
    <n v="26.318157894736842"/>
  </r>
  <r>
    <n v="125662"/>
    <x v="7"/>
    <n v="21"/>
    <n v="23.16"/>
    <n v="31.612357861302272"/>
    <n v="147"/>
    <n v="20.444704163623083"/>
  </r>
  <r>
    <n v="125662"/>
    <x v="0"/>
    <n v="73"/>
    <n v="16.77"/>
    <n v="79.571026847160226"/>
    <n v="474.5"/>
    <n v="65.993279766252741"/>
  </r>
  <r>
    <n v="125662"/>
    <x v="2"/>
    <n v="18"/>
    <n v="15.16"/>
    <n v="17.736615291537468"/>
    <n v="63"/>
    <n v="8.7620160701241776"/>
  </r>
  <r>
    <n v="125663"/>
    <x v="0"/>
    <n v="47"/>
    <n v="18.170000000000002"/>
    <n v="64.05045492659093"/>
    <n v="305.5"/>
    <n v="35.456994818652845"/>
  </r>
  <r>
    <n v="125663"/>
    <x v="3"/>
    <n v="59"/>
    <n v="27.57"/>
    <n v="121.99954507340907"/>
    <n v="177"/>
    <n v="20.543005181347148"/>
  </r>
  <r>
    <n v="125664"/>
    <x v="4"/>
    <n v="33"/>
    <n v="48.75"/>
    <n v="80.44"/>
    <n v="231"/>
    <n v="26.25"/>
  </r>
  <r>
    <n v="125665"/>
    <x v="6"/>
    <n v="151"/>
    <n v="11.68"/>
    <n v="176.36846316463973"/>
    <n v="528.5"/>
    <n v="74.129537953795378"/>
  </r>
  <r>
    <n v="125665"/>
    <x v="9"/>
    <n v="133"/>
    <n v="15.37"/>
    <n v="204.42153683536026"/>
    <n v="532"/>
    <n v="74.620462046204622"/>
  </r>
  <r>
    <n v="125666"/>
    <x v="9"/>
    <n v="52"/>
    <n v="16.77"/>
    <n v="65.403000000000006"/>
    <n v="208"/>
    <n v="24.621788617886178"/>
  </r>
  <r>
    <n v="125666"/>
    <x v="9"/>
    <n v="58"/>
    <n v="16.77"/>
    <n v="72.9495"/>
    <n v="232"/>
    <n v="27.462764227642278"/>
  </r>
  <r>
    <n v="125666"/>
    <x v="6"/>
    <n v="50"/>
    <n v="15.57"/>
    <n v="58.38750000000001"/>
    <n v="175"/>
    <n v="20.715447154471544"/>
  </r>
  <r>
    <n v="125671"/>
    <x v="8"/>
    <n v="26"/>
    <n v="18.82"/>
    <n v="31.806264764054482"/>
    <n v="130"/>
    <n v="17.183044315992291"/>
  </r>
  <r>
    <n v="125671"/>
    <x v="0"/>
    <n v="26"/>
    <n v="18.170000000000002"/>
    <n v="30.707748712160999"/>
    <n v="169"/>
    <n v="22.337957610789982"/>
  </r>
  <r>
    <n v="125671"/>
    <x v="8"/>
    <n v="44"/>
    <n v="18.82"/>
    <n v="53.825986523784508"/>
    <n v="220"/>
    <n v="29.078998073217722"/>
  </r>
  <r>
    <n v="125673"/>
    <x v="2"/>
    <n v="190"/>
    <n v="8.5299999999999994"/>
    <n v="162.06966323886624"/>
    <n v="665"/>
    <n v="60.904738878143128"/>
  </r>
  <r>
    <n v="125673"/>
    <x v="8"/>
    <n v="35"/>
    <n v="18.82"/>
    <n v="65.869863130401185"/>
    <n v="175"/>
    <n v="16.027562862669242"/>
  </r>
  <r>
    <n v="125673"/>
    <x v="2"/>
    <n v="60"/>
    <n v="11.37"/>
    <n v="68.219858247395905"/>
    <n v="210"/>
    <n v="19.233075435203094"/>
  </r>
  <r>
    <n v="125673"/>
    <x v="2"/>
    <n v="217"/>
    <n v="8.5299999999999994"/>
    <n v="185.10061538333673"/>
    <n v="759.5"/>
    <n v="69.559622823984526"/>
  </r>
  <r>
    <n v="125674"/>
    <x v="1"/>
    <n v="49"/>
    <n v="16.22"/>
    <n v="79.478563677756568"/>
    <n v="269.5"/>
    <n v="19.26514710913445"/>
  </r>
  <r>
    <n v="125674"/>
    <x v="9"/>
    <n v="47"/>
    <n v="18.170000000000002"/>
    <n v="85.399605670962202"/>
    <n v="188"/>
    <n v="13.439137872049262"/>
  </r>
  <r>
    <n v="125674"/>
    <x v="5"/>
    <n v="32"/>
    <n v="18.82"/>
    <n v="60.22442712359662"/>
    <n v="192"/>
    <n v="13.725076975709886"/>
  </r>
  <r>
    <n v="125674"/>
    <x v="2"/>
    <n v="232"/>
    <n v="8.5299999999999994"/>
    <n v="197.89740352768459"/>
    <n v="812"/>
    <n v="58.045638043106393"/>
  </r>
  <r>
    <n v="125675"/>
    <x v="1"/>
    <n v="56"/>
    <n v="14.97"/>
    <n v="83.833213610996523"/>
    <n v="308"/>
    <n v="39.136086956521744"/>
  </r>
  <r>
    <n v="125675"/>
    <x v="9"/>
    <n v="153"/>
    <n v="12.58"/>
    <n v="192.47678638900351"/>
    <n v="612"/>
    <n v="77.763913043478269"/>
  </r>
  <r>
    <n v="125676"/>
    <x v="3"/>
    <n v="21"/>
    <n v="36.76"/>
    <n v="27.020000000000003"/>
    <n v="63"/>
    <n v="10.5"/>
  </r>
  <r>
    <n v="125677"/>
    <x v="6"/>
    <n v="32"/>
    <n v="16.87"/>
    <n v="26.991173368450067"/>
    <n v="112"/>
    <n v="15.649464459591043"/>
  </r>
  <r>
    <n v="125677"/>
    <x v="1"/>
    <n v="73"/>
    <n v="14.97"/>
    <n v="54.638826631549932"/>
    <n v="401.5"/>
    <n v="56.100535540408956"/>
  </r>
  <r>
    <n v="125678"/>
    <x v="10"/>
    <n v="15"/>
    <n v="15.96"/>
    <n v="11.970716952502649"/>
    <n v="75"/>
    <n v="10.940779610194902"/>
  </r>
  <r>
    <n v="125678"/>
    <x v="1"/>
    <n v="47"/>
    <n v="16.22"/>
    <n v="38.119283047497355"/>
    <n v="258.5"/>
    <n v="37.709220389805097"/>
  </r>
  <r>
    <n v="125679"/>
    <x v="3"/>
    <n v="249"/>
    <n v="20.68"/>
    <n v="514.92999999999995"/>
    <n v="747"/>
    <n v="115.15"/>
  </r>
  <r>
    <n v="125680"/>
    <x v="7"/>
    <n v="7"/>
    <n v="27.5"/>
    <n v="6.7375961293043174"/>
    <n v="49"/>
    <n v="7.1946341463414631"/>
  </r>
  <r>
    <n v="125680"/>
    <x v="9"/>
    <n v="39"/>
    <n v="18.170000000000002"/>
    <n v="24.802403870695681"/>
    <n v="156"/>
    <n v="22.905365853658537"/>
  </r>
  <r>
    <n v="125681"/>
    <x v="1"/>
    <n v="35"/>
    <n v="16.22"/>
    <n v="19.86681851579721"/>
    <n v="192.5"/>
    <n v="18.786144578313255"/>
  </r>
  <r>
    <n v="125681"/>
    <x v="7"/>
    <n v="14"/>
    <n v="27.5"/>
    <n v="13.473181484202795"/>
    <n v="98"/>
    <n v="9.5638554216867462"/>
  </r>
  <r>
    <n v="125682"/>
    <x v="1"/>
    <n v="57"/>
    <n v="14.97"/>
    <n v="29.869999999999997"/>
    <n v="313.5"/>
    <n v="42"/>
  </r>
  <r>
    <n v="125683"/>
    <x v="0"/>
    <n v="36"/>
    <n v="18.170000000000002"/>
    <n v="32.707821727817439"/>
    <n v="234"/>
    <n v="24.306436233611443"/>
  </r>
  <r>
    <n v="125683"/>
    <x v="2"/>
    <n v="53"/>
    <n v="11.37"/>
    <n v="30.132178272182571"/>
    <n v="185.5"/>
    <n v="19.26856376638856"/>
  </r>
  <r>
    <n v="125684"/>
    <x v="0"/>
    <n v="31"/>
    <n v="18.170000000000002"/>
    <n v="16.899999999999999"/>
    <n v="201.5"/>
    <n v="31.85"/>
  </r>
  <r>
    <n v="125686"/>
    <x v="0"/>
    <n v="21"/>
    <n v="22.36"/>
    <n v="35.21626582394903"/>
    <n v="136.5"/>
    <n v="17.095341207349083"/>
  </r>
  <r>
    <n v="125686"/>
    <x v="4"/>
    <n v="33"/>
    <n v="48.75"/>
    <n v="120.65373465431041"/>
    <n v="231"/>
    <n v="28.930577427821525"/>
  </r>
  <r>
    <n v="125686"/>
    <x v="5"/>
    <n v="34"/>
    <n v="18.82"/>
    <n v="47.989999521740572"/>
    <n v="204"/>
    <n v="25.549081364829398"/>
  </r>
  <r>
    <n v="125687"/>
    <x v="3"/>
    <n v="65"/>
    <n v="27.57"/>
    <n v="179.20677270096891"/>
    <n v="195"/>
    <n v="27.191235059760956"/>
  </r>
  <r>
    <n v="125687"/>
    <x v="6"/>
    <n v="39"/>
    <n v="16.87"/>
    <n v="65.793650826231683"/>
    <n v="136.5"/>
    <n v="19.033864541832671"/>
  </r>
  <r>
    <n v="125687"/>
    <x v="5"/>
    <n v="60"/>
    <n v="17.37"/>
    <n v="104.22103094721119"/>
    <n v="360"/>
    <n v="50.199203187250994"/>
  </r>
  <r>
    <n v="125687"/>
    <x v="1"/>
    <n v="34"/>
    <n v="16.22"/>
    <n v="55.148545525588197"/>
    <n v="187"/>
    <n v="26.075697211155379"/>
  </r>
  <r>
    <n v="125688"/>
    <x v="7"/>
    <n v="62"/>
    <n v="17.37"/>
    <n v="53.844893392277299"/>
    <n v="434"/>
    <n v="39.535616438356158"/>
  </r>
  <r>
    <n v="125688"/>
    <x v="6"/>
    <n v="22"/>
    <n v="20.76"/>
    <n v="22.835106607722704"/>
    <n v="77"/>
    <n v="7.014383561643835"/>
  </r>
  <r>
    <n v="125689"/>
    <x v="8"/>
    <n v="3"/>
    <n v="28.95"/>
    <n v="4.3428305549212141"/>
    <n v="15"/>
    <n v="1.5919354838709678"/>
  </r>
  <r>
    <n v="125689"/>
    <x v="2"/>
    <n v="50"/>
    <n v="11.37"/>
    <n v="28.427163736012787"/>
    <n v="175"/>
    <n v="18.572580645161292"/>
  </r>
  <r>
    <n v="125689"/>
    <x v="10"/>
    <n v="55"/>
    <n v="11.97"/>
    <n v="32.920005709065997"/>
    <n v="275"/>
    <n v="29.185483870967744"/>
  </r>
  <r>
    <n v="125690"/>
    <x v="10"/>
    <n v="71"/>
    <n v="11.97"/>
    <n v="29.750000000000004"/>
    <n v="355"/>
    <n v="52.325000000000003"/>
  </r>
  <r>
    <n v="125691"/>
    <x v="2"/>
    <n v="46"/>
    <n v="12.32"/>
    <n v="16.999999999999996"/>
    <n v="161"/>
    <n v="19.25"/>
  </r>
  <r>
    <n v="125692"/>
    <x v="9"/>
    <n v="197"/>
    <n v="12.58"/>
    <n v="247.82599999999999"/>
    <n v="788"/>
    <n v="61.175390946502063"/>
  </r>
  <r>
    <n v="125692"/>
    <x v="6"/>
    <n v="122"/>
    <n v="14.27"/>
    <n v="174.09399999999999"/>
    <n v="427"/>
    <n v="33.14960905349794"/>
  </r>
  <r>
    <n v="125693"/>
    <x v="5"/>
    <n v="70"/>
    <n v="17.37"/>
    <n v="60.8"/>
    <n v="420"/>
    <n v="33.075000000000003"/>
  </r>
  <r>
    <n v="125694"/>
    <x v="4"/>
    <n v="17"/>
    <n v="60"/>
    <n v="51.000000000000007"/>
    <n v="119"/>
    <n v="11.2"/>
  </r>
  <r>
    <n v="125695"/>
    <x v="10"/>
    <n v="23"/>
    <n v="15.96"/>
    <n v="27.531210999471185"/>
    <n v="115"/>
    <n v="15.151315789473685"/>
  </r>
  <r>
    <n v="125695"/>
    <x v="4"/>
    <n v="46"/>
    <n v="48.75"/>
    <n v="168.18878900052883"/>
    <n v="322"/>
    <n v="42.423684210526318"/>
  </r>
  <r>
    <n v="125696"/>
    <x v="0"/>
    <n v="110"/>
    <n v="15.37"/>
    <n v="126.80422033352698"/>
    <n v="715"/>
    <n v="101.17267413541158"/>
  </r>
  <r>
    <n v="125696"/>
    <x v="2"/>
    <n v="89"/>
    <n v="11.37"/>
    <n v="75.895779666473032"/>
    <n v="311.5"/>
    <n v="44.077325864588403"/>
  </r>
  <r>
    <n v="125697"/>
    <x v="7"/>
    <n v="96"/>
    <n v="17.37"/>
    <n v="166.75298427732972"/>
    <n v="672"/>
    <n v="56.093974065598786"/>
  </r>
  <r>
    <n v="125697"/>
    <x v="8"/>
    <n v="33"/>
    <n v="18.82"/>
    <n v="62.106366589473225"/>
    <n v="165"/>
    <n v="13.773073989321128"/>
  </r>
  <r>
    <n v="125697"/>
    <x v="0"/>
    <n v="105"/>
    <n v="15.37"/>
    <n v="161.38595259785103"/>
    <n v="682.5"/>
    <n v="56.970442410373764"/>
  </r>
  <r>
    <n v="125697"/>
    <x v="10"/>
    <n v="46"/>
    <n v="12.97"/>
    <n v="59.662352163416607"/>
    <n v="230"/>
    <n v="19.198830409356724"/>
  </r>
  <r>
    <n v="125697"/>
    <x v="7"/>
    <n v="31"/>
    <n v="18.82"/>
    <n v="58.342344371929393"/>
    <n v="217"/>
    <n v="18.113679125349606"/>
  </r>
  <r>
    <n v="125698"/>
    <x v="2"/>
    <n v="28"/>
    <n v="12.32"/>
    <n v="6.8999999999999995"/>
    <n v="98"/>
    <n v="14.7"/>
  </r>
  <r>
    <n v="125699"/>
    <x v="5"/>
    <n v="80"/>
    <n v="17.37"/>
    <n v="138.96099846235649"/>
    <n v="480"/>
    <n v="67.292817679558013"/>
  </r>
  <r>
    <n v="125699"/>
    <x v="3"/>
    <n v="202"/>
    <n v="20.68"/>
    <n v="417.73900153764362"/>
    <n v="606"/>
    <n v="84.957182320441987"/>
  </r>
  <r>
    <n v="125700"/>
    <x v="5"/>
    <n v="17"/>
    <n v="23.16"/>
    <n v="7.8699999999999992"/>
    <n v="102"/>
    <n v="18.375"/>
  </r>
  <r>
    <n v="125701"/>
    <x v="0"/>
    <n v="85"/>
    <n v="16.77"/>
    <n v="106.91154697433483"/>
    <n v="552.5"/>
    <n v="44.586463730569953"/>
  </r>
  <r>
    <n v="125701"/>
    <x v="1"/>
    <n v="75"/>
    <n v="14.97"/>
    <n v="84.208453025665179"/>
    <n v="412.5"/>
    <n v="33.288536269430054"/>
  </r>
  <r>
    <n v="125702"/>
    <x v="9"/>
    <n v="29"/>
    <n v="18.170000000000002"/>
    <n v="15.81"/>
    <n v="116"/>
    <n v="19.600000000000001"/>
  </r>
  <r>
    <n v="125703"/>
    <x v="3"/>
    <n v="45"/>
    <n v="29.87"/>
    <n v="67.209999999999994"/>
    <n v="135"/>
    <n v="7.875"/>
  </r>
  <r>
    <n v="125704"/>
    <x v="7"/>
    <n v="41"/>
    <n v="18.82"/>
    <n v="77.162751975883353"/>
    <n v="287"/>
    <n v="36.380436447166922"/>
  </r>
  <r>
    <n v="125704"/>
    <x v="4"/>
    <n v="38"/>
    <n v="48.75"/>
    <n v="185.25180533853955"/>
    <n v="266"/>
    <n v="33.718453292496172"/>
  </r>
  <r>
    <n v="125704"/>
    <x v="9"/>
    <n v="25"/>
    <n v="18.170000000000002"/>
    <n v="45.42544268557711"/>
    <n v="100"/>
    <n v="12.676110260336907"/>
  </r>
  <r>
    <n v="125705"/>
    <x v="1"/>
    <n v="35"/>
    <n v="16.22"/>
    <n v="56.770785428686061"/>
    <n v="192.5"/>
    <n v="20.039365773646804"/>
  </r>
  <r>
    <n v="125705"/>
    <x v="8"/>
    <n v="74"/>
    <n v="17.37"/>
    <n v="128.53977835885942"/>
    <n v="370"/>
    <n v="38.517222525970482"/>
  </r>
  <r>
    <n v="125705"/>
    <x v="1"/>
    <n v="27"/>
    <n v="16.22"/>
    <n v="43.794605902129248"/>
    <n v="148.5"/>
    <n v="15.458939311098963"/>
  </r>
  <r>
    <n v="125705"/>
    <x v="1"/>
    <n v="37"/>
    <n v="16.22"/>
    <n v="60.014830310325266"/>
    <n v="203.5"/>
    <n v="21.184472389283762"/>
  </r>
  <r>
    <n v="125707"/>
    <x v="9"/>
    <n v="256"/>
    <n v="12.58"/>
    <n v="322.05"/>
    <n v="1024"/>
    <n v="100.8"/>
  </r>
  <r>
    <n v="125708"/>
    <x v="6"/>
    <n v="198"/>
    <n v="11.68"/>
    <n v="173.45"/>
    <n v="693"/>
    <n v="46.2"/>
  </r>
  <r>
    <n v="125709"/>
    <x v="6"/>
    <n v="34"/>
    <n v="16.87"/>
    <n v="17.21"/>
    <n v="119"/>
    <n v="15.4"/>
  </r>
  <r>
    <n v="125711"/>
    <x v="3"/>
    <n v="72"/>
    <n v="27.57"/>
    <n v="148.87760772131188"/>
    <n v="216"/>
    <n v="32.174999999999997"/>
  </r>
  <r>
    <n v="125711"/>
    <x v="9"/>
    <n v="30"/>
    <n v="18.170000000000002"/>
    <n v="40.882392278688137"/>
    <n v="120"/>
    <n v="17.875"/>
  </r>
  <r>
    <n v="125712"/>
    <x v="2"/>
    <n v="26"/>
    <n v="12.32"/>
    <n v="6.410000000000001"/>
    <n v="91"/>
    <n v="12.6"/>
  </r>
  <r>
    <n v="125713"/>
    <x v="9"/>
    <n v="19"/>
    <n v="22.36"/>
    <n v="8.5"/>
    <n v="76"/>
    <n v="10.5"/>
  </r>
  <r>
    <n v="125714"/>
    <x v="4"/>
    <n v="118"/>
    <n v="41.25"/>
    <n v="486.75148261224041"/>
    <n v="826"/>
    <n v="56.316215744458013"/>
  </r>
  <r>
    <n v="125714"/>
    <x v="6"/>
    <n v="32"/>
    <n v="16.87"/>
    <n v="53.984164432129809"/>
    <n v="112"/>
    <n v="7.6360970500960024"/>
  </r>
  <r>
    <n v="125714"/>
    <x v="0"/>
    <n v="245"/>
    <n v="12.58"/>
    <n v="308.21093878976598"/>
    <n v="1592.5"/>
    <n v="108.57575493105253"/>
  </r>
  <r>
    <n v="125714"/>
    <x v="9"/>
    <n v="45"/>
    <n v="18.170000000000002"/>
    <n v="81.765249051442908"/>
    <n v="180"/>
    <n v="12.272298830511431"/>
  </r>
  <r>
    <n v="125714"/>
    <x v="2"/>
    <n v="44"/>
    <n v="12.32"/>
    <n v="54.208165114420801"/>
    <n v="154"/>
    <n v="10.499633443882004"/>
  </r>
  <r>
    <n v="125715"/>
    <x v="4"/>
    <n v="72"/>
    <n v="45"/>
    <n v="323.99999999999994"/>
    <n v="504"/>
    <n v="53.55"/>
  </r>
  <r>
    <n v="125715"/>
    <x v="2"/>
    <n v="40"/>
    <n v="12.32"/>
    <n v="49.279999999999994"/>
    <n v="140"/>
    <n v="14.874999999999998"/>
  </r>
  <r>
    <n v="125716"/>
    <x v="3"/>
    <n v="45"/>
    <n v="29.87"/>
    <n v="67.209999999999994"/>
    <n v="135"/>
    <n v="9.4499999999999993"/>
  </r>
  <r>
    <n v="125717"/>
    <x v="1"/>
    <n v="57"/>
    <n v="14.97"/>
    <n v="42.665018345502915"/>
    <n v="313.5"/>
    <n v="34.08820606694561"/>
  </r>
  <r>
    <n v="125717"/>
    <x v="6"/>
    <n v="47"/>
    <n v="16.87"/>
    <n v="39.644981654497073"/>
    <n v="164.5"/>
    <n v="17.886793933054392"/>
  </r>
  <r>
    <n v="125719"/>
    <x v="10"/>
    <n v="56"/>
    <n v="11.97"/>
    <n v="33.516797512631172"/>
    <n v="280"/>
    <n v="43.095652173913045"/>
  </r>
  <r>
    <n v="125719"/>
    <x v="6"/>
    <n v="35"/>
    <n v="16.87"/>
    <n v="29.523202487368835"/>
    <n v="122.5"/>
    <n v="18.854347826086958"/>
  </r>
  <r>
    <n v="125722"/>
    <x v="9"/>
    <n v="61"/>
    <n v="16.77"/>
    <n v="51.15"/>
    <n v="244"/>
    <n v="33.6"/>
  </r>
  <r>
    <n v="125723"/>
    <x v="6"/>
    <n v="24"/>
    <n v="20.76"/>
    <n v="9.9600000000000009"/>
    <n v="84"/>
    <n v="10.5"/>
  </r>
  <r>
    <n v="125724"/>
    <x v="8"/>
    <n v="191"/>
    <n v="13.03"/>
    <n v="248.86973120468636"/>
    <n v="955"/>
    <n v="123.64595983185427"/>
  </r>
  <r>
    <n v="125724"/>
    <x v="6"/>
    <n v="33"/>
    <n v="16.87"/>
    <n v="55.67026879531366"/>
    <n v="115.5"/>
    <n v="14.954040168145726"/>
  </r>
  <r>
    <n v="125725"/>
    <x v="8"/>
    <n v="105"/>
    <n v="15.92"/>
    <n v="167.16145122222963"/>
    <n v="525"/>
    <n v="45.53546752648549"/>
  </r>
  <r>
    <n v="125725"/>
    <x v="8"/>
    <n v="64"/>
    <n v="17.37"/>
    <n v="111.16896512008151"/>
    <n v="320"/>
    <n v="27.754951635191155"/>
  </r>
  <r>
    <n v="125725"/>
    <x v="0"/>
    <n v="37"/>
    <n v="18.170000000000002"/>
    <n v="67.229583657688906"/>
    <n v="240.5"/>
    <n v="20.859580838323353"/>
  </r>
  <r>
    <n v="125728"/>
    <x v="2"/>
    <n v="24"/>
    <n v="15.16"/>
    <n v="7.2799999999999994"/>
    <n v="84"/>
    <n v="9.4499999999999993"/>
  </r>
  <r>
    <n v="125729"/>
    <x v="5"/>
    <n v="41"/>
    <n v="18.82"/>
    <n v="27.010000000000005"/>
    <n v="246"/>
    <n v="14"/>
  </r>
  <r>
    <n v="125730"/>
    <x v="2"/>
    <n v="94"/>
    <n v="11.37"/>
    <n v="53.439999999999991"/>
    <n v="329"/>
    <n v="55.125"/>
  </r>
  <r>
    <n v="125731"/>
    <x v="7"/>
    <n v="31"/>
    <n v="18.82"/>
    <n v="58.341912800178157"/>
    <n v="217"/>
    <n v="28.102477477477475"/>
  </r>
  <r>
    <n v="125731"/>
    <x v="1"/>
    <n v="30"/>
    <n v="16.22"/>
    <n v="48.659927271205454"/>
    <n v="165"/>
    <n v="21.368243243243242"/>
  </r>
  <r>
    <n v="125731"/>
    <x v="9"/>
    <n v="27"/>
    <n v="18.170000000000002"/>
    <n v="49.058926674847278"/>
    <n v="108"/>
    <n v="13.986486486486486"/>
  </r>
  <r>
    <n v="125731"/>
    <x v="4"/>
    <n v="152"/>
    <n v="33.75"/>
    <n v="512.99923325376903"/>
    <n v="1064"/>
    <n v="137.7927927927928"/>
  </r>
  <r>
    <n v="125732"/>
    <x v="1"/>
    <n v="74"/>
    <n v="14.97"/>
    <n v="110.77831406425423"/>
    <n v="407"/>
    <n v="44.85919485469271"/>
  </r>
  <r>
    <n v="125732"/>
    <x v="1"/>
    <n v="140"/>
    <n v="13.72"/>
    <n v="192.08054456175373"/>
    <n v="770"/>
    <n v="84.868747022391616"/>
  </r>
  <r>
    <n v="125732"/>
    <x v="4"/>
    <n v="46"/>
    <n v="48.75"/>
    <n v="224.25063576620818"/>
    <n v="322"/>
    <n v="35.49056693663649"/>
  </r>
  <r>
    <n v="125732"/>
    <x v="5"/>
    <n v="32"/>
    <n v="18.82"/>
    <n v="60.224170739728528"/>
    <n v="192"/>
    <n v="21.162077179609337"/>
  </r>
  <r>
    <n v="125732"/>
    <x v="5"/>
    <n v="68"/>
    <n v="17.37"/>
    <n v="118.1163348680555"/>
    <n v="408"/>
    <n v="44.969414006669844"/>
  </r>
  <r>
    <n v="125733"/>
    <x v="7"/>
    <n v="38"/>
    <n v="18.82"/>
    <n v="21.45"/>
    <n v="266"/>
    <n v="35.700000000000003"/>
  </r>
  <r>
    <n v="125734"/>
    <x v="8"/>
    <n v="25"/>
    <n v="18.82"/>
    <n v="23.526375275249912"/>
    <n v="125"/>
    <n v="20.004646840148698"/>
  </r>
  <r>
    <n v="125734"/>
    <x v="5"/>
    <n v="24"/>
    <n v="23.16"/>
    <n v="27.793624724750082"/>
    <n v="144"/>
    <n v="23.045353159851299"/>
  </r>
  <r>
    <n v="125735"/>
    <x v="3"/>
    <n v="8"/>
    <n v="43.65"/>
    <n v="12.22085357846356"/>
    <n v="24"/>
    <n v="1.5647058823529412"/>
  </r>
  <r>
    <n v="125735"/>
    <x v="5"/>
    <n v="30"/>
    <n v="18.82"/>
    <n v="19.759146421536446"/>
    <n v="180"/>
    <n v="11.73529411764706"/>
  </r>
  <r>
    <n v="125736"/>
    <x v="6"/>
    <n v="21"/>
    <n v="20.76"/>
    <n v="8.7200000000000024"/>
    <n v="73.5"/>
    <n v="12.25"/>
  </r>
  <r>
    <n v="125737"/>
    <x v="3"/>
    <n v="31"/>
    <n v="29.87"/>
    <n v="92.596999999999994"/>
    <n v="93"/>
    <n v="14.035377626348664"/>
  </r>
  <r>
    <n v="125737"/>
    <x v="10"/>
    <n v="248"/>
    <n v="8.98"/>
    <n v="222.70399999999998"/>
    <n v="1240"/>
    <n v="187.13836835131553"/>
  </r>
  <r>
    <n v="125737"/>
    <x v="1"/>
    <n v="23"/>
    <n v="19.96"/>
    <n v="45.908000000000001"/>
    <n v="126.5"/>
    <n v="19.091131932614044"/>
  </r>
  <r>
    <n v="125737"/>
    <x v="5"/>
    <n v="197"/>
    <n v="13.03"/>
    <n v="256.69099999999997"/>
    <n v="1182"/>
    <n v="178.38512208972173"/>
  </r>
  <r>
    <n v="125739"/>
    <x v="3"/>
    <n v="45"/>
    <n v="29.87"/>
    <n v="134.41562152722656"/>
    <n v="135"/>
    <n v="17.32391454169538"/>
  </r>
  <r>
    <n v="125739"/>
    <x v="4"/>
    <n v="61"/>
    <n v="45"/>
    <n v="274.50126927220686"/>
    <n v="427"/>
    <n v="54.794900068917983"/>
  </r>
  <r>
    <n v="125739"/>
    <x v="8"/>
    <n v="35"/>
    <n v="18.82"/>
    <n v="65.870304579090217"/>
    <n v="175"/>
    <n v="22.45692625775327"/>
  </r>
  <r>
    <n v="125739"/>
    <x v="2"/>
    <n v="204"/>
    <n v="8.5299999999999994"/>
    <n v="174.01280462147633"/>
    <n v="714"/>
    <n v="91.624259131633352"/>
  </r>
  <r>
    <n v="125740"/>
    <x v="10"/>
    <n v="27"/>
    <n v="12.97"/>
    <n v="7.0000000000000009"/>
    <n v="135"/>
    <n v="15.75"/>
  </r>
  <r>
    <n v="125741"/>
    <x v="9"/>
    <n v="128"/>
    <n v="15.37"/>
    <n v="147.55161892660402"/>
    <n v="512"/>
    <n v="61.352353780313841"/>
  </r>
  <r>
    <n v="125741"/>
    <x v="2"/>
    <n v="54"/>
    <n v="11.37"/>
    <n v="46.048381073395987"/>
    <n v="189"/>
    <n v="22.647646219686159"/>
  </r>
  <r>
    <n v="125742"/>
    <x v="7"/>
    <n v="49"/>
    <n v="18.82"/>
    <n v="46.109895163951926"/>
    <n v="343"/>
    <n v="31.661538461538463"/>
  </r>
  <r>
    <n v="125742"/>
    <x v="2"/>
    <n v="6"/>
    <n v="18"/>
    <n v="5.4001048360480697"/>
    <n v="21"/>
    <n v="1.9384615384615387"/>
  </r>
  <r>
    <n v="125744"/>
    <x v="5"/>
    <n v="32"/>
    <n v="18.82"/>
    <n v="39.146095594001423"/>
    <n v="192"/>
    <n v="15.67140115163148"/>
  </r>
  <r>
    <n v="125744"/>
    <x v="6"/>
    <n v="94"/>
    <n v="15.57"/>
    <n v="95.133904405998607"/>
    <n v="329"/>
    <n v="26.853598848368524"/>
  </r>
  <r>
    <n v="125745"/>
    <x v="6"/>
    <n v="9"/>
    <n v="24.65"/>
    <n v="0"/>
    <n v="31.5"/>
    <n v="4.9000000000000004"/>
  </r>
  <r>
    <n v="125746"/>
    <x v="7"/>
    <n v="73"/>
    <n v="17.37"/>
    <n v="63.4"/>
    <n v="511"/>
    <n v="50.4"/>
  </r>
  <r>
    <n v="125747"/>
    <x v="3"/>
    <n v="64"/>
    <n v="27.57"/>
    <n v="132.33302252450775"/>
    <n v="192"/>
    <n v="20.146745562130178"/>
  </r>
  <r>
    <n v="125747"/>
    <x v="10"/>
    <n v="63"/>
    <n v="11.97"/>
    <n v="56.556977475492232"/>
    <n v="315"/>
    <n v="33.053254437869825"/>
  </r>
  <r>
    <n v="125749"/>
    <x v="9"/>
    <n v="33"/>
    <n v="18.170000000000002"/>
    <n v="59.961408604910545"/>
    <n v="132"/>
    <n v="13.59886956521739"/>
  </r>
  <r>
    <n v="125749"/>
    <x v="3"/>
    <n v="22"/>
    <n v="36.76"/>
    <n v="80.872551103155786"/>
    <n v="66"/>
    <n v="6.7994347826086949"/>
  </r>
  <r>
    <n v="125749"/>
    <x v="9"/>
    <n v="238"/>
    <n v="12.58"/>
    <n v="299.40604029193366"/>
    <n v="952"/>
    <n v="98.07669565217391"/>
  </r>
  <r>
    <n v="125750"/>
    <x v="3"/>
    <n v="53"/>
    <n v="27.57"/>
    <n v="73.06"/>
    <n v="159"/>
    <n v="10.5"/>
  </r>
  <r>
    <n v="125751"/>
    <x v="2"/>
    <n v="195"/>
    <n v="8.5299999999999994"/>
    <n v="166.33580235300926"/>
    <n v="682.5"/>
    <n v="79.824162081040527"/>
  </r>
  <r>
    <n v="125751"/>
    <x v="9"/>
    <n v="146"/>
    <n v="12.58"/>
    <n v="183.66888596250044"/>
    <n v="584"/>
    <n v="68.303751875937962"/>
  </r>
  <r>
    <n v="125751"/>
    <x v="9"/>
    <n v="41"/>
    <n v="18.170000000000002"/>
    <n v="74.497359352464201"/>
    <n v="164"/>
    <n v="19.18119059529765"/>
  </r>
  <r>
    <n v="125751"/>
    <x v="9"/>
    <n v="45"/>
    <n v="18.170000000000002"/>
    <n v="81.765394411241203"/>
    <n v="180"/>
    <n v="21.052526263131565"/>
  </r>
  <r>
    <n v="125751"/>
    <x v="2"/>
    <n v="111"/>
    <n v="10.42"/>
    <n v="115.66255792078493"/>
    <n v="388.5"/>
    <n v="45.438369184592297"/>
  </r>
  <r>
    <n v="125752"/>
    <x v="8"/>
    <n v="61"/>
    <n v="17.37"/>
    <n v="52.97999999999999"/>
    <n v="305"/>
    <n v="42"/>
  </r>
  <r>
    <n v="125754"/>
    <x v="4"/>
    <n v="45"/>
    <n v="48.75"/>
    <n v="219.37606124887526"/>
    <n v="315"/>
    <n v="42.604779411764703"/>
  </r>
  <r>
    <n v="125754"/>
    <x v="0"/>
    <n v="24"/>
    <n v="22.36"/>
    <n v="53.664259605058199"/>
    <n v="156"/>
    <n v="21.099509803921567"/>
  </r>
  <r>
    <n v="125754"/>
    <x v="3"/>
    <n v="47"/>
    <n v="29.87"/>
    <n v="140.38967914606656"/>
    <n v="141"/>
    <n v="19.070710784313725"/>
  </r>
  <r>
    <n v="125755"/>
    <x v="4"/>
    <n v="8"/>
    <n v="71.25"/>
    <n v="19.948303608826965"/>
    <n v="56"/>
    <n v="8.8516129032258064"/>
  </r>
  <r>
    <n v="125755"/>
    <x v="10"/>
    <n v="26"/>
    <n v="12.97"/>
    <n v="11.801696391173035"/>
    <n v="130"/>
    <n v="20.548387096774192"/>
  </r>
  <r>
    <n v="125756"/>
    <x v="2"/>
    <n v="64"/>
    <n v="11.37"/>
    <n v="72.768155359704849"/>
    <n v="224"/>
    <n v="23.138888888888889"/>
  </r>
  <r>
    <n v="125756"/>
    <x v="4"/>
    <n v="256"/>
    <n v="33.75"/>
    <n v="864.00184464029508"/>
    <n v="1792"/>
    <n v="185.11111111111111"/>
  </r>
  <r>
    <n v="125757"/>
    <x v="4"/>
    <n v="23"/>
    <n v="60"/>
    <n v="69.000000000000014"/>
    <n v="161"/>
    <n v="23.1"/>
  </r>
  <r>
    <n v="125759"/>
    <x v="7"/>
    <n v="34"/>
    <n v="18.82"/>
    <n v="31.993247689739231"/>
    <n v="238"/>
    <n v="27.766666666666669"/>
  </r>
  <r>
    <n v="125759"/>
    <x v="9"/>
    <n v="35"/>
    <n v="18.170000000000002"/>
    <n v="31.796752310260775"/>
    <n v="140"/>
    <n v="16.333333333333332"/>
  </r>
  <r>
    <n v="125761"/>
    <x v="2"/>
    <n v="63"/>
    <n v="11.37"/>
    <n v="35.815815502250722"/>
    <n v="220.5"/>
    <n v="25.91443298969072"/>
  </r>
  <r>
    <n v="125761"/>
    <x v="2"/>
    <n v="34"/>
    <n v="12.32"/>
    <n v="20.944184497749273"/>
    <n v="119"/>
    <n v="13.985567010309277"/>
  </r>
  <r>
    <n v="125763"/>
    <x v="3"/>
    <n v="33"/>
    <n v="29.87"/>
    <n v="64.070631373787009"/>
    <n v="99"/>
    <n v="11.380857740585775"/>
  </r>
  <r>
    <n v="125763"/>
    <x v="4"/>
    <n v="20"/>
    <n v="60"/>
    <n v="77.99936862621297"/>
    <n v="140"/>
    <n v="16.094142259414223"/>
  </r>
  <r>
    <n v="125764"/>
    <x v="6"/>
    <n v="30"/>
    <n v="16.87"/>
    <n v="15.18"/>
    <n v="105"/>
    <n v="12.25"/>
  </r>
  <r>
    <n v="125765"/>
    <x v="1"/>
    <n v="68"/>
    <n v="14.97"/>
    <n v="50.9"/>
    <n v="374"/>
    <n v="25.2"/>
  </r>
  <r>
    <n v="125766"/>
    <x v="2"/>
    <n v="25"/>
    <n v="12.32"/>
    <n v="23.099775719445415"/>
    <n v="87.5"/>
    <n v="10.025139232673267"/>
  </r>
  <r>
    <n v="125766"/>
    <x v="6"/>
    <n v="33"/>
    <n v="16.87"/>
    <n v="41.75284461289759"/>
    <n v="115.5"/>
    <n v="13.233183787128711"/>
  </r>
  <r>
    <n v="125766"/>
    <x v="7"/>
    <n v="40"/>
    <n v="18.82"/>
    <n v="56.459451823371779"/>
    <n v="280"/>
    <n v="32.080445544554451"/>
  </r>
  <r>
    <n v="125766"/>
    <x v="8"/>
    <n v="65"/>
    <n v="17.37"/>
    <n v="84.677927844285222"/>
    <n v="325"/>
    <n v="37.23623143564356"/>
  </r>
  <r>
    <n v="125767"/>
    <x v="9"/>
    <n v="21"/>
    <n v="22.36"/>
    <n v="9.39"/>
    <n v="84"/>
    <n v="5.25"/>
  </r>
  <r>
    <n v="125768"/>
    <x v="8"/>
    <n v="20"/>
    <n v="23.16"/>
    <n v="9.26"/>
    <n v="100"/>
    <n v="14.7"/>
  </r>
  <r>
    <n v="125769"/>
    <x v="2"/>
    <n v="44"/>
    <n v="12.32"/>
    <n v="27.102676627117816"/>
    <n v="154"/>
    <n v="16.53019093078759"/>
  </r>
  <r>
    <n v="125769"/>
    <x v="2"/>
    <n v="30"/>
    <n v="12.32"/>
    <n v="18.479097700307602"/>
    <n v="105"/>
    <n v="11.270584725536992"/>
  </r>
  <r>
    <n v="125769"/>
    <x v="9"/>
    <n v="40"/>
    <n v="18.170000000000002"/>
    <n v="36.338225672574588"/>
    <n v="160"/>
    <n v="17.174224343675419"/>
  </r>
  <r>
    <n v="125772"/>
    <x v="5"/>
    <n v="153"/>
    <n v="13.03"/>
    <n v="129.58000000000001"/>
    <n v="918"/>
    <n v="121.8"/>
  </r>
  <r>
    <n v="125773"/>
    <x v="0"/>
    <n v="252"/>
    <n v="12.58"/>
    <n v="317.01921137803708"/>
    <n v="1638"/>
    <n v="220.4027027027027"/>
  </r>
  <r>
    <n v="125773"/>
    <x v="6"/>
    <n v="50"/>
    <n v="15.57"/>
    <n v="77.850788621962906"/>
    <n v="175"/>
    <n v="23.547297297297298"/>
  </r>
  <r>
    <n v="125774"/>
    <x v="10"/>
    <n v="21"/>
    <n v="15.96"/>
    <n v="16.75786954795619"/>
    <n v="105"/>
    <n v="10.813892145369284"/>
  </r>
  <r>
    <n v="125774"/>
    <x v="10"/>
    <n v="37"/>
    <n v="12.97"/>
    <n v="23.994313215684137"/>
    <n v="185"/>
    <n v="19.053048065650643"/>
  </r>
  <r>
    <n v="125774"/>
    <x v="0"/>
    <n v="21"/>
    <n v="22.36"/>
    <n v="23.47781723635967"/>
    <n v="136.5"/>
    <n v="14.058059788980071"/>
  </r>
  <r>
    <n v="125775"/>
    <x v="2"/>
    <n v="54"/>
    <n v="11.37"/>
    <n v="30.69709866220736"/>
    <n v="189"/>
    <n v="27.147742818057452"/>
  </r>
  <r>
    <n v="125775"/>
    <x v="2"/>
    <n v="30"/>
    <n v="12.32"/>
    <n v="18.478855444072838"/>
    <n v="105"/>
    <n v="15.082079343365255"/>
  </r>
  <r>
    <n v="125775"/>
    <x v="1"/>
    <n v="13"/>
    <n v="23.7"/>
    <n v="15.404045893719806"/>
    <n v="71.5"/>
    <n v="10.270177838577291"/>
  </r>
  <r>
    <n v="125777"/>
    <x v="5"/>
    <n v="62"/>
    <n v="17.37"/>
    <n v="53.85"/>
    <n v="372"/>
    <n v="42"/>
  </r>
  <r>
    <n v="125778"/>
    <x v="8"/>
    <n v="49"/>
    <n v="18.82"/>
    <n v="92.217551645509303"/>
    <n v="245"/>
    <n v="34.223094170403584"/>
  </r>
  <r>
    <n v="125778"/>
    <x v="7"/>
    <n v="201"/>
    <n v="13.03"/>
    <n v="261.90172665438223"/>
    <n v="1407"/>
    <n v="196.53834080717488"/>
  </r>
  <r>
    <n v="125778"/>
    <x v="0"/>
    <n v="209"/>
    <n v="12.58"/>
    <n v="262.9207217001084"/>
    <n v="1358.5"/>
    <n v="189.76356502242152"/>
  </r>
  <r>
    <n v="125779"/>
    <x v="9"/>
    <n v="8"/>
    <n v="26.55"/>
    <n v="0"/>
    <n v="32"/>
    <n v="4.9000000000000004"/>
  </r>
  <r>
    <n v="125780"/>
    <x v="10"/>
    <n v="13"/>
    <n v="18.95"/>
    <n v="18.47601628021707"/>
    <n v="65"/>
    <n v="9.3118872549019613"/>
  </r>
  <r>
    <n v="125780"/>
    <x v="4"/>
    <n v="49"/>
    <n v="48.75"/>
    <n v="179.15398371978293"/>
    <n v="343"/>
    <n v="49.138112745098042"/>
  </r>
  <r>
    <n v="125781"/>
    <x v="3"/>
    <n v="185"/>
    <n v="20.68"/>
    <n v="382.58446934031139"/>
    <n v="555"/>
    <n v="45.670992366412207"/>
  </r>
  <r>
    <n v="125781"/>
    <x v="9"/>
    <n v="25"/>
    <n v="18.170000000000002"/>
    <n v="45.425530659688555"/>
    <n v="100"/>
    <n v="8.229007633587786"/>
  </r>
  <r>
    <n v="125782"/>
    <x v="4"/>
    <n v="17"/>
    <n v="60"/>
    <n v="102.00015826983145"/>
    <n v="119"/>
    <n v="12.472010119595215"/>
  </r>
  <r>
    <n v="125782"/>
    <x v="8"/>
    <n v="73"/>
    <n v="17.37"/>
    <n v="126.80119675267547"/>
    <n v="365"/>
    <n v="38.254484820607175"/>
  </r>
  <r>
    <n v="125782"/>
    <x v="3"/>
    <n v="201"/>
    <n v="20.68"/>
    <n v="415.66864497749316"/>
    <n v="603"/>
    <n v="63.198505059797611"/>
  </r>
  <r>
    <n v="125783"/>
    <x v="4"/>
    <n v="69"/>
    <n v="45"/>
    <n v="310.50046635696356"/>
    <n v="483"/>
    <n v="51.070554493307839"/>
  </r>
  <r>
    <n v="125783"/>
    <x v="1"/>
    <n v="65"/>
    <n v="14.97"/>
    <n v="97.305146147711241"/>
    <n v="357.5"/>
    <n v="37.800669216061188"/>
  </r>
  <r>
    <n v="125783"/>
    <x v="8"/>
    <n v="198"/>
    <n v="13.03"/>
    <n v="257.9943874953251"/>
    <n v="990"/>
    <n v="104.67877629063098"/>
  </r>
  <r>
    <n v="125784"/>
    <x v="0"/>
    <n v="73"/>
    <n v="16.77"/>
    <n v="122.42072850898494"/>
    <n v="474.5"/>
    <n v="39.264814814814812"/>
  </r>
  <r>
    <n v="125784"/>
    <x v="4"/>
    <n v="73"/>
    <n v="45"/>
    <n v="328.49927149101507"/>
    <n v="511"/>
    <n v="42.285185185185185"/>
  </r>
  <r>
    <n v="125785"/>
    <x v="5"/>
    <n v="34"/>
    <n v="18.82"/>
    <n v="19.200000000000003"/>
    <n v="204"/>
    <n v="15.925000000000001"/>
  </r>
  <r>
    <n v="125786"/>
    <x v="7"/>
    <n v="184"/>
    <n v="13.03"/>
    <n v="239.7500148214389"/>
    <n v="1288"/>
    <n v="93.858667842964266"/>
  </r>
  <r>
    <n v="125786"/>
    <x v="0"/>
    <n v="51"/>
    <n v="16.77"/>
    <n v="85.526291825024202"/>
    <n v="331.5"/>
    <n v="24.156947507719451"/>
  </r>
  <r>
    <n v="125786"/>
    <x v="2"/>
    <n v="185"/>
    <n v="8.5299999999999994"/>
    <n v="157.80369335353686"/>
    <n v="647.5"/>
    <n v="47.184384649316272"/>
  </r>
  <r>
    <n v="125787"/>
    <x v="5"/>
    <n v="56"/>
    <n v="17.37"/>
    <n v="72.955266804424454"/>
    <n v="336"/>
    <n v="38.074371859296484"/>
  </r>
  <r>
    <n v="125787"/>
    <x v="9"/>
    <n v="42"/>
    <n v="18.170000000000002"/>
    <n v="57.23649386167498"/>
    <n v="168"/>
    <n v="19.037185929648242"/>
  </r>
  <r>
    <n v="125787"/>
    <x v="1"/>
    <n v="35"/>
    <n v="16.22"/>
    <n v="42.578239333900569"/>
    <n v="192.5"/>
    <n v="21.813442211055278"/>
  </r>
  <r>
    <n v="125788"/>
    <x v="1"/>
    <n v="209"/>
    <n v="11.23"/>
    <n v="234.70761414452767"/>
    <n v="1149.5"/>
    <n v="158.54068976183109"/>
  </r>
  <r>
    <n v="125788"/>
    <x v="10"/>
    <n v="64"/>
    <n v="11.97"/>
    <n v="76.608200455819286"/>
    <n v="320"/>
    <n v="44.134859263841633"/>
  </r>
  <r>
    <n v="125788"/>
    <x v="6"/>
    <n v="42"/>
    <n v="16.87"/>
    <n v="70.854185399653034"/>
    <n v="147"/>
    <n v="20.274450974327248"/>
  </r>
  <r>
    <n v="125789"/>
    <x v="8"/>
    <n v="57"/>
    <n v="17.37"/>
    <n v="99.008712058420656"/>
    <n v="285"/>
    <n v="33.297432239657631"/>
  </r>
  <r>
    <n v="125789"/>
    <x v="9"/>
    <n v="73"/>
    <n v="16.77"/>
    <n v="122.42064397078967"/>
    <n v="292"/>
    <n v="34.115263908701849"/>
  </r>
  <r>
    <n v="125789"/>
    <x v="0"/>
    <n v="73"/>
    <n v="16.77"/>
    <n v="122.42064397078967"/>
    <n v="474.5"/>
    <n v="55.437303851640515"/>
  </r>
  <r>
    <n v="125790"/>
    <x v="6"/>
    <n v="24"/>
    <n v="20.76"/>
    <n v="9.9600000000000009"/>
    <n v="84"/>
    <n v="12.6"/>
  </r>
  <r>
    <n v="125792"/>
    <x v="4"/>
    <n v="26"/>
    <n v="48.75"/>
    <n v="126.75"/>
    <n v="182"/>
    <n v="18.768750000000001"/>
  </r>
  <r>
    <n v="125792"/>
    <x v="4"/>
    <n v="38"/>
    <n v="48.75"/>
    <n v="185.25"/>
    <n v="266"/>
    <n v="27.431250000000002"/>
  </r>
  <r>
    <n v="125793"/>
    <x v="6"/>
    <n v="29"/>
    <n v="16.87"/>
    <n v="36.692060777882631"/>
    <n v="101.5"/>
    <n v="15.225"/>
  </r>
  <r>
    <n v="125793"/>
    <x v="4"/>
    <n v="43"/>
    <n v="48.75"/>
    <n v="157.21793922211734"/>
    <n v="301"/>
    <n v="45.15"/>
  </r>
  <r>
    <n v="125794"/>
    <x v="6"/>
    <n v="33"/>
    <n v="16.87"/>
    <n v="19.481804986974321"/>
    <n v="115.5"/>
    <n v="11.347368421052632"/>
  </r>
  <r>
    <n v="125794"/>
    <x v="7"/>
    <n v="12"/>
    <n v="27.5"/>
    <n v="11.54819501302568"/>
    <n v="84"/>
    <n v="8.2526315789473692"/>
  </r>
  <r>
    <n v="125795"/>
    <x v="10"/>
    <n v="59"/>
    <n v="11.97"/>
    <n v="35.312775934959348"/>
    <n v="295"/>
    <n v="21.417808219178081"/>
  </r>
  <r>
    <n v="125795"/>
    <x v="5"/>
    <n v="36"/>
    <n v="18.82"/>
    <n v="33.87722406504065"/>
    <n v="216"/>
    <n v="15.682191780821915"/>
  </r>
  <r>
    <n v="125796"/>
    <x v="9"/>
    <n v="32"/>
    <n v="18.170000000000002"/>
    <n v="20.348100095765496"/>
    <n v="128"/>
    <n v="19.461505376344082"/>
  </r>
  <r>
    <n v="125796"/>
    <x v="1"/>
    <n v="19"/>
    <n v="19.96"/>
    <n v="13.271899904234498"/>
    <n v="104.5"/>
    <n v="15.888494623655911"/>
  </r>
  <r>
    <n v="125797"/>
    <x v="8"/>
    <n v="28"/>
    <n v="18.82"/>
    <n v="26.349599746341866"/>
    <n v="140"/>
    <n v="20.206666666666667"/>
  </r>
  <r>
    <n v="125797"/>
    <x v="7"/>
    <n v="55"/>
    <n v="17.37"/>
    <n v="47.770400253658153"/>
    <n v="385"/>
    <n v="55.568333333333335"/>
  </r>
  <r>
    <n v="125798"/>
    <x v="4"/>
    <n v="43"/>
    <n v="48.75"/>
    <n v="136.26"/>
    <n v="301"/>
    <n v="33.25"/>
  </r>
  <r>
    <n v="125799"/>
    <x v="0"/>
    <n v="52"/>
    <n v="16.77"/>
    <n v="30.52"/>
    <n v="338"/>
    <n v="46.2"/>
  </r>
  <r>
    <n v="125800"/>
    <x v="2"/>
    <n v="39"/>
    <n v="12.32"/>
    <n v="31.230163600765458"/>
    <n v="136.5"/>
    <n v="16.335146536412079"/>
  </r>
  <r>
    <n v="125800"/>
    <x v="1"/>
    <n v="23"/>
    <n v="19.96"/>
    <n v="29.839209760738026"/>
    <n v="126.5"/>
    <n v="15.138432504440498"/>
  </r>
  <r>
    <n v="125800"/>
    <x v="5"/>
    <n v="50"/>
    <n v="17.37"/>
    <n v="56.450626638496509"/>
    <n v="300"/>
    <n v="35.901420959147423"/>
  </r>
  <r>
    <n v="125801"/>
    <x v="2"/>
    <n v="52"/>
    <n v="11.37"/>
    <n v="17.739999999999995"/>
    <n v="182"/>
    <n v="18.899999999999999"/>
  </r>
  <r>
    <n v="125802"/>
    <x v="9"/>
    <n v="37"/>
    <n v="18.170000000000002"/>
    <n v="43.700396542121695"/>
    <n v="148"/>
    <n v="15.047819314641746"/>
  </r>
  <r>
    <n v="125802"/>
    <x v="8"/>
    <n v="26"/>
    <n v="18.82"/>
    <n v="31.806925636244756"/>
    <n v="130"/>
    <n v="13.217679127725857"/>
  </r>
  <r>
    <n v="125802"/>
    <x v="7"/>
    <n v="52"/>
    <n v="17.37"/>
    <n v="58.71267782163352"/>
    <n v="364"/>
    <n v="37.009501557632397"/>
  </r>
  <r>
    <n v="125805"/>
    <x v="4"/>
    <n v="39"/>
    <n v="48.75"/>
    <n v="123.58000000000001"/>
    <n v="273"/>
    <n v="22.05"/>
  </r>
  <r>
    <n v="125806"/>
    <x v="9"/>
    <n v="62"/>
    <n v="16.77"/>
    <n v="103.97450273551674"/>
    <n v="248"/>
    <n v="23.380620948481745"/>
  </r>
  <r>
    <n v="125806"/>
    <x v="5"/>
    <n v="69"/>
    <n v="17.37"/>
    <n v="119.85357951372352"/>
    <n v="414"/>
    <n v="39.030552712384853"/>
  </r>
  <r>
    <n v="125806"/>
    <x v="10"/>
    <n v="71"/>
    <n v="11.97"/>
    <n v="84.987410929495468"/>
    <n v="355"/>
    <n v="33.468227567383146"/>
  </r>
  <r>
    <n v="125806"/>
    <x v="6"/>
    <n v="252"/>
    <n v="11.68"/>
    <n v="294.33742317464998"/>
    <n v="882"/>
    <n v="83.152047082906861"/>
  </r>
  <r>
    <n v="125806"/>
    <x v="5"/>
    <n v="172"/>
    <n v="13.03"/>
    <n v="224.11708364661425"/>
    <n v="1032"/>
    <n v="97.293551688843394"/>
  </r>
  <r>
    <n v="125807"/>
    <x v="6"/>
    <n v="92"/>
    <n v="15.57"/>
    <n v="71.62"/>
    <n v="322"/>
    <n v="29.4"/>
  </r>
  <r>
    <n v="125808"/>
    <x v="2"/>
    <n v="42"/>
    <n v="12.32"/>
    <n v="51.743999999999993"/>
    <n v="147"/>
    <n v="14.843633116200882"/>
  </r>
  <r>
    <n v="125808"/>
    <x v="3"/>
    <n v="32"/>
    <n v="29.87"/>
    <n v="95.583999999999989"/>
    <n v="96"/>
    <n v="9.6938012187434328"/>
  </r>
  <r>
    <n v="125808"/>
    <x v="0"/>
    <n v="32"/>
    <n v="18.170000000000002"/>
    <n v="58.143999999999998"/>
    <n v="208"/>
    <n v="21.003235973944104"/>
  </r>
  <r>
    <n v="125808"/>
    <x v="2"/>
    <n v="68"/>
    <n v="11.37"/>
    <n v="77.315999999999988"/>
    <n v="238"/>
    <n v="24.032548854801426"/>
  </r>
  <r>
    <n v="125808"/>
    <x v="5"/>
    <n v="21"/>
    <n v="23.16"/>
    <n v="48.635999999999989"/>
    <n v="126"/>
    <n v="12.723114099600755"/>
  </r>
  <r>
    <n v="125808"/>
    <x v="6"/>
    <n v="197"/>
    <n v="11.68"/>
    <n v="230.09599999999998"/>
    <n v="689.5"/>
    <n v="69.623707711704128"/>
  </r>
  <r>
    <n v="125808"/>
    <x v="7"/>
    <n v="125"/>
    <n v="15.92"/>
    <n v="198.99999999999997"/>
    <n v="875"/>
    <n v="88.354959025005243"/>
  </r>
  <r>
    <n v="125809"/>
    <x v="9"/>
    <n v="236"/>
    <n v="12.58"/>
    <n v="296.8903874103043"/>
    <n v="944"/>
    <n v="107.79703012303776"/>
  </r>
  <r>
    <n v="125809"/>
    <x v="2"/>
    <n v="67"/>
    <n v="11.37"/>
    <n v="76.17961258969568"/>
    <n v="234.5"/>
    <n v="26.777969876962239"/>
  </r>
  <r>
    <n v="125810"/>
    <x v="1"/>
    <n v="56"/>
    <n v="14.97"/>
    <n v="83.832323084393821"/>
    <n v="308"/>
    <n v="27.957626112759645"/>
  </r>
  <r>
    <n v="125810"/>
    <x v="2"/>
    <n v="30"/>
    <n v="12.32"/>
    <n v="36.960142442017315"/>
    <n v="105"/>
    <n v="9.5310089020771507"/>
  </r>
  <r>
    <n v="125810"/>
    <x v="0"/>
    <n v="203"/>
    <n v="12.58"/>
    <n v="255.3749841988022"/>
    <n v="1319.5"/>
    <n v="119.7730118694362"/>
  </r>
  <r>
    <n v="125810"/>
    <x v="10"/>
    <n v="159"/>
    <n v="8.98"/>
    <n v="142.7825502747867"/>
    <n v="795"/>
    <n v="72.163353115727006"/>
  </r>
  <r>
    <n v="125811"/>
    <x v="4"/>
    <n v="26"/>
    <n v="48.75"/>
    <n v="63.375751609957419"/>
    <n v="182"/>
    <n v="16.930232558139533"/>
  </r>
  <r>
    <n v="125811"/>
    <x v="2"/>
    <n v="34"/>
    <n v="12.32"/>
    <n v="20.944248390042574"/>
    <n v="119"/>
    <n v="11.069767441860465"/>
  </r>
  <r>
    <n v="125812"/>
    <x v="6"/>
    <n v="56"/>
    <n v="15.57"/>
    <n v="65.39554425985618"/>
    <n v="196"/>
    <n v="21.68018867924528"/>
  </r>
  <r>
    <n v="125812"/>
    <x v="6"/>
    <n v="54"/>
    <n v="15.57"/>
    <n v="63.059989107718472"/>
    <n v="189"/>
    <n v="20.905896226415091"/>
  </r>
  <r>
    <n v="125812"/>
    <x v="8"/>
    <n v="29"/>
    <n v="18.82"/>
    <n v="40.934466632425348"/>
    <n v="145"/>
    <n v="16.038915094339622"/>
  </r>
  <r>
    <n v="125813"/>
    <x v="5"/>
    <n v="31"/>
    <n v="18.82"/>
    <n v="17.5"/>
    <n v="186"/>
    <n v="31.5"/>
  </r>
  <r>
    <n v="125814"/>
    <x v="1"/>
    <n v="66"/>
    <n v="14.97"/>
    <n v="98.802358161234565"/>
    <n v="363"/>
    <n v="37.803574670903316"/>
  </r>
  <r>
    <n v="125814"/>
    <x v="9"/>
    <n v="186"/>
    <n v="12.58"/>
    <n v="233.98884821593646"/>
    <n v="744"/>
    <n v="77.48170676350432"/>
  </r>
  <r>
    <n v="125814"/>
    <x v="10"/>
    <n v="175"/>
    <n v="8.98"/>
    <n v="157.15056967508767"/>
    <n v="875"/>
    <n v="91.124319110304128"/>
  </r>
  <r>
    <n v="125814"/>
    <x v="0"/>
    <n v="34"/>
    <n v="18.170000000000002"/>
    <n v="61.778223947741438"/>
    <n v="221"/>
    <n v="23.015399455288243"/>
  </r>
  <r>
    <n v="125815"/>
    <x v="2"/>
    <n v="97"/>
    <n v="11.37"/>
    <n v="110.28899999999999"/>
    <n v="339.5"/>
    <n v="33.742501175364367"/>
  </r>
  <r>
    <n v="125815"/>
    <x v="3"/>
    <n v="29"/>
    <n v="29.87"/>
    <n v="86.623000000000005"/>
    <n v="87"/>
    <n v="8.6468265162200275"/>
  </r>
  <r>
    <n v="125815"/>
    <x v="8"/>
    <n v="42"/>
    <n v="18.82"/>
    <n v="79.043999999999983"/>
    <n v="210"/>
    <n v="20.871650211565587"/>
  </r>
  <r>
    <n v="125815"/>
    <x v="2"/>
    <n v="122"/>
    <n v="10.42"/>
    <n v="127.124"/>
    <n v="427"/>
    <n v="42.439022096850024"/>
  </r>
  <r>
    <n v="125816"/>
    <x v="6"/>
    <n v="97"/>
    <n v="15.57"/>
    <n v="75.510000000000019"/>
    <n v="339.5"/>
    <n v="30.8"/>
  </r>
  <r>
    <n v="125817"/>
    <x v="3"/>
    <n v="37"/>
    <n v="29.87"/>
    <n v="55.26"/>
    <n v="111"/>
    <n v="17.149999999999999"/>
  </r>
  <r>
    <n v="125818"/>
    <x v="10"/>
    <n v="35"/>
    <n v="12.97"/>
    <n v="22.695742759077493"/>
    <n v="175"/>
    <n v="20.828804347826086"/>
  </r>
  <r>
    <n v="125818"/>
    <x v="6"/>
    <n v="42"/>
    <n v="16.87"/>
    <n v="35.424257240922493"/>
    <n v="147"/>
    <n v="17.496195652173913"/>
  </r>
  <r>
    <n v="125819"/>
    <x v="0"/>
    <n v="28"/>
    <n v="18.170000000000002"/>
    <n v="15.26"/>
    <n v="182"/>
    <n v="27.3"/>
  </r>
  <r>
    <n v="125820"/>
    <x v="7"/>
    <n v="42"/>
    <n v="18.82"/>
    <n v="39.520486771406325"/>
    <n v="294"/>
    <n v="20.054435483870968"/>
  </r>
  <r>
    <n v="125820"/>
    <x v="3"/>
    <n v="26"/>
    <n v="29.87"/>
    <n v="38.829513228593676"/>
    <n v="78"/>
    <n v="5.320564516129032"/>
  </r>
  <r>
    <n v="125822"/>
    <x v="10"/>
    <n v="27"/>
    <n v="12.97"/>
    <n v="35.019298789280136"/>
    <n v="135"/>
    <n v="12.947472094550227"/>
  </r>
  <r>
    <n v="125822"/>
    <x v="1"/>
    <n v="144"/>
    <n v="11.23"/>
    <n v="161.71337975990375"/>
    <n v="792"/>
    <n v="75.95850295469468"/>
  </r>
  <r>
    <n v="125822"/>
    <x v="2"/>
    <n v="2"/>
    <n v="18.95"/>
    <n v="3.7900323370562181"/>
    <n v="7"/>
    <n v="0.67135040490260434"/>
  </r>
  <r>
    <n v="125822"/>
    <x v="2"/>
    <n v="235"/>
    <n v="8.5299999999999994"/>
    <n v="200.45671032311455"/>
    <n v="822.5"/>
    <n v="78.883672576056014"/>
  </r>
  <r>
    <n v="125822"/>
    <x v="9"/>
    <n v="67"/>
    <n v="16.77"/>
    <n v="112.35995866999988"/>
    <n v="268"/>
    <n v="25.703129787699712"/>
  </r>
  <r>
    <n v="125822"/>
    <x v="0"/>
    <n v="40"/>
    <n v="18.170000000000002"/>
    <n v="72.680620120645372"/>
    <n v="260"/>
    <n v="24.935872182096734"/>
  </r>
  <r>
    <n v="125823"/>
    <x v="4"/>
    <n v="44"/>
    <n v="48.75"/>
    <n v="139.43"/>
    <n v="308"/>
    <n v="35"/>
  </r>
  <r>
    <n v="125824"/>
    <x v="6"/>
    <n v="40"/>
    <n v="16.87"/>
    <n v="20.239999999999998"/>
    <n v="140"/>
    <n v="12.6"/>
  </r>
  <r>
    <n v="125825"/>
    <x v="0"/>
    <n v="115"/>
    <n v="15.37"/>
    <n v="176.75679335639862"/>
    <n v="747.5"/>
    <n v="114.21825119014281"/>
  </r>
  <r>
    <n v="125825"/>
    <x v="9"/>
    <n v="66"/>
    <n v="16.77"/>
    <n v="110.68312297967758"/>
    <n v="264"/>
    <n v="40.339288714645754"/>
  </r>
  <r>
    <n v="125825"/>
    <x v="5"/>
    <n v="129"/>
    <n v="15.92"/>
    <n v="205.37008366392391"/>
    <n v="774"/>
    <n v="118.26746009521142"/>
  </r>
  <r>
    <n v="125826"/>
    <x v="8"/>
    <n v="15"/>
    <n v="23.16"/>
    <n v="6.9500000000000011"/>
    <n v="75"/>
    <n v="10.5"/>
  </r>
  <r>
    <n v="125827"/>
    <x v="3"/>
    <n v="30"/>
    <n v="29.87"/>
    <n v="31.359999999999996"/>
    <n v="90"/>
    <n v="11.55"/>
  </r>
  <r>
    <n v="125828"/>
    <x v="8"/>
    <n v="155"/>
    <n v="13.03"/>
    <n v="151.47147503246129"/>
    <n v="775"/>
    <n v="67.221541394335503"/>
  </r>
  <r>
    <n v="125828"/>
    <x v="1"/>
    <n v="26"/>
    <n v="16.22"/>
    <n v="31.628524967538716"/>
    <n v="143"/>
    <n v="12.40345860566449"/>
  </r>
  <r>
    <n v="125829"/>
    <x v="4"/>
    <n v="29"/>
    <n v="48.75"/>
    <n v="141.37656431535268"/>
    <n v="203"/>
    <n v="20.921428571428571"/>
  </r>
  <r>
    <n v="125829"/>
    <x v="4"/>
    <n v="69"/>
    <n v="45"/>
    <n v="310.50343568464734"/>
    <n v="483"/>
    <n v="49.778571428571432"/>
  </r>
  <r>
    <n v="125830"/>
    <x v="6"/>
    <n v="236"/>
    <n v="11.68"/>
    <n v="275.64999999999998"/>
    <n v="826"/>
    <n v="136.5"/>
  </r>
  <r>
    <n v="125831"/>
    <x v="1"/>
    <n v="32"/>
    <n v="16.22"/>
    <n v="18.167172277918588"/>
    <n v="176"/>
    <n v="17.876524953789282"/>
  </r>
  <r>
    <n v="125831"/>
    <x v="6"/>
    <n v="27"/>
    <n v="16.87"/>
    <n v="15.942827722081416"/>
    <n v="94.5"/>
    <n v="9.5984750462107211"/>
  </r>
  <r>
    <n v="125834"/>
    <x v="2"/>
    <n v="27"/>
    <n v="12.32"/>
    <n v="6.65"/>
    <n v="94.5"/>
    <n v="9.4499999999999993"/>
  </r>
  <r>
    <n v="125835"/>
    <x v="2"/>
    <n v="13"/>
    <n v="18"/>
    <n v="0"/>
    <n v="45.5"/>
    <n v="4.7249999999999996"/>
  </r>
  <r>
    <n v="125836"/>
    <x v="0"/>
    <n v="227"/>
    <n v="12.58"/>
    <n v="285.57"/>
    <n v="1475.5"/>
    <n v="211.57499999999999"/>
  </r>
  <r>
    <n v="125838"/>
    <x v="6"/>
    <n v="26"/>
    <n v="16.87"/>
    <n v="43.861735254351871"/>
    <n v="91"/>
    <n v="7.4069767441860472"/>
  </r>
  <r>
    <n v="125838"/>
    <x v="10"/>
    <n v="45"/>
    <n v="12.97"/>
    <n v="58.364647716024052"/>
    <n v="225"/>
    <n v="18.313953488372093"/>
  </r>
  <r>
    <n v="125838"/>
    <x v="4"/>
    <n v="47"/>
    <n v="48.75"/>
    <n v="229.12361702962409"/>
    <n v="329"/>
    <n v="26.779069767441857"/>
  </r>
  <r>
    <n v="125839"/>
    <x v="1"/>
    <n v="36"/>
    <n v="16.22"/>
    <n v="17.52"/>
    <n v="198"/>
    <n v="15.925000000000001"/>
  </r>
  <r>
    <n v="125840"/>
    <x v="3"/>
    <n v="29"/>
    <n v="29.87"/>
    <n v="30.320000000000004"/>
    <n v="87"/>
    <n v="12.6"/>
  </r>
  <r>
    <n v="125841"/>
    <x v="5"/>
    <n v="37"/>
    <n v="18.82"/>
    <n v="45.262632273845426"/>
    <n v="222"/>
    <n v="31.2"/>
  </r>
  <r>
    <n v="125841"/>
    <x v="7"/>
    <n v="70"/>
    <n v="17.37"/>
    <n v="79.034429419204216"/>
    <n v="490"/>
    <n v="68.86486486486487"/>
  </r>
  <r>
    <n v="125841"/>
    <x v="10"/>
    <n v="13"/>
    <n v="18.95"/>
    <n v="16.012938306950371"/>
    <n v="65"/>
    <n v="9.1351351351351351"/>
  </r>
  <r>
    <n v="125842"/>
    <x v="1"/>
    <n v="25"/>
    <n v="16.22"/>
    <n v="8.1099999999999977"/>
    <n v="137.5"/>
    <n v="20.475000000000001"/>
  </r>
  <r>
    <n v="125843"/>
    <x v="5"/>
    <n v="36"/>
    <n v="18.82"/>
    <n v="20.329999999999998"/>
    <n v="216"/>
    <n v="26.95"/>
  </r>
  <r>
    <n v="125844"/>
    <x v="5"/>
    <n v="21"/>
    <n v="23.16"/>
    <n v="9.7299999999999986"/>
    <n v="126"/>
    <n v="11.2"/>
  </r>
  <r>
    <n v="125846"/>
    <x v="10"/>
    <n v="66"/>
    <n v="11.97"/>
    <n v="27.650000000000002"/>
    <n v="330"/>
    <n v="51.45"/>
  </r>
  <r>
    <n v="125847"/>
    <x v="4"/>
    <n v="37"/>
    <n v="48.75"/>
    <n v="117.24"/>
    <n v="259"/>
    <n v="20.824999999999999"/>
  </r>
  <r>
    <n v="125848"/>
    <x v="2"/>
    <n v="49"/>
    <n v="12.32"/>
    <n v="18.11"/>
    <n v="171.5"/>
    <n v="19.25"/>
  </r>
  <r>
    <n v="125849"/>
    <x v="0"/>
    <n v="33"/>
    <n v="18.170000000000002"/>
    <n v="29.981530576466955"/>
    <n v="214.5"/>
    <n v="28.31111111111111"/>
  </r>
  <r>
    <n v="125849"/>
    <x v="2"/>
    <n v="62"/>
    <n v="11.37"/>
    <n v="35.248211611838713"/>
    <n v="217"/>
    <n v="28.641077441077442"/>
  </r>
  <r>
    <n v="125849"/>
    <x v="4"/>
    <n v="2"/>
    <n v="75"/>
    <n v="7.5002578116943397"/>
    <n v="14"/>
    <n v="1.847811447811448"/>
  </r>
  <r>
    <n v="125850"/>
    <x v="7"/>
    <n v="55"/>
    <n v="17.37"/>
    <n v="47.767499999999998"/>
    <n v="385"/>
    <n v="44.579791666666665"/>
  </r>
  <r>
    <n v="125850"/>
    <x v="6"/>
    <n v="15"/>
    <n v="20.76"/>
    <n v="15.569999999999999"/>
    <n v="52.5"/>
    <n v="6.0790624999999991"/>
  </r>
  <r>
    <n v="125850"/>
    <x v="0"/>
    <n v="25"/>
    <n v="18.170000000000002"/>
    <n v="22.712500000000002"/>
    <n v="162.5"/>
    <n v="18.81614583333333"/>
  </r>
  <r>
    <n v="125851"/>
    <x v="0"/>
    <n v="69"/>
    <n v="16.77"/>
    <n v="57.860000000000007"/>
    <n v="448.5"/>
    <n v="40.6"/>
  </r>
  <r>
    <n v="125852"/>
    <x v="8"/>
    <n v="33"/>
    <n v="18.82"/>
    <n v="62.105999999999995"/>
    <n v="165"/>
    <n v="19.919429842296807"/>
  </r>
  <r>
    <n v="125852"/>
    <x v="1"/>
    <n v="107"/>
    <n v="13.72"/>
    <n v="146.804"/>
    <n v="588.5"/>
    <n v="71.04596643752528"/>
  </r>
  <r>
    <n v="125852"/>
    <x v="4"/>
    <n v="69"/>
    <n v="45"/>
    <n v="310.5"/>
    <n v="483"/>
    <n v="58.309603720177918"/>
  </r>
  <r>
    <n v="125853"/>
    <x v="0"/>
    <n v="40"/>
    <n v="18.170000000000002"/>
    <n v="21.8"/>
    <n v="260"/>
    <n v="44.625"/>
  </r>
  <r>
    <n v="125854"/>
    <x v="0"/>
    <n v="79"/>
    <n v="16.77"/>
    <n v="66.239999999999995"/>
    <n v="513.5"/>
    <n v="63.524999999999999"/>
  </r>
  <r>
    <n v="125855"/>
    <x v="9"/>
    <n v="70"/>
    <n v="16.77"/>
    <n v="76.300762924163067"/>
    <n v="280"/>
    <n v="31.5"/>
  </r>
  <r>
    <n v="125855"/>
    <x v="10"/>
    <n v="56"/>
    <n v="11.97"/>
    <n v="43.569237075836952"/>
    <n v="280"/>
    <n v="31.5"/>
  </r>
  <r>
    <n v="125856"/>
    <x v="5"/>
    <n v="70"/>
    <n v="17.37"/>
    <n v="60.8"/>
    <n v="420"/>
    <n v="70.875"/>
  </r>
  <r>
    <n v="125857"/>
    <x v="4"/>
    <n v="61"/>
    <n v="45"/>
    <n v="205.88"/>
    <n v="427"/>
    <n v="33.075000000000003"/>
  </r>
  <r>
    <n v="125859"/>
    <x v="8"/>
    <n v="50"/>
    <n v="17.37"/>
    <n v="86.850366689325284"/>
    <n v="250"/>
    <n v="20.99497126436782"/>
  </r>
  <r>
    <n v="125859"/>
    <x v="5"/>
    <n v="69"/>
    <n v="17.37"/>
    <n v="119.85350603126888"/>
    <n v="414"/>
    <n v="34.767672413793107"/>
  </r>
  <r>
    <n v="125859"/>
    <x v="3"/>
    <n v="79"/>
    <n v="27.57"/>
    <n v="217.80391958589652"/>
    <n v="237"/>
    <n v="19.903232758620693"/>
  </r>
  <r>
    <n v="125859"/>
    <x v="0"/>
    <n v="22"/>
    <n v="22.36"/>
    <n v="49.192207693509367"/>
    <n v="143"/>
    <n v="12.009123563218392"/>
  </r>
  <r>
    <n v="125860"/>
    <x v="5"/>
    <n v="153"/>
    <n v="13.03"/>
    <n v="129.58000000000001"/>
    <n v="918"/>
    <n v="50.75"/>
  </r>
  <r>
    <n v="125861"/>
    <x v="9"/>
    <n v="122"/>
    <n v="15.37"/>
    <n v="187.51400000000004"/>
    <n v="488"/>
    <n v="35.17605421686747"/>
  </r>
  <r>
    <n v="125861"/>
    <x v="7"/>
    <n v="73"/>
    <n v="17.37"/>
    <n v="126.80100000000003"/>
    <n v="511"/>
    <n v="36.833942018072285"/>
  </r>
  <r>
    <n v="125861"/>
    <x v="4"/>
    <n v="47"/>
    <n v="48.75"/>
    <n v="229.12500000000006"/>
    <n v="329"/>
    <n v="23.715003765060239"/>
  </r>
  <r>
    <n v="125862"/>
    <x v="9"/>
    <n v="42"/>
    <n v="18.170000000000002"/>
    <n v="38.154948658674265"/>
    <n v="168"/>
    <n v="13.82769230769231"/>
  </r>
  <r>
    <n v="125862"/>
    <x v="6"/>
    <n v="17"/>
    <n v="20.76"/>
    <n v="17.645051341325733"/>
    <n v="59.5"/>
    <n v="4.8973076923076926"/>
  </r>
  <r>
    <n v="125863"/>
    <x v="10"/>
    <n v="154"/>
    <n v="8.98"/>
    <n v="69.150000000000006"/>
    <n v="770"/>
    <n v="94.325000000000003"/>
  </r>
  <r>
    <n v="125864"/>
    <x v="9"/>
    <n v="47"/>
    <n v="18.170000000000002"/>
    <n v="42.701046019044853"/>
    <n v="188"/>
    <n v="22.364606741573034"/>
  </r>
  <r>
    <n v="125864"/>
    <x v="5"/>
    <n v="28"/>
    <n v="18.82"/>
    <n v="26.348953980955134"/>
    <n v="168"/>
    <n v="19.985393258426967"/>
  </r>
  <r>
    <n v="125865"/>
    <x v="4"/>
    <n v="32"/>
    <n v="48.75"/>
    <n v="78"/>
    <n v="224"/>
    <n v="34.299999999999997"/>
  </r>
  <r>
    <n v="125868"/>
    <x v="10"/>
    <n v="69"/>
    <n v="11.97"/>
    <n v="82.593505375422978"/>
    <n v="345"/>
    <n v="31.345936794582389"/>
  </r>
  <r>
    <n v="125868"/>
    <x v="1"/>
    <n v="221"/>
    <n v="11.23"/>
    <n v="248.18451859829042"/>
    <n v="1215.5"/>
    <n v="110.43764108352144"/>
  </r>
  <r>
    <n v="125868"/>
    <x v="2"/>
    <n v="187"/>
    <n v="8.5299999999999994"/>
    <n v="159.51197602628667"/>
    <n v="654.5"/>
    <n v="59.466422121896166"/>
  </r>
  <r>
    <n v="125870"/>
    <x v="1"/>
    <n v="21"/>
    <n v="19.96"/>
    <n v="20.957757433363042"/>
    <n v="115.5"/>
    <n v="13.338008317929761"/>
  </r>
  <r>
    <n v="125870"/>
    <x v="5"/>
    <n v="48"/>
    <n v="18.82"/>
    <n v="45.167477228272823"/>
    <n v="288"/>
    <n v="33.258410351201476"/>
  </r>
  <r>
    <n v="125870"/>
    <x v="1"/>
    <n v="25"/>
    <n v="16.22"/>
    <n v="20.274765338364141"/>
    <n v="137.5"/>
    <n v="15.878581330868762"/>
  </r>
  <r>
    <n v="125871"/>
    <x v="1"/>
    <n v="19"/>
    <n v="19.96"/>
    <n v="7.58"/>
    <n v="104.5"/>
    <n v="9.8000000000000007"/>
  </r>
  <r>
    <n v="125873"/>
    <x v="7"/>
    <n v="89"/>
    <n v="17.37"/>
    <n v="154.59299999999999"/>
    <n v="623"/>
    <n v="62.570869565217393"/>
  </r>
  <r>
    <n v="125873"/>
    <x v="8"/>
    <n v="66"/>
    <n v="17.37"/>
    <n v="114.64199999999998"/>
    <n v="330"/>
    <n v="33.143478260869564"/>
  </r>
  <r>
    <n v="125873"/>
    <x v="6"/>
    <n v="7"/>
    <n v="24.65"/>
    <n v="17.254999999999995"/>
    <n v="24.5"/>
    <n v="2.4606521739130436"/>
  </r>
  <r>
    <n v="125875"/>
    <x v="5"/>
    <n v="44"/>
    <n v="18.82"/>
    <n v="62.105265547947639"/>
    <n v="264"/>
    <n v="16.523684210526316"/>
  </r>
  <r>
    <n v="125875"/>
    <x v="1"/>
    <n v="104"/>
    <n v="13.72"/>
    <n v="107.01473445205237"/>
    <n v="572"/>
    <n v="35.801315789473684"/>
  </r>
  <r>
    <n v="125876"/>
    <x v="10"/>
    <n v="40"/>
    <n v="12.97"/>
    <n v="51.880478219856997"/>
    <n v="200"/>
    <n v="24.596360242650491"/>
  </r>
  <r>
    <n v="125876"/>
    <x v="0"/>
    <n v="49"/>
    <n v="18.170000000000002"/>
    <n v="89.033820689061841"/>
    <n v="318.5"/>
    <n v="39.169703686420902"/>
  </r>
  <r>
    <n v="125876"/>
    <x v="6"/>
    <n v="158"/>
    <n v="11.68"/>
    <n v="184.54570109108113"/>
    <n v="553"/>
    <n v="68.008936070928613"/>
  </r>
  <r>
    <n v="125878"/>
    <x v="10"/>
    <n v="20"/>
    <n v="15.96"/>
    <n v="9.5756257693885907"/>
    <n v="100"/>
    <n v="15.16666666666667"/>
  </r>
  <r>
    <n v="125878"/>
    <x v="10"/>
    <n v="28"/>
    <n v="12.97"/>
    <n v="10.894374230611405"/>
    <n v="140"/>
    <n v="21.233333333333338"/>
  </r>
  <r>
    <n v="125880"/>
    <x v="3"/>
    <n v="132"/>
    <n v="25.27"/>
    <n v="333.56399999999996"/>
    <n v="396"/>
    <n v="47.66447368421052"/>
  </r>
  <r>
    <n v="125880"/>
    <x v="10"/>
    <n v="40"/>
    <n v="12.97"/>
    <n v="51.879999999999995"/>
    <n v="200"/>
    <n v="24.072966507177032"/>
  </r>
  <r>
    <n v="125880"/>
    <x v="10"/>
    <n v="48"/>
    <n v="12.97"/>
    <n v="62.256"/>
    <n v="240"/>
    <n v="28.887559808612441"/>
  </r>
  <r>
    <n v="125881"/>
    <x v="9"/>
    <n v="24"/>
    <n v="22.36"/>
    <n v="26.834312106850497"/>
    <n v="96"/>
    <n v="11.290688259109313"/>
  </r>
  <r>
    <n v="125881"/>
    <x v="8"/>
    <n v="5"/>
    <n v="27.5"/>
    <n v="6.8755924170616121"/>
    <n v="25"/>
    <n v="2.9402834008097165"/>
  </r>
  <r>
    <n v="125881"/>
    <x v="5"/>
    <n v="21"/>
    <n v="23.16"/>
    <n v="24.320095476087893"/>
    <n v="126"/>
    <n v="14.819028340080973"/>
  </r>
  <r>
    <n v="125882"/>
    <x v="8"/>
    <n v="7"/>
    <n v="27.5"/>
    <n v="19.249832658655535"/>
    <n v="35"/>
    <n v="2.6120831055221432"/>
  </r>
  <r>
    <n v="125882"/>
    <x v="3"/>
    <n v="53"/>
    <n v="27.57"/>
    <n v="146.11972976183924"/>
    <n v="159"/>
    <n v="11.866320393657737"/>
  </r>
  <r>
    <n v="125882"/>
    <x v="1"/>
    <n v="131"/>
    <n v="13.72"/>
    <n v="179.73043757950526"/>
    <n v="720.5"/>
    <n v="53.771596500820117"/>
  </r>
  <r>
    <n v="125883"/>
    <x v="5"/>
    <n v="10"/>
    <n v="27.5"/>
    <n v="27.500322395338745"/>
    <n v="60"/>
    <n v="9.8444272445820449"/>
  </r>
  <r>
    <n v="125883"/>
    <x v="9"/>
    <n v="53"/>
    <n v="16.77"/>
    <n v="88.882041993458301"/>
    <n v="212"/>
    <n v="34.783642930856551"/>
  </r>
  <r>
    <n v="125883"/>
    <x v="7"/>
    <n v="238"/>
    <n v="13.03"/>
    <n v="310.1176356112029"/>
    <n v="1666"/>
    <n v="273.34692982456141"/>
  </r>
  <r>
    <n v="125884"/>
    <x v="5"/>
    <n v="27"/>
    <n v="18.82"/>
    <n v="38.110549979738209"/>
    <n v="162"/>
    <n v="23.151492537313434"/>
  </r>
  <r>
    <n v="125884"/>
    <x v="4"/>
    <n v="33"/>
    <n v="48.75"/>
    <n v="120.65640823376204"/>
    <n v="231"/>
    <n v="33.012313432835825"/>
  </r>
  <r>
    <n v="125884"/>
    <x v="9"/>
    <n v="19"/>
    <n v="22.36"/>
    <n v="31.863041786499746"/>
    <n v="76"/>
    <n v="10.861194029850747"/>
  </r>
  <r>
    <n v="125885"/>
    <x v="6"/>
    <n v="39"/>
    <n v="16.87"/>
    <n v="32.896785860148249"/>
    <n v="136.5"/>
    <n v="14.705627871362939"/>
  </r>
  <r>
    <n v="125885"/>
    <x v="10"/>
    <n v="38"/>
    <n v="12.97"/>
    <n v="24.643214139851754"/>
    <n v="190"/>
    <n v="20.469372128637058"/>
  </r>
  <r>
    <n v="125887"/>
    <x v="5"/>
    <n v="28"/>
    <n v="18.82"/>
    <n v="15.809999999999999"/>
    <n v="168"/>
    <n v="19.25"/>
  </r>
  <r>
    <n v="125888"/>
    <x v="4"/>
    <n v="62"/>
    <n v="45"/>
    <n v="279"/>
    <n v="434"/>
    <n v="31.33859223300971"/>
  </r>
  <r>
    <n v="125888"/>
    <x v="0"/>
    <n v="60"/>
    <n v="16.77"/>
    <n v="100.62"/>
    <n v="390"/>
    <n v="28.16140776699029"/>
  </r>
  <r>
    <n v="125889"/>
    <x v="10"/>
    <n v="36"/>
    <n v="12.97"/>
    <n v="35.018800927741871"/>
    <n v="180"/>
    <n v="14.366554054054054"/>
  </r>
  <r>
    <n v="125889"/>
    <x v="5"/>
    <n v="118"/>
    <n v="15.92"/>
    <n v="140.89119907225813"/>
    <n v="708"/>
    <n v="56.508445945945944"/>
  </r>
  <r>
    <n v="125890"/>
    <x v="1"/>
    <n v="40"/>
    <n v="16.22"/>
    <n v="64.880118963143047"/>
    <n v="220"/>
    <n v="22.09476474486415"/>
  </r>
  <r>
    <n v="125890"/>
    <x v="9"/>
    <n v="18"/>
    <n v="22.36"/>
    <n v="40.24807379822105"/>
    <n v="72"/>
    <n v="7.2310139165009941"/>
  </r>
  <r>
    <n v="125890"/>
    <x v="6"/>
    <n v="41"/>
    <n v="16.87"/>
    <n v="69.167126823731763"/>
    <n v="143.5"/>
    <n v="14.411812458581844"/>
  </r>
  <r>
    <n v="125890"/>
    <x v="6"/>
    <n v="170"/>
    <n v="11.68"/>
    <n v="198.56036407709132"/>
    <n v="595"/>
    <n v="59.756295559973495"/>
  </r>
  <r>
    <n v="125890"/>
    <x v="9"/>
    <n v="33"/>
    <n v="18.170000000000002"/>
    <n v="59.961109943727216"/>
    <n v="132"/>
    <n v="13.25685884691849"/>
  </r>
  <r>
    <n v="125890"/>
    <x v="2"/>
    <n v="99"/>
    <n v="11.37"/>
    <n v="112.56320639408557"/>
    <n v="346.5"/>
    <n v="34.799254473161035"/>
  </r>
  <r>
    <n v="125891"/>
    <x v="9"/>
    <n v="16"/>
    <n v="22.36"/>
    <n v="23.254545454545454"/>
    <n v="64"/>
    <n v="8.5"/>
  </r>
  <r>
    <n v="125891"/>
    <x v="9"/>
    <n v="96"/>
    <n v="16.77"/>
    <n v="104.64545454545454"/>
    <n v="384"/>
    <n v="51"/>
  </r>
  <r>
    <n v="125892"/>
    <x v="4"/>
    <n v="54"/>
    <n v="45"/>
    <n v="243.0009480928897"/>
    <n v="378"/>
    <n v="38.133529411764712"/>
  </r>
  <r>
    <n v="125892"/>
    <x v="7"/>
    <n v="34"/>
    <n v="18.82"/>
    <n v="63.988249656657729"/>
    <n v="238"/>
    <n v="24.01"/>
  </r>
  <r>
    <n v="125892"/>
    <x v="3"/>
    <n v="48"/>
    <n v="29.87"/>
    <n v="143.37655939821465"/>
    <n v="144"/>
    <n v="14.527058823529412"/>
  </r>
  <r>
    <n v="125892"/>
    <x v="10"/>
    <n v="52"/>
    <n v="11.97"/>
    <n v="62.244242852237981"/>
    <n v="260"/>
    <n v="26.229411764705883"/>
  </r>
  <r>
    <n v="125893"/>
    <x v="3"/>
    <n v="180"/>
    <n v="20.68"/>
    <n v="372.24281044024485"/>
    <n v="540"/>
    <n v="38.085417649834831"/>
  </r>
  <r>
    <n v="125893"/>
    <x v="1"/>
    <n v="31"/>
    <n v="16.22"/>
    <n v="50.282379632915308"/>
    <n v="170.5"/>
    <n v="12.025117980179331"/>
  </r>
  <r>
    <n v="125893"/>
    <x v="7"/>
    <n v="32"/>
    <n v="18.82"/>
    <n v="60.224454695769687"/>
    <n v="224"/>
    <n v="15.798395469561115"/>
  </r>
  <r>
    <n v="125893"/>
    <x v="8"/>
    <n v="25"/>
    <n v="18.82"/>
    <n v="47.050355231070064"/>
    <n v="125"/>
    <n v="8.8160689004247299"/>
  </r>
  <r>
    <n v="125894"/>
    <x v="7"/>
    <n v="221"/>
    <n v="13.03"/>
    <n v="287.96689102382214"/>
    <n v="1547"/>
    <n v="136.63768198686842"/>
  </r>
  <r>
    <n v="125894"/>
    <x v="5"/>
    <n v="23"/>
    <n v="23.16"/>
    <n v="53.268719769751527"/>
    <n v="138"/>
    <n v="12.18875249785898"/>
  </r>
  <r>
    <n v="125894"/>
    <x v="2"/>
    <n v="19"/>
    <n v="15.16"/>
    <n v="28.804389206426425"/>
    <n v="66.5"/>
    <n v="5.8735655152726238"/>
  </r>
  <r>
    <n v="125896"/>
    <x v="9"/>
    <n v="28"/>
    <n v="18.170000000000002"/>
    <n v="25.439725663116473"/>
    <n v="112"/>
    <n v="16.680851063829788"/>
  </r>
  <r>
    <n v="125896"/>
    <x v="6"/>
    <n v="62"/>
    <n v="15.57"/>
    <n v="48.270274336883517"/>
    <n v="217"/>
    <n v="32.319148936170208"/>
  </r>
  <r>
    <n v="125897"/>
    <x v="8"/>
    <n v="85"/>
    <n v="17.37"/>
    <n v="95.969047619047643"/>
    <n v="425"/>
    <n v="60.903301886792455"/>
  </r>
  <r>
    <n v="125897"/>
    <x v="7"/>
    <n v="15"/>
    <n v="23.16"/>
    <n v="22.580952380952382"/>
    <n v="105"/>
    <n v="15.046698113207549"/>
  </r>
  <r>
    <n v="125898"/>
    <x v="0"/>
    <n v="51"/>
    <n v="16.77"/>
    <n v="42.761593553564268"/>
    <n v="331.5"/>
    <n v="35.585576923076921"/>
  </r>
  <r>
    <n v="125898"/>
    <x v="0"/>
    <n v="27"/>
    <n v="18.170000000000002"/>
    <n v="24.528406446435739"/>
    <n v="175.5"/>
    <n v="18.839423076923076"/>
  </r>
  <r>
    <n v="125899"/>
    <x v="6"/>
    <n v="172"/>
    <n v="11.68"/>
    <n v="200.89699633990296"/>
    <n v="602"/>
    <n v="57.672712006717042"/>
  </r>
  <r>
    <n v="125899"/>
    <x v="4"/>
    <n v="121"/>
    <n v="41.25"/>
    <n v="499.12747540097394"/>
    <n v="847"/>
    <n v="81.144164567590266"/>
  </r>
  <r>
    <n v="125899"/>
    <x v="0"/>
    <n v="45"/>
    <n v="18.170000000000002"/>
    <n v="81.765405511967231"/>
    <n v="292.5"/>
    <n v="28.022040302267001"/>
  </r>
  <r>
    <n v="125899"/>
    <x v="8"/>
    <n v="9"/>
    <n v="27.5"/>
    <n v="24.750122747155736"/>
    <n v="45"/>
    <n v="4.3110831234256928"/>
  </r>
  <r>
    <n v="125900"/>
    <x v="3"/>
    <n v="205"/>
    <n v="20.68"/>
    <n v="423.94"/>
    <n v="615"/>
    <n v="40.950000000000003"/>
  </r>
  <r>
    <n v="125901"/>
    <x v="4"/>
    <n v="38"/>
    <n v="48.75"/>
    <n v="138.94008665054935"/>
    <n v="266"/>
    <n v="38.915800000000004"/>
  </r>
  <r>
    <n v="125901"/>
    <x v="0"/>
    <n v="36"/>
    <n v="18.170000000000002"/>
    <n v="49.05991334945066"/>
    <n v="234"/>
    <n v="34.234200000000001"/>
  </r>
  <r>
    <n v="125903"/>
    <x v="2"/>
    <n v="71"/>
    <n v="11.37"/>
    <n v="60.543817857649721"/>
    <n v="248.5"/>
    <n v="32.141378600823046"/>
  </r>
  <r>
    <n v="125903"/>
    <x v="5"/>
    <n v="21"/>
    <n v="23.16"/>
    <n v="36.476137170025538"/>
    <n v="126"/>
    <n v="16.297037037037036"/>
  </r>
  <r>
    <n v="125903"/>
    <x v="9"/>
    <n v="27"/>
    <n v="18.170000000000002"/>
    <n v="36.793379665767809"/>
    <n v="108"/>
    <n v="13.968888888888889"/>
  </r>
  <r>
    <n v="125903"/>
    <x v="8"/>
    <n v="25"/>
    <n v="18.82"/>
    <n v="35.286665306556905"/>
    <n v="125"/>
    <n v="16.16769547325103"/>
  </r>
  <r>
    <n v="125904"/>
    <x v="6"/>
    <n v="205"/>
    <n v="11.68"/>
    <n v="239.44296001434017"/>
    <n v="717.5"/>
    <n v="109.92641509433963"/>
  </r>
  <r>
    <n v="125904"/>
    <x v="10"/>
    <n v="21"/>
    <n v="15.96"/>
    <n v="33.5164143327791"/>
    <n v="105"/>
    <n v="16.086792452830188"/>
  </r>
  <r>
    <n v="125904"/>
    <x v="6"/>
    <n v="30"/>
    <n v="16.87"/>
    <n v="50.610625652880714"/>
    <n v="105"/>
    <n v="16.086792452830188"/>
  </r>
  <r>
    <n v="125905"/>
    <x v="6"/>
    <n v="52"/>
    <n v="15.57"/>
    <n v="80.963999999999984"/>
    <n v="182"/>
    <n v="20.294538361508454"/>
  </r>
  <r>
    <n v="125905"/>
    <x v="1"/>
    <n v="126"/>
    <n v="13.72"/>
    <n v="172.87200000000001"/>
    <n v="693"/>
    <n v="77.275357607282189"/>
  </r>
  <r>
    <n v="125905"/>
    <x v="0"/>
    <n v="102"/>
    <n v="15.37"/>
    <n v="156.77399999999997"/>
    <n v="663"/>
    <n v="73.930104031209368"/>
  </r>
  <r>
    <n v="125906"/>
    <x v="4"/>
    <n v="58"/>
    <n v="45"/>
    <n v="261.00402039464569"/>
    <n v="406"/>
    <n v="51.270512820512813"/>
  </r>
  <r>
    <n v="125906"/>
    <x v="9"/>
    <n v="35"/>
    <n v="18.170000000000002"/>
    <n v="63.59597960535438"/>
    <n v="140"/>
    <n v="17.679487179487175"/>
  </r>
  <r>
    <n v="125907"/>
    <x v="1"/>
    <n v="42"/>
    <n v="16.22"/>
    <n v="20.440000000000001"/>
    <n v="231"/>
    <n v="36.75"/>
  </r>
  <r>
    <n v="125908"/>
    <x v="9"/>
    <n v="130"/>
    <n v="15.37"/>
    <n v="129.88"/>
    <n v="520"/>
    <n v="28.875"/>
  </r>
  <r>
    <n v="125909"/>
    <x v="3"/>
    <n v="107"/>
    <n v="25.27"/>
    <n v="270.38631593184334"/>
    <n v="321"/>
    <n v="49.56859021183346"/>
  </r>
  <r>
    <n v="125909"/>
    <x v="9"/>
    <n v="51"/>
    <n v="16.77"/>
    <n v="85.52615099986599"/>
    <n v="204"/>
    <n v="31.501533966398831"/>
  </r>
  <r>
    <n v="125909"/>
    <x v="1"/>
    <n v="29"/>
    <n v="16.22"/>
    <n v="47.037533068290671"/>
    <n v="159.5"/>
    <n v="24.629875821767715"/>
  </r>
  <r>
    <n v="125910"/>
    <x v="0"/>
    <n v="71"/>
    <n v="16.77"/>
    <n v="77.39581967213114"/>
    <n v="461.5"/>
    <n v="43.202779864763329"/>
  </r>
  <r>
    <n v="125910"/>
    <x v="9"/>
    <n v="51"/>
    <n v="16.77"/>
    <n v="55.594180327868848"/>
    <n v="204"/>
    <n v="19.097220135236661"/>
  </r>
  <r>
    <n v="125912"/>
    <x v="5"/>
    <n v="30"/>
    <n v="18.82"/>
    <n v="56.460267096847438"/>
    <n v="180"/>
    <n v="21.97201291711518"/>
  </r>
  <r>
    <n v="125912"/>
    <x v="7"/>
    <n v="44"/>
    <n v="18.82"/>
    <n v="82.8083917420429"/>
    <n v="308"/>
    <n v="37.596555435952638"/>
  </r>
  <r>
    <n v="125912"/>
    <x v="4"/>
    <n v="63"/>
    <n v="45"/>
    <n v="283.50134116110962"/>
    <n v="441"/>
    <n v="53.831431646932188"/>
  </r>
  <r>
    <n v="125914"/>
    <x v="2"/>
    <n v="110"/>
    <n v="10.42"/>
    <n v="114.62127629249392"/>
    <n v="385"/>
    <n v="48.095384615384617"/>
  </r>
  <r>
    <n v="125914"/>
    <x v="8"/>
    <n v="170"/>
    <n v="13.03"/>
    <n v="221.51246651151914"/>
    <n v="850"/>
    <n v="106.18461538461538"/>
  </r>
  <r>
    <n v="125914"/>
    <x v="5"/>
    <n v="65"/>
    <n v="17.37"/>
    <n v="112.90625719598697"/>
    <n v="390"/>
    <n v="48.72"/>
  </r>
  <r>
    <n v="125915"/>
    <x v="4"/>
    <n v="72"/>
    <n v="45"/>
    <n v="323.9970859640602"/>
    <n v="504"/>
    <n v="55.714814814814815"/>
  </r>
  <r>
    <n v="125915"/>
    <x v="0"/>
    <n v="72"/>
    <n v="16.77"/>
    <n v="120.74291403593978"/>
    <n v="468"/>
    <n v="51.735185185185181"/>
  </r>
  <r>
    <n v="125916"/>
    <x v="0"/>
    <n v="10"/>
    <n v="26.55"/>
    <n v="13.275315553020038"/>
    <n v="65"/>
    <n v="4.375"/>
  </r>
  <r>
    <n v="125916"/>
    <x v="0"/>
    <n v="46"/>
    <n v="18.170000000000002"/>
    <n v="41.791993391808695"/>
    <n v="299"/>
    <n v="20.125"/>
  </r>
  <r>
    <n v="125916"/>
    <x v="0"/>
    <n v="32"/>
    <n v="18.170000000000002"/>
    <n v="29.072691055171266"/>
    <n v="208"/>
    <n v="14"/>
  </r>
  <r>
    <n v="125917"/>
    <x v="1"/>
    <n v="120"/>
    <n v="13.72"/>
    <n v="164.64156092874501"/>
    <n v="660"/>
    <n v="98.929336188436835"/>
  </r>
  <r>
    <n v="125917"/>
    <x v="0"/>
    <n v="26"/>
    <n v="18.170000000000002"/>
    <n v="47.242447894775104"/>
    <n v="169"/>
    <n v="25.331905781584585"/>
  </r>
  <r>
    <n v="125917"/>
    <x v="3"/>
    <n v="35"/>
    <n v="29.87"/>
    <n v="104.54599117647989"/>
    <n v="105"/>
    <n v="15.738758029978587"/>
  </r>
  <r>
    <n v="125918"/>
    <x v="9"/>
    <n v="253"/>
    <n v="12.58"/>
    <n v="318.274"/>
    <n v="1012"/>
    <n v="119.7801204819277"/>
  </r>
  <r>
    <n v="125918"/>
    <x v="4"/>
    <n v="66"/>
    <n v="45"/>
    <n v="297"/>
    <n v="462"/>
    <n v="54.682228915662641"/>
  </r>
  <r>
    <n v="125918"/>
    <x v="8"/>
    <n v="41"/>
    <n v="18.82"/>
    <n v="77.162000000000006"/>
    <n v="205"/>
    <n v="24.2637595837897"/>
  </r>
  <r>
    <n v="125918"/>
    <x v="6"/>
    <n v="42"/>
    <n v="16.87"/>
    <n v="70.854000000000013"/>
    <n v="147"/>
    <n v="17.398891018619931"/>
  </r>
  <r>
    <n v="125919"/>
    <x v="5"/>
    <n v="204"/>
    <n v="13.03"/>
    <n v="199.36"/>
    <n v="1224"/>
    <n v="161.69999999999999"/>
  </r>
  <r>
    <n v="125920"/>
    <x v="3"/>
    <n v="42"/>
    <n v="29.87"/>
    <n v="62.730000000000004"/>
    <n v="126"/>
    <n v="19.600000000000001"/>
  </r>
  <r>
    <n v="125921"/>
    <x v="4"/>
    <n v="52"/>
    <n v="45"/>
    <n v="233.99893129213177"/>
    <n v="364"/>
    <n v="50.027020202020203"/>
  </r>
  <r>
    <n v="125921"/>
    <x v="5"/>
    <n v="41"/>
    <n v="18.82"/>
    <n v="77.161647591296884"/>
    <n v="246"/>
    <n v="33.809469696969693"/>
  </r>
  <r>
    <n v="125921"/>
    <x v="4"/>
    <n v="26"/>
    <n v="48.75"/>
    <n v="126.74942111657137"/>
    <n v="182"/>
    <n v="25.013510101010102"/>
  </r>
  <r>
    <n v="125922"/>
    <x v="8"/>
    <n v="29"/>
    <n v="18.82"/>
    <n v="19.101999739929784"/>
    <n v="145"/>
    <n v="12.608203124999999"/>
  </r>
  <r>
    <n v="125922"/>
    <x v="10"/>
    <n v="35"/>
    <n v="12.97"/>
    <n v="15.888000260070219"/>
    <n v="175"/>
    <n v="15.216796875"/>
  </r>
  <r>
    <n v="125923"/>
    <x v="10"/>
    <n v="227"/>
    <n v="8.98"/>
    <n v="203.84561029744918"/>
    <n v="1135"/>
    <n v="136.10196737044146"/>
  </r>
  <r>
    <n v="125923"/>
    <x v="5"/>
    <n v="245"/>
    <n v="13.03"/>
    <n v="319.23438970255091"/>
    <n v="1470"/>
    <n v="176.27303262955854"/>
  </r>
  <r>
    <n v="125924"/>
    <x v="2"/>
    <n v="49"/>
    <n v="12.32"/>
    <n v="18.11"/>
    <n v="171.5"/>
    <n v="17.324999999999999"/>
  </r>
  <r>
    <n v="125926"/>
    <x v="10"/>
    <n v="34"/>
    <n v="12.97"/>
    <n v="22.048196005980088"/>
    <n v="170"/>
    <n v="20.245036101083031"/>
  </r>
  <r>
    <n v="125926"/>
    <x v="5"/>
    <n v="30"/>
    <n v="18.82"/>
    <n v="28.22897062219683"/>
    <n v="180"/>
    <n v="21.435920577617328"/>
  </r>
  <r>
    <n v="125926"/>
    <x v="5"/>
    <n v="34"/>
    <n v="18.82"/>
    <n v="31.992833371823075"/>
    <n v="204"/>
    <n v="24.29404332129964"/>
  </r>
  <r>
    <n v="125927"/>
    <x v="10"/>
    <n v="31"/>
    <n v="12.97"/>
    <n v="40.207000000000001"/>
    <n v="155"/>
    <n v="21.595754349519602"/>
  </r>
  <r>
    <n v="125927"/>
    <x v="10"/>
    <n v="200"/>
    <n v="8.98"/>
    <n v="179.60000000000002"/>
    <n v="1000"/>
    <n v="139.32744741625552"/>
  </r>
  <r>
    <n v="125927"/>
    <x v="3"/>
    <n v="97"/>
    <n v="27.57"/>
    <n v="267.42899999999997"/>
    <n v="291"/>
    <n v="40.544287198130355"/>
  </r>
  <r>
    <n v="125927"/>
    <x v="2"/>
    <n v="137"/>
    <n v="10.42"/>
    <n v="142.75399999999999"/>
    <n v="479.5"/>
    <n v="66.807511036094525"/>
  </r>
  <r>
    <n v="125928"/>
    <x v="0"/>
    <n v="59"/>
    <n v="16.77"/>
    <n v="98.942174013462719"/>
    <n v="383.5"/>
    <n v="44.196036585365853"/>
  </r>
  <r>
    <n v="125928"/>
    <x v="1"/>
    <n v="39"/>
    <n v="16.22"/>
    <n v="63.25747191558397"/>
    <n v="214.5"/>
    <n v="24.719817073170731"/>
  </r>
  <r>
    <n v="125928"/>
    <x v="8"/>
    <n v="41"/>
    <n v="18.82"/>
    <n v="77.161355843534267"/>
    <n v="205"/>
    <n v="23.625"/>
  </r>
  <r>
    <n v="125928"/>
    <x v="4"/>
    <n v="20"/>
    <n v="60"/>
    <n v="119.99899822741908"/>
    <n v="140"/>
    <n v="16.134146341463413"/>
  </r>
  <r>
    <n v="125929"/>
    <x v="5"/>
    <n v="34"/>
    <n v="18.82"/>
    <n v="19.200000000000003"/>
    <n v="204"/>
    <n v="34.125"/>
  </r>
  <r>
    <n v="125930"/>
    <x v="2"/>
    <n v="34"/>
    <n v="12.32"/>
    <n v="31.416342973176558"/>
    <n v="119"/>
    <n v="10.266870629370629"/>
  </r>
  <r>
    <n v="125930"/>
    <x v="5"/>
    <n v="25"/>
    <n v="18.82"/>
    <n v="35.287885238921824"/>
    <n v="150"/>
    <n v="12.941433566433567"/>
  </r>
  <r>
    <n v="125930"/>
    <x v="8"/>
    <n v="53"/>
    <n v="17.37"/>
    <n v="69.046503782792385"/>
    <n v="265"/>
    <n v="22.8631993006993"/>
  </r>
  <r>
    <n v="125930"/>
    <x v="5"/>
    <n v="54"/>
    <n v="17.37"/>
    <n v="70.349268005109224"/>
    <n v="324"/>
    <n v="27.953496503496503"/>
  </r>
  <r>
    <n v="125931"/>
    <x v="9"/>
    <n v="29"/>
    <n v="18.170000000000002"/>
    <n v="15.81"/>
    <n v="116"/>
    <n v="18.2"/>
  </r>
  <r>
    <n v="125932"/>
    <x v="4"/>
    <n v="51"/>
    <n v="45"/>
    <n v="172.13"/>
    <n v="357"/>
    <n v="32.200000000000003"/>
  </r>
  <r>
    <n v="125933"/>
    <x v="9"/>
    <n v="78"/>
    <n v="16.77"/>
    <n v="65.400000000000006"/>
    <n v="312"/>
    <n v="24.5"/>
  </r>
  <r>
    <n v="125934"/>
    <x v="2"/>
    <n v="240"/>
    <n v="8.5299999999999994"/>
    <n v="204.72326273009801"/>
    <n v="840"/>
    <n v="115.06090909090908"/>
  </r>
  <r>
    <n v="125934"/>
    <x v="9"/>
    <n v="65"/>
    <n v="16.77"/>
    <n v="109.006737269902"/>
    <n v="260"/>
    <n v="35.614090909090905"/>
  </r>
  <r>
    <n v="125935"/>
    <x v="10"/>
    <n v="26"/>
    <n v="12.97"/>
    <n v="6.7400000000000011"/>
    <n v="130"/>
    <n v="7.875"/>
  </r>
  <r>
    <n v="125936"/>
    <x v="5"/>
    <n v="45"/>
    <n v="18.82"/>
    <n v="63.516639014273501"/>
    <n v="270"/>
    <n v="35.631147540983605"/>
  </r>
  <r>
    <n v="125936"/>
    <x v="5"/>
    <n v="62"/>
    <n v="17.37"/>
    <n v="80.769405148224948"/>
    <n v="372"/>
    <n v="49.091803278688523"/>
  </r>
  <r>
    <n v="125936"/>
    <x v="1"/>
    <n v="33"/>
    <n v="16.22"/>
    <n v="40.143955837501522"/>
    <n v="181.5"/>
    <n v="23.952049180327869"/>
  </r>
  <r>
    <n v="125937"/>
    <x v="1"/>
    <n v="33"/>
    <n v="16.22"/>
    <n v="53.525250372880883"/>
    <n v="181.5"/>
    <n v="28.372255866767599"/>
  </r>
  <r>
    <n v="125937"/>
    <x v="3"/>
    <n v="15"/>
    <n v="36.76"/>
    <n v="55.139227768946903"/>
    <n v="45"/>
    <n v="7.0344436033308098"/>
  </r>
  <r>
    <n v="125937"/>
    <x v="6"/>
    <n v="124"/>
    <n v="14.27"/>
    <n v="176.94552185817221"/>
    <n v="434"/>
    <n v="67.843300529901583"/>
  </r>
  <r>
    <n v="125939"/>
    <x v="8"/>
    <n v="41"/>
    <n v="18.82"/>
    <n v="77.161808550494854"/>
    <n v="205"/>
    <n v="24.251345532831003"/>
  </r>
  <r>
    <n v="125939"/>
    <x v="1"/>
    <n v="50"/>
    <n v="14.97"/>
    <n v="74.849814286883955"/>
    <n v="275"/>
    <n v="32.532292787944023"/>
  </r>
  <r>
    <n v="125939"/>
    <x v="3"/>
    <n v="68"/>
    <n v="27.57"/>
    <n v="187.47553484633076"/>
    <n v="204"/>
    <n v="24.133046286329389"/>
  </r>
  <r>
    <n v="125939"/>
    <x v="10"/>
    <n v="49"/>
    <n v="12.97"/>
    <n v="63.552842316290402"/>
    <n v="245"/>
    <n v="28.983315392895591"/>
  </r>
  <r>
    <n v="125940"/>
    <x v="1"/>
    <n v="67"/>
    <n v="14.97"/>
    <n v="50.149789916695092"/>
    <n v="368.5"/>
    <n v="34.372812251392205"/>
  </r>
  <r>
    <n v="125940"/>
    <x v="0"/>
    <n v="40"/>
    <n v="18.170000000000002"/>
    <n v="36.34021008330491"/>
    <n v="260"/>
    <n v="24.252187748607795"/>
  </r>
  <r>
    <n v="125941"/>
    <x v="7"/>
    <n v="68"/>
    <n v="17.37"/>
    <n v="118.11663554821388"/>
    <n v="476"/>
    <n v="39.854437869822483"/>
  </r>
  <r>
    <n v="125941"/>
    <x v="6"/>
    <n v="168"/>
    <n v="11.68"/>
    <n v="196.22505582489009"/>
    <n v="588"/>
    <n v="49.231952662721888"/>
  </r>
  <r>
    <n v="125941"/>
    <x v="6"/>
    <n v="34"/>
    <n v="16.87"/>
    <n v="57.358308626896033"/>
    <n v="119"/>
    <n v="9.9636094674556208"/>
  </r>
  <r>
    <n v="125945"/>
    <x v="7"/>
    <n v="235"/>
    <n v="13.03"/>
    <n v="306.20678120400908"/>
    <n v="1645"/>
    <n v="127.21180167597765"/>
  </r>
  <r>
    <n v="125945"/>
    <x v="10"/>
    <n v="29"/>
    <n v="12.97"/>
    <n v="37.613218795990903"/>
    <n v="145"/>
    <n v="11.213198324022347"/>
  </r>
  <r>
    <n v="125947"/>
    <x v="10"/>
    <n v="31"/>
    <n v="12.97"/>
    <n v="26.135063499361429"/>
    <n v="155"/>
    <n v="8.5950605778191989"/>
  </r>
  <r>
    <n v="125947"/>
    <x v="6"/>
    <n v="109"/>
    <n v="14.27"/>
    <n v="101.10493650063856"/>
    <n v="381.5"/>
    <n v="21.154939422180803"/>
  </r>
  <r>
    <n v="125948"/>
    <x v="0"/>
    <n v="61"/>
    <n v="16.77"/>
    <n v="51.15"/>
    <n v="396.5"/>
    <n v="56.875"/>
  </r>
  <r>
    <n v="125949"/>
    <x v="2"/>
    <n v="115"/>
    <n v="10.42"/>
    <n v="59.919999999999995"/>
    <n v="402.5"/>
    <n v="27.3"/>
  </r>
  <r>
    <n v="125950"/>
    <x v="5"/>
    <n v="202"/>
    <n v="13.03"/>
    <n v="197.39999999999998"/>
    <n v="1212"/>
    <n v="159.6"/>
  </r>
  <r>
    <n v="125951"/>
    <x v="4"/>
    <n v="75"/>
    <n v="45"/>
    <n v="337.49805221225404"/>
    <n v="525"/>
    <n v="60.439907993099489"/>
  </r>
  <r>
    <n v="125951"/>
    <x v="5"/>
    <n v="170"/>
    <n v="13.03"/>
    <n v="221.50872161640413"/>
    <n v="1020"/>
    <n v="117.42610695802186"/>
  </r>
  <r>
    <n v="125951"/>
    <x v="7"/>
    <n v="14"/>
    <n v="27.5"/>
    <n v="38.499777807916388"/>
    <n v="98"/>
    <n v="11.282116158711904"/>
  </r>
  <r>
    <n v="125951"/>
    <x v="3"/>
    <n v="32"/>
    <n v="29.87"/>
    <n v="95.583448363425461"/>
    <n v="96"/>
    <n v="11.051868890166762"/>
  </r>
  <r>
    <n v="125952"/>
    <x v="1"/>
    <n v="33"/>
    <n v="16.22"/>
    <n v="53.525688251327921"/>
    <n v="181.5"/>
    <n v="19.84068493150685"/>
  </r>
  <r>
    <n v="125952"/>
    <x v="7"/>
    <n v="33"/>
    <n v="18.82"/>
    <n v="62.105638279284314"/>
    <n v="231"/>
    <n v="25.251780821917805"/>
  </r>
  <r>
    <n v="125952"/>
    <x v="6"/>
    <n v="195"/>
    <n v="11.68"/>
    <n v="227.75867346938773"/>
    <n v="682.5"/>
    <n v="74.607534246575341"/>
  </r>
  <r>
    <n v="125954"/>
    <x v="2"/>
    <n v="27"/>
    <n v="12.32"/>
    <n v="6.65"/>
    <n v="94.5"/>
    <n v="5.25"/>
  </r>
  <r>
    <n v="125955"/>
    <x v="7"/>
    <n v="31"/>
    <n v="18.82"/>
    <n v="17.5"/>
    <n v="217"/>
    <n v="26.95"/>
  </r>
  <r>
    <n v="125956"/>
    <x v="10"/>
    <n v="26"/>
    <n v="12.97"/>
    <n v="21.918606934261213"/>
    <n v="130"/>
    <n v="18.581151832460733"/>
  </r>
  <r>
    <n v="125956"/>
    <x v="4"/>
    <n v="36"/>
    <n v="48.75"/>
    <n v="114.07139306573879"/>
    <n v="252"/>
    <n v="36.018848167539268"/>
  </r>
  <r>
    <n v="125957"/>
    <x v="2"/>
    <n v="160"/>
    <n v="8.5299999999999994"/>
    <n v="102.36213443433111"/>
    <n v="560"/>
    <n v="59.835883171070932"/>
  </r>
  <r>
    <n v="125957"/>
    <x v="3"/>
    <n v="23"/>
    <n v="36.76"/>
    <n v="63.412322260798852"/>
    <n v="69"/>
    <n v="7.3726356050069546"/>
  </r>
  <r>
    <n v="125957"/>
    <x v="5"/>
    <n v="15"/>
    <n v="23.16"/>
    <n v="26.055543304870042"/>
    <n v="90"/>
    <n v="9.6164812239221149"/>
  </r>
  <r>
    <n v="125958"/>
    <x v="3"/>
    <n v="74"/>
    <n v="27.57"/>
    <n v="132.61000000000004"/>
    <n v="222"/>
    <n v="12.25"/>
  </r>
  <r>
    <n v="125961"/>
    <x v="5"/>
    <n v="27"/>
    <n v="18.82"/>
    <n v="50.81414883178735"/>
    <n v="162"/>
    <n v="20.297928994082845"/>
  </r>
  <r>
    <n v="125961"/>
    <x v="3"/>
    <n v="115"/>
    <n v="25.27"/>
    <n v="290.60585116821272"/>
    <n v="345"/>
    <n v="43.227071005917168"/>
  </r>
  <r>
    <n v="125962"/>
    <x v="8"/>
    <n v="41"/>
    <n v="18.82"/>
    <n v="27.010000000000005"/>
    <n v="205"/>
    <n v="18.2"/>
  </r>
  <r>
    <n v="125963"/>
    <x v="1"/>
    <n v="72"/>
    <n v="14.97"/>
    <n v="53.889999999999993"/>
    <n v="396"/>
    <n v="21.875"/>
  </r>
  <r>
    <n v="125964"/>
    <x v="9"/>
    <n v="30"/>
    <n v="18.170000000000002"/>
    <n v="16.350000000000001"/>
    <n v="120"/>
    <n v="21"/>
  </r>
  <r>
    <n v="125965"/>
    <x v="8"/>
    <n v="51"/>
    <n v="17.37"/>
    <n v="31.010000000000005"/>
    <n v="255"/>
    <n v="33.6"/>
  </r>
  <r>
    <n v="125966"/>
    <x v="2"/>
    <n v="18"/>
    <n v="15.16"/>
    <n v="13.64333521267932"/>
    <n v="63"/>
    <n v="5.0980263157894727"/>
  </r>
  <r>
    <n v="125966"/>
    <x v="7"/>
    <n v="67"/>
    <n v="17.37"/>
    <n v="58.186664787320687"/>
    <n v="469"/>
    <n v="37.951973684210522"/>
  </r>
  <r>
    <n v="125967"/>
    <x v="9"/>
    <n v="66"/>
    <n v="16.77"/>
    <n v="110.6810629249061"/>
    <n v="264"/>
    <n v="31.397202797202798"/>
  </r>
  <r>
    <n v="125967"/>
    <x v="7"/>
    <n v="187"/>
    <n v="13.03"/>
    <n v="243.65893707509395"/>
    <n v="1309"/>
    <n v="155.67779720279719"/>
  </r>
  <r>
    <n v="125969"/>
    <x v="0"/>
    <n v="28"/>
    <n v="18.170000000000002"/>
    <n v="25.436817049432996"/>
    <n v="182"/>
    <n v="17.267337164750959"/>
  </r>
  <r>
    <n v="125969"/>
    <x v="10"/>
    <n v="33"/>
    <n v="12.97"/>
    <n v="21.399504806446686"/>
    <n v="165"/>
    <n v="15.654454022988508"/>
  </r>
  <r>
    <n v="125969"/>
    <x v="2"/>
    <n v="50"/>
    <n v="11.37"/>
    <n v="28.423678144120323"/>
    <n v="175"/>
    <n v="16.603208812260537"/>
  </r>
  <r>
    <n v="125971"/>
    <x v="6"/>
    <n v="59"/>
    <n v="15.57"/>
    <n v="45.933367969417219"/>
    <n v="206.5"/>
    <n v="18.29320652173913"/>
  </r>
  <r>
    <n v="125971"/>
    <x v="6"/>
    <n v="33"/>
    <n v="16.87"/>
    <n v="27.836632030582781"/>
    <n v="115.5"/>
    <n v="10.231793478260869"/>
  </r>
  <r>
    <n v="125972"/>
    <x v="9"/>
    <n v="235"/>
    <n v="12.58"/>
    <n v="295.62999999999994"/>
    <n v="940"/>
    <n v="134.22499999999999"/>
  </r>
  <r>
    <n v="125974"/>
    <x v="5"/>
    <n v="43"/>
    <n v="18.82"/>
    <n v="52.603360888259537"/>
    <n v="258"/>
    <n v="20.156975697569756"/>
  </r>
  <r>
    <n v="125974"/>
    <x v="6"/>
    <n v="85"/>
    <n v="15.57"/>
    <n v="86.026639111740451"/>
    <n v="297.5"/>
    <n v="23.243024302430239"/>
  </r>
  <r>
    <n v="125975"/>
    <x v="0"/>
    <n v="73"/>
    <n v="16.77"/>
    <n v="61.209999999999994"/>
    <n v="474.5"/>
    <n v="36.75"/>
  </r>
  <r>
    <n v="125976"/>
    <x v="3"/>
    <n v="27"/>
    <n v="29.87"/>
    <n v="80.649925946336921"/>
    <n v="81"/>
    <n v="9.9069483949613986"/>
  </r>
  <r>
    <n v="125976"/>
    <x v="6"/>
    <n v="161"/>
    <n v="11.68"/>
    <n v="188.05015901445481"/>
    <n v="563.5"/>
    <n v="68.920560747663558"/>
  </r>
  <r>
    <n v="125976"/>
    <x v="5"/>
    <n v="50"/>
    <n v="17.37"/>
    <n v="86.850997141184152"/>
    <n v="300"/>
    <n v="36.692401462820001"/>
  </r>
  <r>
    <n v="125976"/>
    <x v="0"/>
    <n v="44"/>
    <n v="18.170000000000002"/>
    <n v="79.948917898024092"/>
    <n v="286"/>
    <n v="34.980089394555065"/>
  </r>
  <r>
    <n v="125977"/>
    <x v="4"/>
    <n v="2"/>
    <n v="75"/>
    <n v="14.999850341968601"/>
    <n v="14"/>
    <n v="2.1005918827508454"/>
  </r>
  <r>
    <n v="125977"/>
    <x v="1"/>
    <n v="71"/>
    <n v="14.97"/>
    <n v="106.28593955312112"/>
    <n v="390.5"/>
    <n v="58.591509301014653"/>
  </r>
  <r>
    <n v="125977"/>
    <x v="1"/>
    <n v="249"/>
    <n v="11.23"/>
    <n v="279.62421010491033"/>
    <n v="1369.5"/>
    <n v="205.48289881623452"/>
  </r>
  <r>
    <n v="125978"/>
    <x v="4"/>
    <n v="27"/>
    <n v="48.75"/>
    <n v="98.719012928175914"/>
    <n v="189"/>
    <n v="13.91769801980198"/>
  </r>
  <r>
    <n v="125978"/>
    <x v="0"/>
    <n v="43"/>
    <n v="18.170000000000002"/>
    <n v="58.598406070969133"/>
    <n v="279.5"/>
    <n v="20.581992574257427"/>
  </r>
  <r>
    <n v="125978"/>
    <x v="1"/>
    <n v="25"/>
    <n v="16.22"/>
    <n v="30.412581000854949"/>
    <n v="137.5"/>
    <n v="10.125309405940595"/>
  </r>
  <r>
    <n v="125979"/>
    <x v="10"/>
    <n v="50"/>
    <n v="11.97"/>
    <n v="17.96"/>
    <n v="250"/>
    <n v="25.2"/>
  </r>
  <r>
    <n v="125980"/>
    <x v="0"/>
    <n v="41"/>
    <n v="18.170000000000002"/>
    <n v="22.350000000000005"/>
    <n v="266.5"/>
    <n v="20.824999999999999"/>
  </r>
  <r>
    <n v="125981"/>
    <x v="2"/>
    <n v="32"/>
    <n v="12.32"/>
    <n v="7.8800000000000008"/>
    <n v="112"/>
    <n v="8.5749999999999993"/>
  </r>
  <r>
    <n v="125982"/>
    <x v="3"/>
    <n v="73"/>
    <n v="27.57"/>
    <n v="150.94831983781808"/>
    <n v="219"/>
    <n v="19.364210526315791"/>
  </r>
  <r>
    <n v="125982"/>
    <x v="7"/>
    <n v="23"/>
    <n v="23.16"/>
    <n v="39.951680162181916"/>
    <n v="161"/>
    <n v="14.235789473684211"/>
  </r>
  <r>
    <n v="125983"/>
    <x v="1"/>
    <n v="111"/>
    <n v="13.72"/>
    <n v="98.99173911340084"/>
    <n v="610.5"/>
    <n v="71.723076923076931"/>
  </r>
  <r>
    <n v="125983"/>
    <x v="1"/>
    <n v="32"/>
    <n v="16.22"/>
    <n v="33.738260886599143"/>
    <n v="176"/>
    <n v="20.676923076923078"/>
  </r>
  <r>
    <n v="125984"/>
    <x v="4"/>
    <n v="16"/>
    <n v="60"/>
    <n v="62.402270051619524"/>
    <n v="112"/>
    <n v="15.485714285714284"/>
  </r>
  <r>
    <n v="125984"/>
    <x v="6"/>
    <n v="66"/>
    <n v="15.57"/>
    <n v="66.797729948380479"/>
    <n v="231"/>
    <n v="31.93928571428571"/>
  </r>
  <r>
    <n v="125985"/>
    <x v="8"/>
    <n v="182"/>
    <n v="13.03"/>
    <n v="237.14599999999999"/>
    <n v="910"/>
    <n v="93.896551724137936"/>
  </r>
  <r>
    <n v="125985"/>
    <x v="2"/>
    <n v="117"/>
    <n v="10.42"/>
    <n v="121.91399999999999"/>
    <n v="409.5"/>
    <n v="42.25344827586207"/>
  </r>
  <r>
    <n v="125986"/>
    <x v="7"/>
    <n v="31"/>
    <n v="18.82"/>
    <n v="43.75597467614844"/>
    <n v="217"/>
    <n v="23.704140127388538"/>
  </r>
  <r>
    <n v="125986"/>
    <x v="5"/>
    <n v="147"/>
    <n v="13.03"/>
    <n v="143.65402532385156"/>
    <n v="882"/>
    <n v="96.345859872611484"/>
  </r>
  <r>
    <n v="125987"/>
    <x v="10"/>
    <n v="43"/>
    <n v="12.97"/>
    <n v="16.73"/>
    <n v="215"/>
    <n v="17.149999999999999"/>
  </r>
  <r>
    <n v="125988"/>
    <x v="9"/>
    <n v="63"/>
    <n v="16.77"/>
    <n v="68.675909118398991"/>
    <n v="252"/>
    <n v="24.274436826640546"/>
  </r>
  <r>
    <n v="125988"/>
    <x v="1"/>
    <n v="47"/>
    <n v="16.22"/>
    <n v="49.554090881601013"/>
    <n v="258.5"/>
    <n v="24.900563173359448"/>
  </r>
  <r>
    <n v="125990"/>
    <x v="1"/>
    <n v="31"/>
    <n v="16.22"/>
    <n v="25.14226746433193"/>
    <n v="170.5"/>
    <n v="21.916039823008852"/>
  </r>
  <r>
    <n v="125990"/>
    <x v="2"/>
    <n v="11"/>
    <n v="18"/>
    <n v="9.9004991009461083"/>
    <n v="38.5"/>
    <n v="4.9487831858407088"/>
  </r>
  <r>
    <n v="125990"/>
    <x v="8"/>
    <n v="26"/>
    <n v="18.82"/>
    <n v="24.467233434721969"/>
    <n v="130"/>
    <n v="16.710176991150444"/>
  </r>
  <r>
    <n v="125991"/>
    <x v="0"/>
    <n v="24"/>
    <n v="22.36"/>
    <n v="34.882678232433115"/>
    <n v="156"/>
    <n v="14.644897959183673"/>
  </r>
  <r>
    <n v="125991"/>
    <x v="6"/>
    <n v="50"/>
    <n v="15.57"/>
    <n v="50.604064184461052"/>
    <n v="175"/>
    <n v="16.428571428571431"/>
  </r>
  <r>
    <n v="125991"/>
    <x v="10"/>
    <n v="71"/>
    <n v="11.97"/>
    <n v="55.243257583105866"/>
    <n v="355"/>
    <n v="33.326530612244902"/>
  </r>
  <r>
    <n v="125992"/>
    <x v="6"/>
    <n v="51"/>
    <n v="15.57"/>
    <n v="39.706395459075765"/>
    <n v="178.5"/>
    <n v="24.669101123595503"/>
  </r>
  <r>
    <n v="125992"/>
    <x v="7"/>
    <n v="19"/>
    <n v="23.16"/>
    <n v="22.003604540924226"/>
    <n v="133"/>
    <n v="18.380898876404494"/>
  </r>
  <r>
    <n v="125993"/>
    <x v="8"/>
    <n v="35"/>
    <n v="18.82"/>
    <n v="32.935395810549338"/>
    <n v="175"/>
    <n v="26.558823529411764"/>
  </r>
  <r>
    <n v="125993"/>
    <x v="10"/>
    <n v="84"/>
    <n v="11.97"/>
    <n v="50.274604189450656"/>
    <n v="420"/>
    <n v="63.741176470588236"/>
  </r>
  <r>
    <n v="125994"/>
    <x v="2"/>
    <n v="97"/>
    <n v="11.37"/>
    <n v="55.140000000000008"/>
    <n v="339.5"/>
    <n v="30.8"/>
  </r>
  <r>
    <n v="125996"/>
    <x v="4"/>
    <n v="27"/>
    <n v="48.75"/>
    <n v="65.81"/>
    <n v="189"/>
    <n v="29.4"/>
  </r>
  <r>
    <n v="125997"/>
    <x v="9"/>
    <n v="18"/>
    <n v="22.36"/>
    <n v="8.0499999999999989"/>
    <n v="72"/>
    <n v="4.375"/>
  </r>
  <r>
    <n v="125999"/>
    <x v="0"/>
    <n v="231"/>
    <n v="12.58"/>
    <n v="290.60000000000002"/>
    <n v="1501.5"/>
    <n v="180.95"/>
  </r>
  <r>
    <n v="126000"/>
    <x v="2"/>
    <n v="42"/>
    <n v="12.32"/>
    <n v="15.52"/>
    <n v="147"/>
    <n v="26.25"/>
  </r>
  <r>
    <n v="126004"/>
    <x v="2"/>
    <n v="159"/>
    <n v="8.5299999999999994"/>
    <n v="135.62871215946674"/>
    <n v="556.5"/>
    <n v="61.292832167832167"/>
  </r>
  <r>
    <n v="126004"/>
    <x v="6"/>
    <n v="127"/>
    <n v="14.27"/>
    <n v="181.23128784053324"/>
    <n v="444.5"/>
    <n v="48.957167832167833"/>
  </r>
  <r>
    <n v="126005"/>
    <x v="1"/>
    <n v="39"/>
    <n v="16.22"/>
    <n v="18.98"/>
    <n v="214.5"/>
    <n v="29.4"/>
  </r>
  <r>
    <n v="126006"/>
    <x v="2"/>
    <n v="61"/>
    <n v="11.37"/>
    <n v="69.357148605477832"/>
    <n v="213.5"/>
    <n v="16.35587171678721"/>
  </r>
  <r>
    <n v="126006"/>
    <x v="3"/>
    <n v="54"/>
    <n v="27.57"/>
    <n v="148.87831898851346"/>
    <n v="162"/>
    <n v="12.410544347164066"/>
  </r>
  <r>
    <n v="126006"/>
    <x v="2"/>
    <n v="198"/>
    <n v="8.5299999999999994"/>
    <n v="168.89436187513257"/>
    <n v="693"/>
    <n v="53.089550818424051"/>
  </r>
  <r>
    <n v="126006"/>
    <x v="2"/>
    <n v="70"/>
    <n v="11.37"/>
    <n v="79.590170530876193"/>
    <n v="245"/>
    <n v="18.769033117624666"/>
  </r>
  <r>
    <n v="126007"/>
    <x v="3"/>
    <n v="48"/>
    <n v="29.87"/>
    <n v="143.37774515710868"/>
    <n v="144"/>
    <n v="9.5882926829268289"/>
  </r>
  <r>
    <n v="126007"/>
    <x v="4"/>
    <n v="38"/>
    <n v="48.75"/>
    <n v="185.25225484289132"/>
    <n v="266"/>
    <n v="17.71170731707317"/>
  </r>
  <r>
    <n v="126008"/>
    <x v="0"/>
    <n v="72"/>
    <n v="16.77"/>
    <n v="120.744"/>
    <n v="468"/>
    <n v="36.53265306122448"/>
  </r>
  <r>
    <n v="126008"/>
    <x v="9"/>
    <n v="49"/>
    <n v="18.170000000000002"/>
    <n v="89.033000000000015"/>
    <n v="196"/>
    <n v="15.299999999999997"/>
  </r>
  <r>
    <n v="126008"/>
    <x v="2"/>
    <n v="76"/>
    <n v="11.37"/>
    <n v="86.412000000000006"/>
    <n v="266"/>
    <n v="20.764285714285712"/>
  </r>
  <r>
    <n v="126008"/>
    <x v="3"/>
    <n v="33"/>
    <n v="29.87"/>
    <n v="98.571000000000012"/>
    <n v="99"/>
    <n v="7.728061224489795"/>
  </r>
  <r>
    <n v="126009"/>
    <x v="10"/>
    <n v="152"/>
    <n v="8.98"/>
    <n v="102.37289540467293"/>
    <n v="760"/>
    <n v="87.714049586776866"/>
  </r>
  <r>
    <n v="126009"/>
    <x v="5"/>
    <n v="75"/>
    <n v="17.37"/>
    <n v="97.707104595327081"/>
    <n v="450"/>
    <n v="51.935950413223139"/>
  </r>
  <r>
    <n v="126010"/>
    <x v="2"/>
    <n v="14"/>
    <n v="18"/>
    <n v="5.0400000000000009"/>
    <n v="49"/>
    <n v="4.9000000000000004"/>
  </r>
  <r>
    <n v="126011"/>
    <x v="5"/>
    <n v="64"/>
    <n v="17.37"/>
    <n v="83.377685078518141"/>
    <n v="384"/>
    <n v="51.986348122866893"/>
  </r>
  <r>
    <n v="126011"/>
    <x v="7"/>
    <n v="35"/>
    <n v="18.82"/>
    <n v="49.403498453889519"/>
    <n v="245"/>
    <n v="33.168373151308302"/>
  </r>
  <r>
    <n v="126011"/>
    <x v="8"/>
    <n v="50"/>
    <n v="17.37"/>
    <n v="65.138816467592306"/>
    <n v="250"/>
    <n v="33.845278725824798"/>
  </r>
  <r>
    <n v="126012"/>
    <x v="7"/>
    <n v="72"/>
    <n v="17.37"/>
    <n v="62.529999999999994"/>
    <n v="504"/>
    <n v="39.200000000000003"/>
  </r>
  <r>
    <n v="126013"/>
    <x v="1"/>
    <n v="29"/>
    <n v="16.22"/>
    <n v="30.573521210188176"/>
    <n v="159.5"/>
    <n v="20.434833948339485"/>
  </r>
  <r>
    <n v="126013"/>
    <x v="7"/>
    <n v="74"/>
    <n v="17.37"/>
    <n v="83.546478789811815"/>
    <n v="518"/>
    <n v="66.365166051660509"/>
  </r>
  <r>
    <n v="126014"/>
    <x v="1"/>
    <n v="61"/>
    <n v="14.97"/>
    <n v="31.959999999999997"/>
    <n v="335.5"/>
    <n v="22.05"/>
  </r>
  <r>
    <n v="126015"/>
    <x v="9"/>
    <n v="39"/>
    <n v="18.170000000000002"/>
    <n v="21.26"/>
    <n v="156"/>
    <n v="10.5"/>
  </r>
  <r>
    <n v="126016"/>
    <x v="10"/>
    <n v="244"/>
    <n v="8.98"/>
    <n v="219.11582801935745"/>
    <n v="1220"/>
    <n v="100.12723449001052"/>
  </r>
  <r>
    <n v="126016"/>
    <x v="2"/>
    <n v="59"/>
    <n v="11.37"/>
    <n v="67.084171980642566"/>
    <n v="206.5"/>
    <n v="16.947765509989487"/>
  </r>
  <r>
    <n v="126017"/>
    <x v="10"/>
    <n v="30"/>
    <n v="12.97"/>
    <n v="13.618703994966971"/>
    <n v="150"/>
    <n v="24.5"/>
  </r>
  <r>
    <n v="126017"/>
    <x v="5"/>
    <n v="30"/>
    <n v="18.82"/>
    <n v="19.761296005033028"/>
    <n v="180"/>
    <n v="29.4"/>
  </r>
  <r>
    <n v="126018"/>
    <x v="4"/>
    <n v="36"/>
    <n v="48.75"/>
    <n v="175.49883112471778"/>
    <n v="252"/>
    <n v="23.821423106350423"/>
  </r>
  <r>
    <n v="126018"/>
    <x v="8"/>
    <n v="211"/>
    <n v="13.03"/>
    <n v="274.93116887528225"/>
    <n v="1055"/>
    <n v="99.728576893649588"/>
  </r>
  <r>
    <n v="126019"/>
    <x v="2"/>
    <n v="42"/>
    <n v="12.32"/>
    <n v="18.110864530029627"/>
    <n v="147"/>
    <n v="15.924999999999999"/>
  </r>
  <r>
    <n v="126019"/>
    <x v="6"/>
    <n v="18"/>
    <n v="20.76"/>
    <n v="13.079135469970375"/>
    <n v="63"/>
    <n v="6.8250000000000002"/>
  </r>
  <r>
    <n v="126021"/>
    <x v="3"/>
    <n v="34"/>
    <n v="29.87"/>
    <n v="101.55868141895745"/>
    <n v="102"/>
    <n v="11.960222672064777"/>
  </r>
  <r>
    <n v="126021"/>
    <x v="10"/>
    <n v="35"/>
    <n v="12.97"/>
    <n v="45.395304584706011"/>
    <n v="175"/>
    <n v="20.519989878542511"/>
  </r>
  <r>
    <n v="126021"/>
    <x v="4"/>
    <n v="31"/>
    <n v="48.75"/>
    <n v="151.1260139963365"/>
    <n v="217"/>
    <n v="25.44478744939271"/>
  </r>
  <r>
    <n v="126022"/>
    <x v="6"/>
    <n v="43"/>
    <n v="16.87"/>
    <n v="72.541630720005571"/>
    <n v="150.5"/>
    <n v="19.704462762933488"/>
  </r>
  <r>
    <n v="126022"/>
    <x v="3"/>
    <n v="243"/>
    <n v="20.68"/>
    <n v="502.52836927999442"/>
    <n v="729"/>
    <n v="95.445537237066532"/>
  </r>
  <r>
    <n v="126023"/>
    <x v="4"/>
    <n v="28"/>
    <n v="48.75"/>
    <n v="102.37275334118493"/>
    <n v="196"/>
    <n v="21.226441631504922"/>
  </r>
  <r>
    <n v="126023"/>
    <x v="3"/>
    <n v="38"/>
    <n v="29.87"/>
    <n v="85.12763180032627"/>
    <n v="114"/>
    <n v="12.345991561181435"/>
  </r>
  <r>
    <n v="126023"/>
    <x v="2"/>
    <n v="13"/>
    <n v="18"/>
    <n v="17.549614858488841"/>
    <n v="45.5"/>
    <n v="4.9275668073136432"/>
  </r>
  <r>
    <n v="126024"/>
    <x v="9"/>
    <n v="45"/>
    <n v="18.170000000000002"/>
    <n v="28.62"/>
    <n v="180"/>
    <n v="16.8"/>
  </r>
  <r>
    <n v="126025"/>
    <x v="9"/>
    <n v="57"/>
    <n v="16.77"/>
    <n v="33.46"/>
    <n v="228"/>
    <n v="13.125"/>
  </r>
  <r>
    <n v="126026"/>
    <x v="2"/>
    <n v="189"/>
    <n v="8.5299999999999994"/>
    <n v="104.79151001540832"/>
    <n v="661.5"/>
    <n v="60.025000000000006"/>
  </r>
  <r>
    <n v="126026"/>
    <x v="9"/>
    <n v="27"/>
    <n v="18.170000000000002"/>
    <n v="31.888489984591686"/>
    <n v="108"/>
    <n v="9.8000000000000007"/>
  </r>
  <r>
    <n v="126027"/>
    <x v="5"/>
    <n v="58"/>
    <n v="17.37"/>
    <n v="50.374834703218525"/>
    <n v="348"/>
    <n v="32.331081081081081"/>
  </r>
  <r>
    <n v="126027"/>
    <x v="8"/>
    <n v="34"/>
    <n v="18.82"/>
    <n v="31.995165296781476"/>
    <n v="170"/>
    <n v="15.793918918918919"/>
  </r>
  <r>
    <n v="126028"/>
    <x v="1"/>
    <n v="56"/>
    <n v="14.97"/>
    <n v="41.917011877172655"/>
    <n v="308"/>
    <n v="32.725000000000001"/>
  </r>
  <r>
    <n v="126028"/>
    <x v="2"/>
    <n v="72"/>
    <n v="11.37"/>
    <n v="40.932988122827339"/>
    <n v="252"/>
    <n v="26.775000000000002"/>
  </r>
  <r>
    <n v="126030"/>
    <x v="7"/>
    <n v="56"/>
    <n v="17.37"/>
    <n v="97.272263460533182"/>
    <n v="392"/>
    <n v="54.320677146311972"/>
  </r>
  <r>
    <n v="126030"/>
    <x v="1"/>
    <n v="204"/>
    <n v="11.23"/>
    <n v="229.09262049408326"/>
    <n v="1122"/>
    <n v="155.47908101571949"/>
  </r>
  <r>
    <n v="126030"/>
    <x v="8"/>
    <n v="180"/>
    <n v="13.03"/>
    <n v="234.54063524995323"/>
    <n v="900"/>
    <n v="124.71584038694076"/>
  </r>
  <r>
    <n v="126030"/>
    <x v="1"/>
    <n v="35"/>
    <n v="16.22"/>
    <n v="56.770153761148826"/>
    <n v="192.5"/>
    <n v="26.675332527206773"/>
  </r>
  <r>
    <n v="126030"/>
    <x v="9"/>
    <n v="72"/>
    <n v="16.77"/>
    <n v="120.74432703428138"/>
    <n v="288"/>
    <n v="39.909068923821039"/>
  </r>
  <r>
    <n v="126031"/>
    <x v="0"/>
    <n v="200"/>
    <n v="12.58"/>
    <n v="188.7"/>
    <n v="1300"/>
    <n v="71.75"/>
  </r>
  <r>
    <n v="126033"/>
    <x v="4"/>
    <n v="61"/>
    <n v="45"/>
    <n v="274.4987542602484"/>
    <n v="427"/>
    <n v="67.627645861601081"/>
  </r>
  <r>
    <n v="126033"/>
    <x v="3"/>
    <n v="38"/>
    <n v="29.87"/>
    <n v="113.50548488547817"/>
    <n v="114"/>
    <n v="18.055156037991857"/>
  </r>
  <r>
    <n v="126033"/>
    <x v="7"/>
    <n v="28"/>
    <n v="18.82"/>
    <n v="52.695760854273409"/>
    <n v="196"/>
    <n v="31.042198100407056"/>
  </r>
  <r>
    <n v="126036"/>
    <x v="2"/>
    <n v="27"/>
    <n v="12.32"/>
    <n v="6.65"/>
    <n v="94.5"/>
    <n v="6.3"/>
  </r>
  <r>
    <n v="126037"/>
    <x v="8"/>
    <n v="11"/>
    <n v="27.5"/>
    <n v="6.05"/>
    <n v="55"/>
    <n v="9.8000000000000007"/>
  </r>
  <r>
    <n v="126040"/>
    <x v="4"/>
    <n v="16"/>
    <n v="60"/>
    <n v="95.99930636339333"/>
    <n v="112"/>
    <n v="13.430978934324662"/>
  </r>
  <r>
    <n v="126040"/>
    <x v="8"/>
    <n v="19"/>
    <n v="23.16"/>
    <n v="44.003682054320414"/>
    <n v="95"/>
    <n v="11.392348203221809"/>
  </r>
  <r>
    <n v="126040"/>
    <x v="3"/>
    <n v="200"/>
    <n v="20.68"/>
    <n v="413.59701158228631"/>
    <n v="600"/>
    <n v="71.951672862453535"/>
  </r>
  <r>
    <n v="126042"/>
    <x v="10"/>
    <n v="13"/>
    <n v="18.95"/>
    <n v="8.622183140639418"/>
    <n v="65"/>
    <n v="8.6560975609756099"/>
  </r>
  <r>
    <n v="126042"/>
    <x v="6"/>
    <n v="40"/>
    <n v="16.87"/>
    <n v="23.61781685936058"/>
    <n v="140"/>
    <n v="18.643902439024391"/>
  </r>
  <r>
    <n v="126045"/>
    <x v="0"/>
    <n v="252"/>
    <n v="12.58"/>
    <n v="317.01916520645193"/>
    <n v="1638"/>
    <n v="114.46921797004991"/>
  </r>
  <r>
    <n v="126045"/>
    <x v="6"/>
    <n v="30"/>
    <n v="16.87"/>
    <n v="50.610505309191119"/>
    <n v="105"/>
    <n v="7.3377703826955072"/>
  </r>
  <r>
    <n v="126045"/>
    <x v="8"/>
    <n v="12"/>
    <n v="27.5"/>
    <n v="33.000329484356982"/>
    <n v="60"/>
    <n v="4.1930116472545755"/>
  </r>
  <r>
    <n v="126046"/>
    <x v="10"/>
    <n v="165"/>
    <n v="8.98"/>
    <n v="74.090000000000018"/>
    <n v="825"/>
    <n v="109.2"/>
  </r>
  <r>
    <n v="126047"/>
    <x v="6"/>
    <n v="202"/>
    <n v="11.68"/>
    <n v="235.93651220396455"/>
    <n v="707"/>
    <n v="75.935290193462308"/>
  </r>
  <r>
    <n v="126047"/>
    <x v="1"/>
    <n v="40"/>
    <n v="16.22"/>
    <n v="64.880140850879982"/>
    <n v="220"/>
    <n v="23.62908605737158"/>
  </r>
  <r>
    <n v="126047"/>
    <x v="1"/>
    <n v="71"/>
    <n v="14.97"/>
    <n v="106.28723074317944"/>
    <n v="390.5"/>
    <n v="41.941627751834552"/>
  </r>
  <r>
    <n v="126047"/>
    <x v="1"/>
    <n v="33"/>
    <n v="16.22"/>
    <n v="53.526116201975988"/>
    <n v="181.5"/>
    <n v="19.493995997331556"/>
  </r>
  <r>
    <n v="126048"/>
    <x v="7"/>
    <n v="108"/>
    <n v="15.92"/>
    <n v="85.970000000000013"/>
    <n v="756"/>
    <n v="67.2"/>
  </r>
  <r>
    <n v="126049"/>
    <x v="1"/>
    <n v="47"/>
    <n v="16.22"/>
    <n v="76.234072337950309"/>
    <n v="258.5"/>
    <n v="36.30752725585711"/>
  </r>
  <r>
    <n v="126049"/>
    <x v="4"/>
    <n v="215"/>
    <n v="33.75"/>
    <n v="725.62568854087681"/>
    <n v="1505"/>
    <n v="211.38424959406169"/>
  </r>
  <r>
    <n v="126049"/>
    <x v="4"/>
    <n v="56"/>
    <n v="45"/>
    <n v="252.00023912117274"/>
    <n v="392"/>
    <n v="55.058223150081183"/>
  </r>
  <r>
    <n v="126050"/>
    <x v="6"/>
    <n v="40"/>
    <n v="16.87"/>
    <n v="20.239999999999998"/>
    <n v="140"/>
    <n v="14.175000000000001"/>
  </r>
  <r>
    <n v="126051"/>
    <x v="0"/>
    <n v="218"/>
    <n v="12.58"/>
    <n v="274.24300454453061"/>
    <n v="1417"/>
    <n v="161.03722566122678"/>
  </r>
  <r>
    <n v="126051"/>
    <x v="3"/>
    <n v="29"/>
    <n v="29.87"/>
    <n v="86.622685574382203"/>
    <n v="87"/>
    <n v="9.8872537985368592"/>
  </r>
  <r>
    <n v="126051"/>
    <x v="4"/>
    <n v="39"/>
    <n v="48.75"/>
    <n v="190.12430988108721"/>
    <n v="273"/>
    <n v="31.025520540236354"/>
  </r>
  <r>
    <n v="126052"/>
    <x v="5"/>
    <n v="29"/>
    <n v="18.82"/>
    <n v="16.37"/>
    <n v="174"/>
    <n v="11.55"/>
  </r>
  <r>
    <n v="126053"/>
    <x v="0"/>
    <n v="50"/>
    <n v="16.77"/>
    <n v="29.349999999999998"/>
    <n v="325"/>
    <n v="44.1"/>
  </r>
  <r>
    <n v="126054"/>
    <x v="8"/>
    <n v="34"/>
    <n v="18.82"/>
    <n v="31.995311498257841"/>
    <n v="170"/>
    <n v="18.012195121951219"/>
  </r>
  <r>
    <n v="126054"/>
    <x v="2"/>
    <n v="51"/>
    <n v="11.37"/>
    <n v="28.994688501742161"/>
    <n v="178.5"/>
    <n v="18.912804878048778"/>
  </r>
  <r>
    <n v="126055"/>
    <x v="2"/>
    <n v="98"/>
    <n v="11.37"/>
    <n v="83.568526064610879"/>
    <n v="343"/>
    <n v="42.778651685393264"/>
  </r>
  <r>
    <n v="126055"/>
    <x v="9"/>
    <n v="70"/>
    <n v="16.77"/>
    <n v="88.041473935389135"/>
    <n v="280"/>
    <n v="34.921348314606739"/>
  </r>
  <r>
    <n v="126056"/>
    <x v="4"/>
    <n v="11"/>
    <n v="71.25"/>
    <n v="27.429999999999996"/>
    <n v="77"/>
    <n v="6.125"/>
  </r>
  <r>
    <n v="126057"/>
    <x v="7"/>
    <n v="36"/>
    <n v="18.82"/>
    <n v="20.329999999999998"/>
    <n v="252"/>
    <n v="22.4"/>
  </r>
  <r>
    <n v="126060"/>
    <x v="10"/>
    <n v="52"/>
    <n v="11.97"/>
    <n v="62.243410182789887"/>
    <n v="260"/>
    <n v="36.484147952443855"/>
  </r>
  <r>
    <n v="126060"/>
    <x v="10"/>
    <n v="42"/>
    <n v="12.97"/>
    <n v="54.473483810444321"/>
    <n v="210"/>
    <n v="29.467965653896957"/>
  </r>
  <r>
    <n v="126060"/>
    <x v="4"/>
    <n v="41"/>
    <n v="48.75"/>
    <n v="199.87310600676577"/>
    <n v="287"/>
    <n v="40.272886393659178"/>
  </r>
  <r>
    <n v="126061"/>
    <x v="10"/>
    <n v="26"/>
    <n v="12.97"/>
    <n v="6.7400000000000011"/>
    <n v="130"/>
    <n v="17.324999999999999"/>
  </r>
  <r>
    <n v="126062"/>
    <x v="3"/>
    <n v="65"/>
    <n v="27.57"/>
    <n v="116.47999999999999"/>
    <n v="195"/>
    <n v="11.375"/>
  </r>
  <r>
    <n v="126063"/>
    <x v="6"/>
    <n v="42"/>
    <n v="16.87"/>
    <n v="70.854446209168046"/>
    <n v="147"/>
    <n v="13.04186550976139"/>
  </r>
  <r>
    <n v="126063"/>
    <x v="0"/>
    <n v="151"/>
    <n v="12.58"/>
    <n v="189.95919627686709"/>
    <n v="981.5"/>
    <n v="87.078850325379605"/>
  </r>
  <r>
    <n v="126063"/>
    <x v="0"/>
    <n v="163"/>
    <n v="12.58"/>
    <n v="205.05529134522737"/>
    <n v="1059.5"/>
    <n v="93.999023861171366"/>
  </r>
  <r>
    <n v="126063"/>
    <x v="0"/>
    <n v="14"/>
    <n v="26.55"/>
    <n v="37.170234081276647"/>
    <n v="91"/>
    <n v="8.0735357917570507"/>
  </r>
  <r>
    <n v="126063"/>
    <x v="5"/>
    <n v="63"/>
    <n v="17.37"/>
    <n v="109.43168915114838"/>
    <n v="378"/>
    <n v="33.536225596529285"/>
  </r>
  <r>
    <n v="126063"/>
    <x v="8"/>
    <n v="114"/>
    <n v="15.92"/>
    <n v="181.4891429363125"/>
    <n v="570"/>
    <n v="50.570498915401302"/>
  </r>
  <r>
    <n v="126064"/>
    <x v="8"/>
    <n v="128"/>
    <n v="15.92"/>
    <n v="132.44999999999999"/>
    <n v="640"/>
    <n v="91"/>
  </r>
  <r>
    <n v="126066"/>
    <x v="6"/>
    <n v="35"/>
    <n v="16.87"/>
    <n v="17.709999999999997"/>
    <n v="122.5"/>
    <n v="7"/>
  </r>
  <r>
    <n v="126067"/>
    <x v="7"/>
    <n v="20"/>
    <n v="23.16"/>
    <n v="30.108262743911659"/>
    <n v="140"/>
    <n v="19.507547169811318"/>
  </r>
  <r>
    <n v="126067"/>
    <x v="10"/>
    <n v="184"/>
    <n v="8.98"/>
    <n v="107.40173725608834"/>
    <n v="920"/>
    <n v="128.19245283018867"/>
  </r>
  <r>
    <n v="126068"/>
    <x v="5"/>
    <n v="26"/>
    <n v="18.82"/>
    <n v="9.7899999999999991"/>
    <n v="156"/>
    <n v="24.5"/>
  </r>
  <r>
    <n v="126069"/>
    <x v="5"/>
    <n v="98"/>
    <n v="17.37"/>
    <n v="170.22498129873551"/>
    <n v="588"/>
    <n v="52.242973708068902"/>
  </r>
  <r>
    <n v="126069"/>
    <x v="8"/>
    <n v="103"/>
    <n v="15.92"/>
    <n v="163.9750187012645"/>
    <n v="515"/>
    <n v="45.757026291931098"/>
  </r>
  <r>
    <n v="126070"/>
    <x v="7"/>
    <n v="40"/>
    <n v="18.82"/>
    <n v="75.279342682011077"/>
    <n v="280"/>
    <n v="27.097421203438397"/>
  </r>
  <r>
    <n v="126070"/>
    <x v="5"/>
    <n v="52"/>
    <n v="17.37"/>
    <n v="90.323211323192993"/>
    <n v="312"/>
    <n v="30.194269340974213"/>
  </r>
  <r>
    <n v="126070"/>
    <x v="4"/>
    <n v="65"/>
    <n v="45"/>
    <n v="292.49744599479595"/>
    <n v="455"/>
    <n v="44.033309455587393"/>
  </r>
  <r>
    <n v="126074"/>
    <x v="4"/>
    <n v="58"/>
    <n v="45"/>
    <n v="261.00076394194042"/>
    <n v="406"/>
    <n v="58.357289527720738"/>
  </r>
  <r>
    <n v="126074"/>
    <x v="3"/>
    <n v="27"/>
    <n v="29.87"/>
    <n v="80.6492360580596"/>
    <n v="81"/>
    <n v="11.64271047227926"/>
  </r>
  <r>
    <n v="126075"/>
    <x v="5"/>
    <n v="38"/>
    <n v="18.82"/>
    <n v="35.759117647058829"/>
    <n v="228"/>
    <n v="28.786301369863011"/>
  </r>
  <r>
    <n v="126075"/>
    <x v="7"/>
    <n v="30"/>
    <n v="18.82"/>
    <n v="28.23088235294118"/>
    <n v="210"/>
    <n v="26.513698630136982"/>
  </r>
  <r>
    <n v="126076"/>
    <x v="6"/>
    <n v="72"/>
    <n v="15.57"/>
    <n v="112.10400000000001"/>
    <n v="252"/>
    <n v="38.527905405405406"/>
  </r>
  <r>
    <n v="126076"/>
    <x v="9"/>
    <n v="243"/>
    <n v="12.58"/>
    <n v="305.69400000000007"/>
    <n v="972"/>
    <n v="148.6076351351351"/>
  </r>
  <r>
    <n v="126076"/>
    <x v="10"/>
    <n v="24"/>
    <n v="15.96"/>
    <n v="38.304000000000009"/>
    <n v="120"/>
    <n v="18.346621621621622"/>
  </r>
  <r>
    <n v="126076"/>
    <x v="9"/>
    <n v="34"/>
    <n v="18.170000000000002"/>
    <n v="61.77800000000002"/>
    <n v="136"/>
    <n v="20.792837837837837"/>
  </r>
  <r>
    <n v="126077"/>
    <x v="6"/>
    <n v="33"/>
    <n v="16.87"/>
    <n v="16.7"/>
    <n v="115.5"/>
    <n v="18.2"/>
  </r>
  <r>
    <n v="126078"/>
    <x v="8"/>
    <n v="25"/>
    <n v="18.82"/>
    <n v="35.287500000000001"/>
    <n v="125"/>
    <n v="13.379032258064514"/>
  </r>
  <r>
    <n v="126078"/>
    <x v="10"/>
    <n v="86"/>
    <n v="11.97"/>
    <n v="77.206500000000005"/>
    <n v="430"/>
    <n v="46.023870967741928"/>
  </r>
  <r>
    <n v="126078"/>
    <x v="8"/>
    <n v="44"/>
    <n v="18.82"/>
    <n v="62.105999999999995"/>
    <n v="220"/>
    <n v="23.547096774193545"/>
  </r>
  <r>
    <n v="126079"/>
    <x v="8"/>
    <n v="53"/>
    <n v="17.37"/>
    <n v="46.028911152531833"/>
    <n v="265"/>
    <n v="24.698595505617973"/>
  </r>
  <r>
    <n v="126079"/>
    <x v="9"/>
    <n v="45"/>
    <n v="18.170000000000002"/>
    <n v="40.881088847468156"/>
    <n v="180"/>
    <n v="16.776404494382021"/>
  </r>
  <r>
    <n v="126080"/>
    <x v="1"/>
    <n v="52"/>
    <n v="14.97"/>
    <n v="27.250000000000004"/>
    <n v="286"/>
    <n v="22.05"/>
  </r>
  <r>
    <n v="126081"/>
    <x v="7"/>
    <n v="39"/>
    <n v="18.82"/>
    <n v="73.398476706349967"/>
    <n v="273"/>
    <n v="22.843493150684932"/>
  </r>
  <r>
    <n v="126081"/>
    <x v="7"/>
    <n v="180"/>
    <n v="13.03"/>
    <n v="234.54152329364999"/>
    <n v="1260"/>
    <n v="105.43150684931507"/>
  </r>
  <r>
    <n v="126083"/>
    <x v="4"/>
    <n v="36"/>
    <n v="48.75"/>
    <n v="175.49892463894219"/>
    <n v="252"/>
    <n v="23.610461538461539"/>
  </r>
  <r>
    <n v="126083"/>
    <x v="1"/>
    <n v="31"/>
    <n v="16.22"/>
    <n v="50.281691901397657"/>
    <n v="170.5"/>
    <n v="15.974538461538462"/>
  </r>
  <r>
    <n v="126083"/>
    <x v="0"/>
    <n v="60"/>
    <n v="16.77"/>
    <n v="100.61938345966018"/>
    <n v="390"/>
    <n v="36.54"/>
  </r>
  <r>
    <n v="126084"/>
    <x v="0"/>
    <n v="37"/>
    <n v="18.170000000000002"/>
    <n v="20.170000000000002"/>
    <n v="240.5"/>
    <n v="30.8"/>
  </r>
  <r>
    <n v="126086"/>
    <x v="4"/>
    <n v="69"/>
    <n v="45"/>
    <n v="310.50141445615185"/>
    <n v="483"/>
    <n v="54.04195804195804"/>
  </r>
  <r>
    <n v="126086"/>
    <x v="7"/>
    <n v="74"/>
    <n v="17.37"/>
    <n v="128.53858554384814"/>
    <n v="518"/>
    <n v="57.95804195804196"/>
  </r>
  <r>
    <n v="126087"/>
    <x v="0"/>
    <n v="10"/>
    <n v="26.55"/>
    <n v="5.3099999999999987"/>
    <n v="65"/>
    <n v="7"/>
  </r>
  <r>
    <n v="126088"/>
    <x v="1"/>
    <n v="26"/>
    <n v="16.22"/>
    <n v="8.43"/>
    <n v="143"/>
    <n v="20.475000000000001"/>
  </r>
  <r>
    <n v="126089"/>
    <x v="9"/>
    <n v="22"/>
    <n v="22.36"/>
    <n v="9.8400000000000016"/>
    <n v="88"/>
    <n v="13.65"/>
  </r>
  <r>
    <n v="126090"/>
    <x v="6"/>
    <n v="33"/>
    <n v="16.87"/>
    <n v="16.7"/>
    <n v="115.5"/>
    <n v="8.4"/>
  </r>
  <r>
    <n v="126091"/>
    <x v="0"/>
    <n v="47"/>
    <n v="18.170000000000002"/>
    <n v="55.508096356559037"/>
    <n v="305.5"/>
    <n v="23.461475409836066"/>
  </r>
  <r>
    <n v="126091"/>
    <x v="0"/>
    <n v="75"/>
    <n v="16.77"/>
    <n v="81.75190364344094"/>
    <n v="487.5"/>
    <n v="37.438524590163937"/>
  </r>
  <r>
    <n v="126092"/>
    <x v="4"/>
    <n v="39"/>
    <n v="48.75"/>
    <n v="123.58000000000001"/>
    <n v="273"/>
    <n v="34.65"/>
  </r>
  <r>
    <n v="126093"/>
    <x v="6"/>
    <n v="18"/>
    <n v="20.76"/>
    <n v="18.68372093023256"/>
    <n v="63"/>
    <n v="5.1975000000000007"/>
  </r>
  <r>
    <n v="126093"/>
    <x v="6"/>
    <n v="62"/>
    <n v="15.57"/>
    <n v="48.26627906976745"/>
    <n v="217"/>
    <n v="17.9025"/>
  </r>
  <r>
    <n v="126094"/>
    <x v="7"/>
    <n v="171"/>
    <n v="13.03"/>
    <n v="222.81362149904186"/>
    <n v="1197"/>
    <n v="167.96553680981597"/>
  </r>
  <r>
    <n v="126094"/>
    <x v="7"/>
    <n v="47"/>
    <n v="18.82"/>
    <n v="88.45424672741828"/>
    <n v="329"/>
    <n v="46.165966257668714"/>
  </r>
  <r>
    <n v="126094"/>
    <x v="9"/>
    <n v="26"/>
    <n v="18.170000000000002"/>
    <n v="47.24213177353986"/>
    <n v="104"/>
    <n v="14.59349693251534"/>
  </r>
  <r>
    <n v="126095"/>
    <x v="2"/>
    <n v="28"/>
    <n v="12.32"/>
    <n v="17.248639786342224"/>
    <n v="98"/>
    <n v="13.933226152197214"/>
  </r>
  <r>
    <n v="126095"/>
    <x v="1"/>
    <n v="67"/>
    <n v="14.97"/>
    <n v="50.151360213657782"/>
    <n v="368.5"/>
    <n v="52.391773847802789"/>
  </r>
  <r>
    <n v="126097"/>
    <x v="5"/>
    <n v="28"/>
    <n v="18.82"/>
    <n v="15.809999999999999"/>
    <n v="168"/>
    <n v="9.625"/>
  </r>
  <r>
    <n v="126098"/>
    <x v="10"/>
    <n v="216"/>
    <n v="8.98"/>
    <n v="193.96651158507811"/>
    <n v="1080"/>
    <n v="164.16455696202533"/>
  </r>
  <r>
    <n v="126098"/>
    <x v="3"/>
    <n v="88"/>
    <n v="27.57"/>
    <n v="242.61413828428041"/>
    <n v="264"/>
    <n v="40.129113924050635"/>
  </r>
  <r>
    <n v="126098"/>
    <x v="7"/>
    <n v="45"/>
    <n v="18.82"/>
    <n v="84.689350130641458"/>
    <n v="315"/>
    <n v="47.881329113924053"/>
  </r>
  <r>
    <n v="126099"/>
    <x v="4"/>
    <n v="21"/>
    <n v="60"/>
    <n v="94.502279360331897"/>
    <n v="147"/>
    <n v="15.959824414715719"/>
  </r>
  <r>
    <n v="126099"/>
    <x v="1"/>
    <n v="82"/>
    <n v="14.97"/>
    <n v="92.06772063966811"/>
    <n v="451"/>
    <n v="48.965175585284285"/>
  </r>
  <r>
    <n v="126100"/>
    <x v="6"/>
    <n v="102"/>
    <n v="14.27"/>
    <n v="109.167966515285"/>
    <n v="357"/>
    <n v="59.206690140845069"/>
  </r>
  <r>
    <n v="126100"/>
    <x v="4"/>
    <n v="20"/>
    <n v="60"/>
    <n v="90.002033484714957"/>
    <n v="140"/>
    <n v="23.218309859154928"/>
  </r>
  <r>
    <n v="126101"/>
    <x v="4"/>
    <n v="30"/>
    <n v="48.75"/>
    <n v="109.69040647605927"/>
    <n v="210"/>
    <n v="24.934397163120568"/>
  </r>
  <r>
    <n v="126101"/>
    <x v="2"/>
    <n v="42"/>
    <n v="12.32"/>
    <n v="38.809028326134765"/>
    <n v="147"/>
    <n v="17.454078014184397"/>
  </r>
  <r>
    <n v="126101"/>
    <x v="1"/>
    <n v="12"/>
    <n v="23.7"/>
    <n v="21.330565197805981"/>
    <n v="66"/>
    <n v="7.8365248226950355"/>
  </r>
  <r>
    <n v="126102"/>
    <x v="5"/>
    <n v="31"/>
    <n v="18.82"/>
    <n v="58.341692282537601"/>
    <n v="186"/>
    <n v="19.952841677943169"/>
  </r>
  <r>
    <n v="126102"/>
    <x v="4"/>
    <n v="54"/>
    <n v="45"/>
    <n v="242.99871832739086"/>
    <n v="378"/>
    <n v="40.549323410013535"/>
  </r>
  <r>
    <n v="126102"/>
    <x v="6"/>
    <n v="50"/>
    <n v="15.57"/>
    <n v="77.849589390071515"/>
    <n v="175"/>
    <n v="18.772834912043304"/>
  </r>
  <r>
    <n v="126103"/>
    <x v="5"/>
    <n v="167"/>
    <n v="13.03"/>
    <n v="217.60491615225405"/>
    <n v="1002"/>
    <n v="72.131927710843371"/>
  </r>
  <r>
    <n v="126103"/>
    <x v="8"/>
    <n v="32"/>
    <n v="18.82"/>
    <n v="60.225083847745879"/>
    <n v="160"/>
    <n v="11.518072289156626"/>
  </r>
  <r>
    <n v="126104"/>
    <x v="8"/>
    <n v="38"/>
    <n v="18.82"/>
    <n v="35.759480519480519"/>
    <n v="190"/>
    <n v="19.777272727272727"/>
  </r>
  <r>
    <n v="126104"/>
    <x v="8"/>
    <n v="39"/>
    <n v="18.82"/>
    <n v="36.700519480519482"/>
    <n v="195"/>
    <n v="20.297727272727272"/>
  </r>
  <r>
    <n v="126105"/>
    <x v="7"/>
    <n v="205"/>
    <n v="13.03"/>
    <n v="200.34"/>
    <n v="1435"/>
    <n v="189"/>
  </r>
  <r>
    <n v="126108"/>
    <x v="0"/>
    <n v="137"/>
    <n v="15.37"/>
    <n v="136.87"/>
    <n v="890.5"/>
    <n v="147"/>
  </r>
  <r>
    <n v="126109"/>
    <x v="3"/>
    <n v="53"/>
    <n v="27.57"/>
    <n v="146.11976475884137"/>
    <n v="159"/>
    <n v="12.779749478079331"/>
  </r>
  <r>
    <n v="126109"/>
    <x v="7"/>
    <n v="251"/>
    <n v="13.03"/>
    <n v="327.05023524115865"/>
    <n v="1757"/>
    <n v="141.22025052192066"/>
  </r>
  <r>
    <n v="126110"/>
    <x v="6"/>
    <n v="158"/>
    <n v="11.68"/>
    <n v="119.95000000000002"/>
    <n v="553"/>
    <n v="49"/>
  </r>
  <r>
    <n v="126111"/>
    <x v="3"/>
    <n v="49"/>
    <n v="29.87"/>
    <n v="95.137201240809944"/>
    <n v="147"/>
    <n v="19.622072072072072"/>
  </r>
  <r>
    <n v="126111"/>
    <x v="5"/>
    <n v="31"/>
    <n v="18.82"/>
    <n v="37.922798759190044"/>
    <n v="186"/>
    <n v="24.827927927927927"/>
  </r>
  <r>
    <n v="126113"/>
    <x v="6"/>
    <n v="31"/>
    <n v="16.87"/>
    <n v="15.69"/>
    <n v="108.5"/>
    <n v="15.925000000000001"/>
  </r>
  <r>
    <n v="126116"/>
    <x v="3"/>
    <n v="50"/>
    <n v="27.57"/>
    <n v="137.85097379891073"/>
    <n v="150"/>
    <n v="14.614262990455991"/>
  </r>
  <r>
    <n v="126116"/>
    <x v="7"/>
    <n v="68"/>
    <n v="17.37"/>
    <n v="118.11683439413957"/>
    <n v="476"/>
    <n v="46.375927889713687"/>
  </r>
  <r>
    <n v="126116"/>
    <x v="4"/>
    <n v="11"/>
    <n v="71.25"/>
    <n v="78.375553656072753"/>
    <n v="77"/>
    <n v="7.5019883351007417"/>
  </r>
  <r>
    <n v="126116"/>
    <x v="8"/>
    <n v="48"/>
    <n v="18.82"/>
    <n v="90.336638150877036"/>
    <n v="240"/>
    <n v="23.382820784729585"/>
  </r>
  <r>
    <n v="126117"/>
    <x v="5"/>
    <n v="46"/>
    <n v="18.82"/>
    <n v="30.300000000000004"/>
    <n v="276"/>
    <n v="47.25"/>
  </r>
  <r>
    <n v="126118"/>
    <x v="3"/>
    <n v="178"/>
    <n v="20.68"/>
    <n v="368.1"/>
    <n v="534"/>
    <n v="71.400000000000006"/>
  </r>
  <r>
    <n v="126119"/>
    <x v="8"/>
    <n v="78"/>
    <n v="17.37"/>
    <n v="88.062608708854611"/>
    <n v="390"/>
    <n v="55.829729729729735"/>
  </r>
  <r>
    <n v="126119"/>
    <x v="8"/>
    <n v="33"/>
    <n v="18.82"/>
    <n v="40.367391291145395"/>
    <n v="165"/>
    <n v="23.620270270270272"/>
  </r>
  <r>
    <n v="126120"/>
    <x v="7"/>
    <n v="32"/>
    <n v="18.82"/>
    <n v="18.07"/>
    <n v="224"/>
    <n v="36.75"/>
  </r>
  <r>
    <n v="126122"/>
    <x v="1"/>
    <n v="70"/>
    <n v="14.97"/>
    <n v="52.4"/>
    <n v="385"/>
    <n v="35"/>
  </r>
  <r>
    <n v="126123"/>
    <x v="2"/>
    <n v="52"/>
    <n v="11.37"/>
    <n v="29.560719523287968"/>
    <n v="182"/>
    <n v="25.172851153039829"/>
  </r>
  <r>
    <n v="126123"/>
    <x v="8"/>
    <n v="59"/>
    <n v="17.37"/>
    <n v="51.239280476712018"/>
    <n v="295"/>
    <n v="40.802148846960165"/>
  </r>
  <r>
    <n v="126124"/>
    <x v="0"/>
    <n v="127"/>
    <n v="15.37"/>
    <n v="195.19940776980945"/>
    <n v="825.5"/>
    <n v="109.04551914725621"/>
  </r>
  <r>
    <n v="126124"/>
    <x v="4"/>
    <n v="63"/>
    <n v="45"/>
    <n v="283.50059223019059"/>
    <n v="441"/>
    <n v="58.254480852743782"/>
  </r>
  <r>
    <n v="126125"/>
    <x v="10"/>
    <n v="32"/>
    <n v="12.97"/>
    <n v="26.978568362109197"/>
    <n v="160"/>
    <n v="16.238095238095237"/>
  </r>
  <r>
    <n v="126125"/>
    <x v="10"/>
    <n v="67"/>
    <n v="11.97"/>
    <n v="52.131221185254326"/>
    <n v="335"/>
    <n v="33.998511904761905"/>
  </r>
  <r>
    <n v="126125"/>
    <x v="3"/>
    <n v="31"/>
    <n v="29.87"/>
    <n v="60.190210452636499"/>
    <n v="93"/>
    <n v="9.4383928571428566"/>
  </r>
  <r>
    <n v="126126"/>
    <x v="1"/>
    <n v="55"/>
    <n v="14.97"/>
    <n v="41.167007924839531"/>
    <n v="302.5"/>
    <n v="35.425855513307987"/>
  </r>
  <r>
    <n v="126126"/>
    <x v="10"/>
    <n v="71"/>
    <n v="11.97"/>
    <n v="42.492992075160473"/>
    <n v="355"/>
    <n v="41.574144486692013"/>
  </r>
  <r>
    <n v="126127"/>
    <x v="5"/>
    <n v="21"/>
    <n v="23.16"/>
    <n v="24.316383756480125"/>
    <n v="126"/>
    <n v="18.19789156626506"/>
  </r>
  <r>
    <n v="126127"/>
    <x v="0"/>
    <n v="15"/>
    <n v="22.36"/>
    <n v="16.768885418051308"/>
    <n v="97.5"/>
    <n v="14.081701807228916"/>
  </r>
  <r>
    <n v="126127"/>
    <x v="2"/>
    <n v="31"/>
    <n v="12.32"/>
    <n v="19.094730825468563"/>
    <n v="108.5"/>
    <n v="15.670406626506026"/>
  </r>
  <r>
    <n v="126129"/>
    <x v="3"/>
    <n v="32"/>
    <n v="29.87"/>
    <n v="95.58428348988194"/>
    <n v="96"/>
    <n v="9.282119205298013"/>
  </r>
  <r>
    <n v="126129"/>
    <x v="3"/>
    <n v="42"/>
    <n v="29.87"/>
    <n v="125.45437208047004"/>
    <n v="126"/>
    <n v="12.182781456953641"/>
  </r>
  <r>
    <n v="126129"/>
    <x v="2"/>
    <n v="51"/>
    <n v="11.37"/>
    <n v="57.98717198200309"/>
    <n v="178.5"/>
    <n v="17.25894039735099"/>
  </r>
  <r>
    <n v="126129"/>
    <x v="9"/>
    <n v="32"/>
    <n v="18.170000000000002"/>
    <n v="58.144172447644962"/>
    <n v="128"/>
    <n v="12.37615894039735"/>
  </r>
  <r>
    <n v="126130"/>
    <x v="7"/>
    <n v="175"/>
    <n v="13.03"/>
    <n v="228.02581776580746"/>
    <n v="1225"/>
    <n v="162.67279411764704"/>
  </r>
  <r>
    <n v="126130"/>
    <x v="8"/>
    <n v="27"/>
    <n v="18.82"/>
    <n v="50.814182234192494"/>
    <n v="135"/>
    <n v="17.92720588235294"/>
  </r>
  <r>
    <n v="126133"/>
    <x v="3"/>
    <n v="50"/>
    <n v="27.57"/>
    <n v="137.85115024531893"/>
    <n v="150"/>
    <n v="12.509765625000002"/>
  </r>
  <r>
    <n v="126133"/>
    <x v="5"/>
    <n v="43"/>
    <n v="18.82"/>
    <n v="80.926675261172861"/>
    <n v="258"/>
    <n v="21.516796875000001"/>
  </r>
  <r>
    <n v="126133"/>
    <x v="8"/>
    <n v="200"/>
    <n v="13.03"/>
    <n v="260.60217449350824"/>
    <n v="1000"/>
    <n v="83.3984375"/>
  </r>
  <r>
    <n v="126134"/>
    <x v="3"/>
    <n v="41"/>
    <n v="29.87"/>
    <n v="91.850249999999988"/>
    <n v="123"/>
    <n v="10.734399477806788"/>
  </r>
  <r>
    <n v="126134"/>
    <x v="2"/>
    <n v="32"/>
    <n v="12.32"/>
    <n v="29.567999999999998"/>
    <n v="112"/>
    <n v="9.7744125326370757"/>
  </r>
  <r>
    <n v="126134"/>
    <x v="9"/>
    <n v="37"/>
    <n v="18.170000000000002"/>
    <n v="50.421750000000003"/>
    <n v="148"/>
    <n v="12.916187989556134"/>
  </r>
  <r>
    <n v="126135"/>
    <x v="1"/>
    <n v="65"/>
    <n v="14.97"/>
    <n v="72.978856352166062"/>
    <n v="357.5"/>
    <n v="37.448033707865164"/>
  </r>
  <r>
    <n v="126135"/>
    <x v="3"/>
    <n v="44"/>
    <n v="29.87"/>
    <n v="98.571143647833935"/>
    <n v="132"/>
    <n v="13.826966292134831"/>
  </r>
  <r>
    <n v="126136"/>
    <x v="7"/>
    <n v="30"/>
    <n v="18.82"/>
    <n v="36.699164275578674"/>
    <n v="210"/>
    <n v="30.546675191815858"/>
  </r>
  <r>
    <n v="126136"/>
    <x v="3"/>
    <n v="47"/>
    <n v="29.87"/>
    <n v="91.253258474746985"/>
    <n v="141"/>
    <n v="20.509910485933503"/>
  </r>
  <r>
    <n v="126136"/>
    <x v="9"/>
    <n v="10"/>
    <n v="26.55"/>
    <n v="17.257577249674352"/>
    <n v="40"/>
    <n v="5.8184143222506393"/>
  </r>
  <r>
    <n v="126140"/>
    <x v="1"/>
    <n v="16"/>
    <n v="19.96"/>
    <n v="6.39"/>
    <n v="88"/>
    <n v="6.3"/>
  </r>
  <r>
    <n v="126141"/>
    <x v="9"/>
    <n v="143"/>
    <n v="15.37"/>
    <n v="142.86000000000001"/>
    <n v="572"/>
    <n v="31.5"/>
  </r>
  <r>
    <n v="126143"/>
    <x v="7"/>
    <n v="31"/>
    <n v="18.82"/>
    <n v="37.921208368230666"/>
    <n v="217"/>
    <n v="28.228756648936173"/>
  </r>
  <r>
    <n v="126143"/>
    <x v="0"/>
    <n v="48"/>
    <n v="18.170000000000002"/>
    <n v="56.688768109485551"/>
    <n v="312"/>
    <n v="40.586968085106385"/>
  </r>
  <r>
    <n v="126143"/>
    <x v="7"/>
    <n v="25"/>
    <n v="18.82"/>
    <n v="30.581619651798924"/>
    <n v="175"/>
    <n v="22.765126329787233"/>
  </r>
  <r>
    <n v="126143"/>
    <x v="9"/>
    <n v="12"/>
    <n v="26.55"/>
    <n v="20.708403870484883"/>
    <n v="48"/>
    <n v="6.2441489361702125"/>
  </r>
  <r>
    <n v="126144"/>
    <x v="8"/>
    <n v="51"/>
    <n v="17.37"/>
    <n v="31.010000000000005"/>
    <n v="255"/>
    <n v="30.8"/>
  </r>
  <r>
    <n v="126145"/>
    <x v="9"/>
    <n v="69"/>
    <n v="16.77"/>
    <n v="86.785102212265485"/>
    <n v="276"/>
    <n v="26.896470588235289"/>
  </r>
  <r>
    <n v="126145"/>
    <x v="5"/>
    <n v="25"/>
    <n v="18.82"/>
    <n v="35.287643212837722"/>
    <n v="150"/>
    <n v="14.617647058823529"/>
  </r>
  <r>
    <n v="126145"/>
    <x v="3"/>
    <n v="28"/>
    <n v="29.87"/>
    <n v="62.727254574896826"/>
    <n v="84"/>
    <n v="8.1858823529411762"/>
  </r>
  <r>
    <n v="126146"/>
    <x v="4"/>
    <n v="14"/>
    <n v="71.25"/>
    <n v="99.749502190031166"/>
    <n v="98"/>
    <n v="8.1444177350427349"/>
  </r>
  <r>
    <n v="126146"/>
    <x v="9"/>
    <n v="69"/>
    <n v="16.77"/>
    <n v="115.71242252546442"/>
    <n v="276"/>
    <n v="22.937339743589742"/>
  </r>
  <r>
    <n v="126146"/>
    <x v="7"/>
    <n v="54"/>
    <n v="17.37"/>
    <n v="93.797531893940288"/>
    <n v="378"/>
    <n v="31.414182692307691"/>
  </r>
  <r>
    <n v="126146"/>
    <x v="8"/>
    <n v="224"/>
    <n v="13.03"/>
    <n v="291.87054339056419"/>
    <n v="1120"/>
    <n v="93.079059829059815"/>
  </r>
  <r>
    <n v="126147"/>
    <x v="8"/>
    <n v="35"/>
    <n v="18.82"/>
    <n v="65.870619084765835"/>
    <n v="175"/>
    <n v="25.679347826086957"/>
  </r>
  <r>
    <n v="126147"/>
    <x v="4"/>
    <n v="113"/>
    <n v="41.25"/>
    <n v="466.12938091523415"/>
    <n v="791"/>
    <n v="116.07065217391305"/>
  </r>
  <r>
    <n v="126148"/>
    <x v="0"/>
    <n v="26"/>
    <n v="18.170000000000002"/>
    <n v="9.4499999999999993"/>
    <n v="169"/>
    <n v="28.875"/>
  </r>
  <r>
    <n v="126149"/>
    <x v="8"/>
    <n v="39"/>
    <n v="18.82"/>
    <n v="55.049516597130186"/>
    <n v="195"/>
    <n v="19.12849280270957"/>
  </r>
  <r>
    <n v="126149"/>
    <x v="6"/>
    <n v="113"/>
    <n v="14.27"/>
    <n v="120.94048340286982"/>
    <n v="395.5"/>
    <n v="38.796507197290431"/>
  </r>
  <r>
    <n v="126150"/>
    <x v="5"/>
    <n v="18"/>
    <n v="23.16"/>
    <n v="20.845670326147921"/>
    <n v="108"/>
    <n v="11.208684863523573"/>
  </r>
  <r>
    <n v="126150"/>
    <x v="10"/>
    <n v="59"/>
    <n v="11.97"/>
    <n v="35.314329673852065"/>
    <n v="295"/>
    <n v="30.61631513647643"/>
  </r>
  <r>
    <n v="126151"/>
    <x v="4"/>
    <n v="214"/>
    <n v="33.75"/>
    <n v="722.24854270788978"/>
    <n v="1498"/>
    <n v="187.9945149700599"/>
  </r>
  <r>
    <n v="126151"/>
    <x v="9"/>
    <n v="39"/>
    <n v="18.170000000000002"/>
    <n v="70.86285701891201"/>
    <n v="156"/>
    <n v="19.577532934131739"/>
  </r>
  <r>
    <n v="126151"/>
    <x v="4"/>
    <n v="25"/>
    <n v="48.75"/>
    <n v="121.87475409141443"/>
    <n v="175"/>
    <n v="21.961976047904191"/>
  </r>
  <r>
    <n v="126151"/>
    <x v="1"/>
    <n v="47"/>
    <n v="16.22"/>
    <n v="76.23384618178369"/>
    <n v="258.5"/>
    <n v="32.440976047904194"/>
  </r>
  <r>
    <n v="126152"/>
    <x v="5"/>
    <n v="232"/>
    <n v="13.03"/>
    <n v="302.29524013965727"/>
    <n v="1392"/>
    <n v="155.18019133370851"/>
  </r>
  <r>
    <n v="126152"/>
    <x v="7"/>
    <n v="55"/>
    <n v="17.37"/>
    <n v="95.534759860342717"/>
    <n v="385"/>
    <n v="42.919808666291502"/>
  </r>
  <r>
    <n v="126153"/>
    <x v="7"/>
    <n v="23"/>
    <n v="23.16"/>
    <n v="15.98"/>
    <n v="161"/>
    <n v="9.625"/>
  </r>
  <r>
    <n v="126154"/>
    <x v="5"/>
    <n v="18"/>
    <n v="23.16"/>
    <n v="41.688590699124319"/>
    <n v="108"/>
    <n v="16.43775633293124"/>
  </r>
  <r>
    <n v="126154"/>
    <x v="6"/>
    <n v="206"/>
    <n v="11.68"/>
    <n v="240.61140930087566"/>
    <n v="721"/>
    <n v="109.73724366706875"/>
  </r>
  <r>
    <n v="126157"/>
    <x v="1"/>
    <n v="58"/>
    <n v="14.97"/>
    <n v="56.436378239127144"/>
    <n v="319"/>
    <n v="44.238679245283016"/>
  </r>
  <r>
    <n v="126157"/>
    <x v="3"/>
    <n v="35"/>
    <n v="29.87"/>
    <n v="67.953621760872863"/>
    <n v="105"/>
    <n v="14.561320754716981"/>
  </r>
  <r>
    <n v="126158"/>
    <x v="10"/>
    <n v="17"/>
    <n v="15.96"/>
    <n v="13.565597041525576"/>
    <n v="85"/>
    <n v="9.6340673575129543"/>
  </r>
  <r>
    <n v="126158"/>
    <x v="3"/>
    <n v="36"/>
    <n v="29.87"/>
    <n v="53.764402958474427"/>
    <n v="108"/>
    <n v="12.240932642487046"/>
  </r>
  <r>
    <n v="126159"/>
    <x v="7"/>
    <n v="42"/>
    <n v="18.82"/>
    <n v="27.670000000000005"/>
    <n v="294"/>
    <n v="29.925000000000001"/>
  </r>
  <r>
    <n v="126160"/>
    <x v="8"/>
    <n v="104"/>
    <n v="15.92"/>
    <n v="82.78"/>
    <n v="520"/>
    <n v="75.075000000000003"/>
  </r>
  <r>
    <n v="126162"/>
    <x v="7"/>
    <n v="83"/>
    <n v="17.37"/>
    <n v="144.17233464067616"/>
    <n v="581"/>
    <n v="87.946048451151697"/>
  </r>
  <r>
    <n v="126162"/>
    <x v="5"/>
    <n v="113"/>
    <n v="15.92"/>
    <n v="179.89766535932384"/>
    <n v="678"/>
    <n v="102.62895154884829"/>
  </r>
  <r>
    <n v="126163"/>
    <x v="10"/>
    <n v="36"/>
    <n v="12.97"/>
    <n v="16.340346652553585"/>
    <n v="180"/>
    <n v="15.699680511182107"/>
  </r>
  <r>
    <n v="126163"/>
    <x v="7"/>
    <n v="19"/>
    <n v="23.16"/>
    <n v="15.399653347446412"/>
    <n v="133"/>
    <n v="11.60031948881789"/>
  </r>
  <r>
    <n v="126164"/>
    <x v="2"/>
    <n v="49"/>
    <n v="12.32"/>
    <n v="60.368409545755725"/>
    <n v="171.5"/>
    <n v="23.860093652445372"/>
  </r>
  <r>
    <n v="126164"/>
    <x v="2"/>
    <n v="14"/>
    <n v="18"/>
    <n v="25.200170960658699"/>
    <n v="49"/>
    <n v="6.8171696149843921"/>
  </r>
  <r>
    <n v="126164"/>
    <x v="9"/>
    <n v="102"/>
    <n v="15.37"/>
    <n v="156.77506357882169"/>
    <n v="408"/>
    <n v="56.7633714880333"/>
  </r>
  <r>
    <n v="126164"/>
    <x v="5"/>
    <n v="38"/>
    <n v="18.82"/>
    <n v="71.516485175494736"/>
    <n v="228"/>
    <n v="31.720707596253902"/>
  </r>
  <r>
    <n v="126164"/>
    <x v="10"/>
    <n v="117"/>
    <n v="10.97"/>
    <n v="128.34987073926919"/>
    <n v="585"/>
    <n v="81.388657648283043"/>
  </r>
  <r>
    <n v="126166"/>
    <x v="8"/>
    <n v="26"/>
    <n v="18.82"/>
    <n v="9.7899999999999991"/>
    <n v="130"/>
    <n v="18.899999999999999"/>
  </r>
  <r>
    <n v="126168"/>
    <x v="7"/>
    <n v="28"/>
    <n v="18.82"/>
    <n v="15.809999999999999"/>
    <n v="196"/>
    <n v="31.85"/>
  </r>
  <r>
    <n v="126169"/>
    <x v="6"/>
    <n v="35"/>
    <n v="16.87"/>
    <n v="17.709999999999997"/>
    <n v="122.5"/>
    <n v="9.8000000000000007"/>
  </r>
  <r>
    <n v="126170"/>
    <x v="9"/>
    <n v="194"/>
    <n v="12.58"/>
    <n v="244.05002955044569"/>
    <n v="776"/>
    <n v="77.350605686032139"/>
  </r>
  <r>
    <n v="126170"/>
    <x v="10"/>
    <n v="236"/>
    <n v="8.98"/>
    <n v="211.92628891616073"/>
    <n v="1180"/>
    <n v="117.62076637824475"/>
  </r>
  <r>
    <n v="126170"/>
    <x v="6"/>
    <n v="19"/>
    <n v="20.76"/>
    <n v="39.443681533393622"/>
    <n v="66.5"/>
    <n v="6.6286279357231148"/>
  </r>
  <r>
    <n v="126171"/>
    <x v="3"/>
    <n v="171"/>
    <n v="20.68"/>
    <n v="353.63000000000005"/>
    <n v="513"/>
    <n v="69.3"/>
  </r>
  <r>
    <n v="126172"/>
    <x v="5"/>
    <n v="193"/>
    <n v="13.03"/>
    <n v="188.61"/>
    <n v="1158"/>
    <n v="140.52500000000001"/>
  </r>
  <r>
    <n v="126173"/>
    <x v="7"/>
    <n v="74"/>
    <n v="17.37"/>
    <n v="128.53688442211057"/>
    <n v="518"/>
    <n v="60.48099369085174"/>
  </r>
  <r>
    <n v="126173"/>
    <x v="5"/>
    <n v="71"/>
    <n v="17.37"/>
    <n v="123.32592964824123"/>
    <n v="426"/>
    <n v="49.739195583596221"/>
  </r>
  <r>
    <n v="126173"/>
    <x v="5"/>
    <n v="54"/>
    <n v="17.37"/>
    <n v="93.797185929648251"/>
    <n v="324"/>
    <n v="37.829810725552058"/>
  </r>
  <r>
    <n v="126174"/>
    <x v="1"/>
    <n v="69"/>
    <n v="14.97"/>
    <n v="51.65"/>
    <n v="379.5"/>
    <n v="25.2"/>
  </r>
  <r>
    <n v="126175"/>
    <x v="6"/>
    <n v="75"/>
    <n v="15.57"/>
    <n v="116.77624407393597"/>
    <n v="262.5"/>
    <n v="29.660988483685216"/>
  </r>
  <r>
    <n v="126175"/>
    <x v="2"/>
    <n v="28"/>
    <n v="12.32"/>
    <n v="34.496367506525324"/>
    <n v="98"/>
    <n v="11.073435700575814"/>
  </r>
  <r>
    <n v="126175"/>
    <x v="6"/>
    <n v="192"/>
    <n v="11.68"/>
    <n v="224.25838913332979"/>
    <n v="672"/>
    <n v="75.93213051823416"/>
  </r>
  <r>
    <n v="126175"/>
    <x v="8"/>
    <n v="54"/>
    <n v="17.37"/>
    <n v="93.798999286208925"/>
    <n v="270"/>
    <n v="30.508445297504796"/>
  </r>
  <r>
    <n v="126177"/>
    <x v="1"/>
    <n v="27"/>
    <n v="16.22"/>
    <n v="21.896999999999998"/>
    <n v="148.5"/>
    <n v="24.034110371075162"/>
  </r>
  <r>
    <n v="126177"/>
    <x v="0"/>
    <n v="58"/>
    <n v="16.77"/>
    <n v="48.633000000000003"/>
    <n v="377"/>
    <n v="61.015889628924832"/>
  </r>
  <r>
    <n v="126180"/>
    <x v="8"/>
    <n v="73"/>
    <n v="17.37"/>
    <n v="95.100866129617216"/>
    <n v="365"/>
    <n v="46.558167467398768"/>
  </r>
  <r>
    <n v="126180"/>
    <x v="2"/>
    <n v="29"/>
    <n v="12.32"/>
    <n v="26.796032721184879"/>
    <n v="101.5"/>
    <n v="12.946997254632807"/>
  </r>
  <r>
    <n v="126180"/>
    <x v="6"/>
    <n v="32"/>
    <n v="16.87"/>
    <n v="40.488049440787186"/>
    <n v="112"/>
    <n v="14.286341798215512"/>
  </r>
  <r>
    <n v="126180"/>
    <x v="8"/>
    <n v="30"/>
    <n v="18.82"/>
    <n v="42.345051708410722"/>
    <n v="150"/>
    <n v="19.133493479752914"/>
  </r>
  <r>
    <n v="126182"/>
    <x v="10"/>
    <n v="40"/>
    <n v="12.97"/>
    <n v="25.938095238095237"/>
    <n v="200"/>
    <n v="19.333333333333332"/>
  </r>
  <r>
    <n v="126182"/>
    <x v="10"/>
    <n v="44"/>
    <n v="12.97"/>
    <n v="28.531904761904762"/>
    <n v="220"/>
    <n v="21.266666666666669"/>
  </r>
  <r>
    <n v="126183"/>
    <x v="5"/>
    <n v="55"/>
    <n v="17.37"/>
    <n v="33.44"/>
    <n v="330"/>
    <n v="18.375"/>
  </r>
  <r>
    <n v="126184"/>
    <x v="0"/>
    <n v="51"/>
    <n v="16.77"/>
    <n v="29.93"/>
    <n v="331.5"/>
    <n v="51.45"/>
  </r>
  <r>
    <n v="126185"/>
    <x v="4"/>
    <n v="28"/>
    <n v="48.75"/>
    <n v="136.50044033820555"/>
    <n v="196"/>
    <n v="22.736952998379255"/>
  </r>
  <r>
    <n v="126185"/>
    <x v="10"/>
    <n v="23"/>
    <n v="15.96"/>
    <n v="36.708118417105126"/>
    <n v="115"/>
    <n v="13.340559157212319"/>
  </r>
  <r>
    <n v="126185"/>
    <x v="7"/>
    <n v="33"/>
    <n v="18.82"/>
    <n v="62.106200349044649"/>
    <n v="231"/>
    <n v="26.797123176661266"/>
  </r>
  <r>
    <n v="126185"/>
    <x v="3"/>
    <n v="25"/>
    <n v="29.87"/>
    <n v="74.675240895644691"/>
    <n v="75"/>
    <n v="8.7003646677471647"/>
  </r>
  <r>
    <n v="126186"/>
    <x v="10"/>
    <n v="53"/>
    <n v="11.97"/>
    <n v="31.721319390030736"/>
    <n v="265"/>
    <n v="41.345173535791758"/>
  </r>
  <r>
    <n v="126186"/>
    <x v="7"/>
    <n v="28"/>
    <n v="18.82"/>
    <n v="26.348680609969257"/>
    <n v="196"/>
    <n v="30.579826464208242"/>
  </r>
  <r>
    <n v="126187"/>
    <x v="7"/>
    <n v="29"/>
    <n v="18.82"/>
    <n v="35.476898126564407"/>
    <n v="203"/>
    <n v="23.207286432160803"/>
  </r>
  <r>
    <n v="126187"/>
    <x v="1"/>
    <n v="56"/>
    <n v="14.97"/>
    <n v="54.492640326617817"/>
    <n v="308"/>
    <n v="35.211055276381913"/>
  </r>
  <r>
    <n v="126187"/>
    <x v="6"/>
    <n v="53"/>
    <n v="15.57"/>
    <n v="53.640461546817789"/>
    <n v="185.5"/>
    <n v="21.206658291457284"/>
  </r>
  <r>
    <n v="126188"/>
    <x v="10"/>
    <n v="2"/>
    <n v="19.95"/>
    <n v="0"/>
    <n v="10"/>
    <n v="1.2250000000000001"/>
  </r>
  <r>
    <n v="126189"/>
    <x v="5"/>
    <n v="32"/>
    <n v="18.82"/>
    <n v="60.224345263688953"/>
    <n v="192"/>
    <n v="23.017706821480406"/>
  </r>
  <r>
    <n v="126189"/>
    <x v="3"/>
    <n v="187"/>
    <n v="20.68"/>
    <n v="386.71821703959773"/>
    <n v="561"/>
    <n v="67.254862119013069"/>
  </r>
  <r>
    <n v="126189"/>
    <x v="1"/>
    <n v="51"/>
    <n v="14.97"/>
    <n v="76.347437696713271"/>
    <n v="280.5"/>
    <n v="33.627431059506534"/>
  </r>
  <r>
    <n v="126190"/>
    <x v="5"/>
    <n v="29"/>
    <n v="18.82"/>
    <n v="27.29079710240369"/>
    <n v="174"/>
    <n v="26.031764705882352"/>
  </r>
  <r>
    <n v="126190"/>
    <x v="5"/>
    <n v="56"/>
    <n v="17.37"/>
    <n v="48.63920289759632"/>
    <n v="336"/>
    <n v="50.268235294117645"/>
  </r>
  <r>
    <n v="126191"/>
    <x v="8"/>
    <n v="151"/>
    <n v="13.03"/>
    <n v="196.75394219534147"/>
    <n v="755"/>
    <n v="100.57140399174121"/>
  </r>
  <r>
    <n v="126191"/>
    <x v="7"/>
    <n v="44"/>
    <n v="18.82"/>
    <n v="82.808396544458461"/>
    <n v="308"/>
    <n v="41.027804542326216"/>
  </r>
  <r>
    <n v="126191"/>
    <x v="3"/>
    <n v="9"/>
    <n v="43.65"/>
    <n v="39.285188124928155"/>
    <n v="27"/>
    <n v="3.5965932553337914"/>
  </r>
  <r>
    <n v="126191"/>
    <x v="1"/>
    <n v="66"/>
    <n v="14.97"/>
    <n v="98.802473135271782"/>
    <n v="363"/>
    <n v="48.35419821059876"/>
  </r>
  <r>
    <n v="126192"/>
    <x v="6"/>
    <n v="31"/>
    <n v="16.87"/>
    <n v="52.297532236232819"/>
    <n v="108.5"/>
    <n v="14.876923664122138"/>
  </r>
  <r>
    <n v="126192"/>
    <x v="8"/>
    <n v="53"/>
    <n v="17.37"/>
    <n v="92.061936921808694"/>
    <n v="265"/>
    <n v="36.335343511450382"/>
  </r>
  <r>
    <n v="126192"/>
    <x v="8"/>
    <n v="75"/>
    <n v="17.37"/>
    <n v="130.27632583274817"/>
    <n v="375"/>
    <n v="51.417938931297712"/>
  </r>
  <r>
    <n v="126192"/>
    <x v="2"/>
    <n v="254"/>
    <n v="8.5299999999999994"/>
    <n v="216.66420500921035"/>
    <n v="889"/>
    <n v="121.89479389312976"/>
  </r>
  <r>
    <n v="126193"/>
    <x v="7"/>
    <n v="34"/>
    <n v="18.82"/>
    <n v="63.987818412456967"/>
    <n v="238"/>
    <n v="23.987894736842108"/>
  </r>
  <r>
    <n v="126193"/>
    <x v="4"/>
    <n v="26"/>
    <n v="48.75"/>
    <n v="126.74964030410266"/>
    <n v="182"/>
    <n v="18.34368421052632"/>
  </r>
  <r>
    <n v="126193"/>
    <x v="9"/>
    <n v="38"/>
    <n v="18.170000000000002"/>
    <n v="69.045804058675131"/>
    <n v="152"/>
    <n v="15.32"/>
  </r>
  <r>
    <n v="126193"/>
    <x v="3"/>
    <n v="31"/>
    <n v="29.87"/>
    <n v="92.596737224765235"/>
    <n v="93"/>
    <n v="9.3734210526315795"/>
  </r>
  <r>
    <n v="126195"/>
    <x v="6"/>
    <n v="240"/>
    <n v="11.68"/>
    <n v="280.32"/>
    <n v="840"/>
    <n v="83.474999999999994"/>
  </r>
  <r>
    <n v="126196"/>
    <x v="9"/>
    <n v="60"/>
    <n v="16.77"/>
    <n v="75.463262016075177"/>
    <n v="240"/>
    <n v="38.04347826086957"/>
  </r>
  <r>
    <n v="126196"/>
    <x v="3"/>
    <n v="58"/>
    <n v="27.57"/>
    <n v="119.92673798392482"/>
    <n v="174"/>
    <n v="27.581521739130434"/>
  </r>
  <r>
    <n v="126197"/>
    <x v="0"/>
    <n v="46"/>
    <n v="18.170000000000002"/>
    <n v="54.328730972205406"/>
    <n v="299"/>
    <n v="39.018042010502626"/>
  </r>
  <r>
    <n v="126197"/>
    <x v="6"/>
    <n v="25"/>
    <n v="16.87"/>
    <n v="27.413967466114272"/>
    <n v="87.5"/>
    <n v="11.418323330832708"/>
  </r>
  <r>
    <n v="126197"/>
    <x v="8"/>
    <n v="56"/>
    <n v="17.37"/>
    <n v="63.227301561680321"/>
    <n v="280"/>
    <n v="36.538634658664662"/>
  </r>
  <r>
    <n v="126200"/>
    <x v="6"/>
    <n v="29"/>
    <n v="16.87"/>
    <n v="9.7799999999999994"/>
    <n v="101.5"/>
    <n v="17.149999999999999"/>
  </r>
  <r>
    <n v="126201"/>
    <x v="6"/>
    <n v="58"/>
    <n v="15.57"/>
    <n v="90.305999999999997"/>
    <n v="203"/>
    <n v="19.686770833333334"/>
  </r>
  <r>
    <n v="126201"/>
    <x v="4"/>
    <n v="25"/>
    <n v="48.75"/>
    <n v="121.875"/>
    <n v="175"/>
    <n v="16.971354166666668"/>
  </r>
  <r>
    <n v="126201"/>
    <x v="5"/>
    <n v="57"/>
    <n v="17.37"/>
    <n v="99.009"/>
    <n v="342"/>
    <n v="33.166874999999997"/>
  </r>
  <r>
    <n v="126202"/>
    <x v="2"/>
    <n v="152"/>
    <n v="8.5299999999999994"/>
    <n v="97.240609692852999"/>
    <n v="532"/>
    <n v="73.551677852348988"/>
  </r>
  <r>
    <n v="126202"/>
    <x v="7"/>
    <n v="73"/>
    <n v="17.37"/>
    <n v="95.099390307147019"/>
    <n v="511"/>
    <n v="70.648322147651001"/>
  </r>
  <r>
    <n v="126203"/>
    <x v="0"/>
    <n v="104"/>
    <n v="15.37"/>
    <n v="119.88770130699474"/>
    <n v="676"/>
    <n v="83.475192943770665"/>
  </r>
  <r>
    <n v="126203"/>
    <x v="2"/>
    <n v="66"/>
    <n v="11.37"/>
    <n v="56.282298693005224"/>
    <n v="231"/>
    <n v="28.524807056229328"/>
  </r>
  <r>
    <n v="126205"/>
    <x v="1"/>
    <n v="14"/>
    <n v="23.7"/>
    <n v="6.6399999999999988"/>
    <n v="77"/>
    <n v="9.625"/>
  </r>
  <r>
    <n v="126206"/>
    <x v="0"/>
    <n v="57"/>
    <n v="16.77"/>
    <n v="95.589130189627497"/>
    <n v="370.5"/>
    <n v="33.595668316831684"/>
  </r>
  <r>
    <n v="126206"/>
    <x v="0"/>
    <n v="45"/>
    <n v="18.170000000000002"/>
    <n v="81.765111361714133"/>
    <n v="292.5"/>
    <n v="26.52289603960396"/>
  </r>
  <r>
    <n v="126206"/>
    <x v="4"/>
    <n v="165"/>
    <n v="33.75"/>
    <n v="556.87575844865842"/>
    <n v="1155"/>
    <n v="104.73143564356435"/>
  </r>
  <r>
    <n v="126207"/>
    <x v="1"/>
    <n v="53"/>
    <n v="14.97"/>
    <n v="39.669022568991842"/>
    <n v="291.5"/>
    <n v="38.732714740190879"/>
  </r>
  <r>
    <n v="126207"/>
    <x v="9"/>
    <n v="45"/>
    <n v="18.170000000000002"/>
    <n v="40.880977431008155"/>
    <n v="180"/>
    <n v="23.91728525980912"/>
  </r>
  <r>
    <n v="126208"/>
    <x v="8"/>
    <n v="27"/>
    <n v="18.82"/>
    <n v="50.814547905127824"/>
    <n v="135"/>
    <n v="17.414634146341463"/>
  </r>
  <r>
    <n v="126208"/>
    <x v="4"/>
    <n v="37"/>
    <n v="48.75"/>
    <n v="180.37694490470014"/>
    <n v="259"/>
    <n v="33.410298102981031"/>
  </r>
  <r>
    <n v="126208"/>
    <x v="1"/>
    <n v="29"/>
    <n v="16.22"/>
    <n v="47.038507190172055"/>
    <n v="159.5"/>
    <n v="20.575067750677508"/>
  </r>
  <r>
    <n v="126209"/>
    <x v="6"/>
    <n v="74"/>
    <n v="15.57"/>
    <n v="115.21868529521976"/>
    <n v="259"/>
    <n v="27.78125"/>
  </r>
  <r>
    <n v="126209"/>
    <x v="5"/>
    <n v="98"/>
    <n v="17.37"/>
    <n v="170.22701247256572"/>
    <n v="588"/>
    <n v="63.070945945945944"/>
  </r>
  <r>
    <n v="126209"/>
    <x v="7"/>
    <n v="27"/>
    <n v="18.82"/>
    <n v="50.814302232214551"/>
    <n v="189"/>
    <n v="20.272804054054053"/>
  </r>
  <r>
    <n v="126211"/>
    <x v="2"/>
    <n v="61"/>
    <n v="11.37"/>
    <n v="45.083736424055765"/>
    <n v="213.5"/>
    <n v="24.268693353474319"/>
  </r>
  <r>
    <n v="126211"/>
    <x v="0"/>
    <n v="69"/>
    <n v="16.77"/>
    <n v="75.21626357594424"/>
    <n v="448.5"/>
    <n v="50.981306646525681"/>
  </r>
  <r>
    <n v="126213"/>
    <x v="1"/>
    <n v="52"/>
    <n v="14.97"/>
    <n v="50.59924121289648"/>
    <n v="286"/>
    <n v="27.013287671232874"/>
  </r>
  <r>
    <n v="126213"/>
    <x v="5"/>
    <n v="74"/>
    <n v="17.37"/>
    <n v="83.550758787103533"/>
    <n v="444"/>
    <n v="41.936712328767122"/>
  </r>
  <r>
    <n v="126214"/>
    <x v="0"/>
    <n v="235"/>
    <n v="12.58"/>
    <n v="295.63082902644152"/>
    <n v="1527.5"/>
    <n v="171.55691497599506"/>
  </r>
  <r>
    <n v="126214"/>
    <x v="5"/>
    <n v="193"/>
    <n v="13.03"/>
    <n v="251.47970521510157"/>
    <n v="1158"/>
    <n v="130.05754994579527"/>
  </r>
  <r>
    <n v="126214"/>
    <x v="10"/>
    <n v="75"/>
    <n v="11.97"/>
    <n v="89.775251753370043"/>
    <n v="375"/>
    <n v="42.117082236332664"/>
  </r>
  <r>
    <n v="126214"/>
    <x v="9"/>
    <n v="42"/>
    <n v="18.170000000000002"/>
    <n v="76.314214005086967"/>
    <n v="168"/>
    <n v="18.868452841877033"/>
  </r>
  <r>
    <n v="126215"/>
    <x v="3"/>
    <n v="38"/>
    <n v="29.87"/>
    <n v="73.778564448768321"/>
    <n v="114"/>
    <n v="16.744423440453687"/>
  </r>
  <r>
    <n v="126215"/>
    <x v="6"/>
    <n v="43"/>
    <n v="16.87"/>
    <n v="47.151435551231678"/>
    <n v="150.5"/>
    <n v="22.105576559546314"/>
  </r>
  <r>
    <n v="126216"/>
    <x v="10"/>
    <n v="20"/>
    <n v="15.96"/>
    <n v="6.38"/>
    <n v="100"/>
    <n v="14.7"/>
  </r>
  <r>
    <n v="126218"/>
    <x v="5"/>
    <n v="14"/>
    <n v="27.5"/>
    <n v="25.025236452156825"/>
    <n v="84"/>
    <n v="11.432012934518998"/>
  </r>
  <r>
    <n v="126218"/>
    <x v="7"/>
    <n v="52"/>
    <n v="17.37"/>
    <n v="58.711154735184756"/>
    <n v="364"/>
    <n v="49.538722716248991"/>
  </r>
  <r>
    <n v="126218"/>
    <x v="1"/>
    <n v="31"/>
    <n v="16.22"/>
    <n v="32.683608812658427"/>
    <n v="170.5"/>
    <n v="23.204264349232012"/>
  </r>
  <r>
    <n v="126222"/>
    <x v="3"/>
    <n v="37"/>
    <n v="29.87"/>
    <n v="110.52001428007675"/>
    <n v="111"/>
    <n v="12.967138697723662"/>
  </r>
  <r>
    <n v="126222"/>
    <x v="7"/>
    <n v="232"/>
    <n v="13.03"/>
    <n v="302.29877429953291"/>
    <n v="1624"/>
    <n v="189.71741662255158"/>
  </r>
  <r>
    <n v="126222"/>
    <x v="4"/>
    <n v="22"/>
    <n v="60"/>
    <n v="132.0012114203904"/>
    <n v="154"/>
    <n v="17.990444679724721"/>
  </r>
  <r>
    <n v="126223"/>
    <x v="3"/>
    <n v="35"/>
    <n v="29.87"/>
    <n v="104.54560609662066"/>
    <n v="105"/>
    <n v="9.6681197877179681"/>
  </r>
  <r>
    <n v="126223"/>
    <x v="0"/>
    <n v="65"/>
    <n v="16.77"/>
    <n v="109.00563195334196"/>
    <n v="422.5"/>
    <n v="38.902672479150873"/>
  </r>
  <r>
    <n v="126223"/>
    <x v="3"/>
    <n v="44"/>
    <n v="29.87"/>
    <n v="131.42876195003743"/>
    <n v="132"/>
    <n v="12.154207733131161"/>
  </r>
  <r>
    <n v="126224"/>
    <x v="1"/>
    <n v="46"/>
    <n v="16.22"/>
    <n v="37.306000000000004"/>
    <n v="253"/>
    <n v="26.804324324324327"/>
  </r>
  <r>
    <n v="126224"/>
    <x v="0"/>
    <n v="18"/>
    <n v="22.36"/>
    <n v="20.123999999999999"/>
    <n v="117"/>
    <n v="12.395675675675676"/>
  </r>
  <r>
    <n v="126225"/>
    <x v="6"/>
    <n v="58"/>
    <n v="15.57"/>
    <n v="90.305418172681058"/>
    <n v="203"/>
    <n v="22.30328947368421"/>
  </r>
  <r>
    <n v="126225"/>
    <x v="7"/>
    <n v="68"/>
    <n v="17.37"/>
    <n v="118.11523899723602"/>
    <n v="476"/>
    <n v="52.297368421052624"/>
  </r>
  <r>
    <n v="126225"/>
    <x v="4"/>
    <n v="17"/>
    <n v="60"/>
    <n v="101.99934283008291"/>
    <n v="119"/>
    <n v="13.074342105263156"/>
  </r>
  <r>
    <n v="126227"/>
    <x v="10"/>
    <n v="35"/>
    <n v="12.97"/>
    <n v="15.887878787878789"/>
    <n v="175"/>
    <n v="13.827651515151514"/>
  </r>
  <r>
    <n v="126227"/>
    <x v="10"/>
    <n v="31"/>
    <n v="12.97"/>
    <n v="14.072121212121212"/>
    <n v="155"/>
    <n v="12.247348484848485"/>
  </r>
  <r>
    <n v="126228"/>
    <x v="1"/>
    <n v="29"/>
    <n v="16.22"/>
    <n v="47.037535087372497"/>
    <n v="159.5"/>
    <n v="16.883506020722486"/>
  </r>
  <r>
    <n v="126228"/>
    <x v="8"/>
    <n v="47"/>
    <n v="18.82"/>
    <n v="88.45312574128252"/>
    <n v="235"/>
    <n v="24.875385046205544"/>
  </r>
  <r>
    <n v="126228"/>
    <x v="0"/>
    <n v="214"/>
    <n v="12.58"/>
    <n v="269.20933917134499"/>
    <n v="1391"/>
    <n v="147.24110893307198"/>
  </r>
  <r>
    <n v="126229"/>
    <x v="8"/>
    <n v="67"/>
    <n v="17.37"/>
    <n v="116.38013823658859"/>
    <n v="335"/>
    <n v="37.813698630136983"/>
  </r>
  <r>
    <n v="126229"/>
    <x v="6"/>
    <n v="71"/>
    <n v="15.57"/>
    <n v="110.54808119712456"/>
    <n v="248.5"/>
    <n v="28.04986301369863"/>
  </r>
  <r>
    <n v="126229"/>
    <x v="9"/>
    <n v="39"/>
    <n v="18.170000000000002"/>
    <n v="70.863693070565802"/>
    <n v="156"/>
    <n v="17.60876712328767"/>
  </r>
  <r>
    <n v="126229"/>
    <x v="6"/>
    <n v="116"/>
    <n v="14.27"/>
    <n v="165.53361897403298"/>
    <n v="406"/>
    <n v="45.827945205479452"/>
  </r>
  <r>
    <n v="126229"/>
    <x v="1"/>
    <n v="24"/>
    <n v="19.96"/>
    <n v="47.904468521688109"/>
    <n v="132"/>
    <n v="14.899726027397259"/>
  </r>
  <r>
    <n v="126231"/>
    <x v="2"/>
    <n v="41"/>
    <n v="12.32"/>
    <n v="15.15"/>
    <n v="143.5"/>
    <n v="20.475000000000001"/>
  </r>
  <r>
    <n v="126232"/>
    <x v="0"/>
    <n v="67"/>
    <n v="16.77"/>
    <n v="112.35796628465759"/>
    <n v="435.5"/>
    <n v="25.458866502614583"/>
  </r>
  <r>
    <n v="126232"/>
    <x v="10"/>
    <n v="238"/>
    <n v="8.98"/>
    <n v="213.72203371534241"/>
    <n v="1190"/>
    <n v="69.566133497385422"/>
  </r>
  <r>
    <n v="126233"/>
    <x v="5"/>
    <n v="3"/>
    <n v="28.95"/>
    <n v="2.6060606060606055"/>
    <n v="18"/>
    <n v="2.8170731707317072"/>
  </r>
  <r>
    <n v="126233"/>
    <x v="8"/>
    <n v="21"/>
    <n v="23.16"/>
    <n v="14.59393939393939"/>
    <n v="105"/>
    <n v="16.432926829268293"/>
  </r>
  <r>
    <n v="126234"/>
    <x v="0"/>
    <n v="39"/>
    <n v="18.170000000000002"/>
    <n v="35.431089395186056"/>
    <n v="253.5"/>
    <n v="32.218109125117593"/>
  </r>
  <r>
    <n v="126234"/>
    <x v="6"/>
    <n v="38"/>
    <n v="16.87"/>
    <n v="32.052628547588974"/>
    <n v="133"/>
    <n v="16.903386641580433"/>
  </r>
  <r>
    <n v="126234"/>
    <x v="10"/>
    <n v="29"/>
    <n v="12.97"/>
    <n v="18.806282057224969"/>
    <n v="145"/>
    <n v="18.428504233301975"/>
  </r>
  <r>
    <n v="126235"/>
    <x v="1"/>
    <n v="149"/>
    <n v="11.23"/>
    <n v="83.66"/>
    <n v="819.5"/>
    <n v="54.6"/>
  </r>
  <r>
    <n v="126237"/>
    <x v="8"/>
    <n v="174"/>
    <n v="13.03"/>
    <n v="170.04"/>
    <n v="870"/>
    <n v="115.5"/>
  </r>
  <r>
    <n v="126238"/>
    <x v="8"/>
    <n v="29"/>
    <n v="18.82"/>
    <n v="27.288455102733572"/>
    <n v="145"/>
    <n v="17.563752276867032"/>
  </r>
  <r>
    <n v="126238"/>
    <x v="2"/>
    <n v="37"/>
    <n v="12.32"/>
    <n v="22.791544897266427"/>
    <n v="129.5"/>
    <n v="15.686247723132968"/>
  </r>
  <r>
    <n v="126239"/>
    <x v="6"/>
    <n v="30"/>
    <n v="16.87"/>
    <n v="15.18"/>
    <n v="105"/>
    <n v="7.35"/>
  </r>
  <r>
    <n v="126241"/>
    <x v="1"/>
    <n v="9"/>
    <n v="23.7"/>
    <n v="0"/>
    <n v="49.5"/>
    <n v="5.6"/>
  </r>
  <r>
    <n v="126242"/>
    <x v="10"/>
    <n v="37"/>
    <n v="12.97"/>
    <n v="9.6"/>
    <n v="185"/>
    <n v="10.5"/>
  </r>
  <r>
    <n v="126243"/>
    <x v="10"/>
    <n v="67"/>
    <n v="11.97"/>
    <n v="40.099210558607197"/>
    <n v="335"/>
    <n v="30.748214285714287"/>
  </r>
  <r>
    <n v="126243"/>
    <x v="8"/>
    <n v="31"/>
    <n v="18.82"/>
    <n v="29.170789441392802"/>
    <n v="155"/>
    <n v="14.226785714285716"/>
  </r>
  <r>
    <n v="126244"/>
    <x v="6"/>
    <n v="42"/>
    <n v="16.87"/>
    <n v="53.140431125990027"/>
    <n v="147"/>
    <n v="15.942730263157893"/>
  </r>
  <r>
    <n v="126244"/>
    <x v="7"/>
    <n v="59"/>
    <n v="17.37"/>
    <n v="76.862150380851276"/>
    <n v="413"/>
    <n v="44.791480263157894"/>
  </r>
  <r>
    <n v="126244"/>
    <x v="9"/>
    <n v="50"/>
    <n v="16.77"/>
    <n v="62.887418493158656"/>
    <n v="200"/>
    <n v="21.690789473684209"/>
  </r>
  <r>
    <n v="126245"/>
    <x v="5"/>
    <n v="31"/>
    <n v="18.82"/>
    <n v="17.5"/>
    <n v="186"/>
    <n v="27.3"/>
  </r>
  <r>
    <n v="126246"/>
    <x v="9"/>
    <n v="247"/>
    <n v="12.58"/>
    <n v="310.72820598863609"/>
    <n v="988"/>
    <n v="139.46015279453155"/>
  </r>
  <r>
    <n v="126246"/>
    <x v="6"/>
    <n v="63"/>
    <n v="15.57"/>
    <n v="98.091696393707977"/>
    <n v="220.5"/>
    <n v="31.124457177322078"/>
  </r>
  <r>
    <n v="126246"/>
    <x v="7"/>
    <n v="5"/>
    <n v="27.5"/>
    <n v="13.750097617655896"/>
    <n v="35"/>
    <n v="4.9403900281463615"/>
  </r>
  <r>
    <n v="126247"/>
    <x v="7"/>
    <n v="17"/>
    <n v="23.16"/>
    <n v="13.779812518452907"/>
    <n v="119"/>
    <n v="11.367164179104478"/>
  </r>
  <r>
    <n v="126247"/>
    <x v="1"/>
    <n v="21"/>
    <n v="19.96"/>
    <n v="14.670187481547091"/>
    <n v="115.5"/>
    <n v="11.032835820895521"/>
  </r>
  <r>
    <n v="126248"/>
    <x v="2"/>
    <n v="38"/>
    <n v="12.32"/>
    <n v="30.43038714390066"/>
    <n v="133"/>
    <n v="15.190000000000001"/>
  </r>
  <r>
    <n v="126248"/>
    <x v="9"/>
    <n v="13"/>
    <n v="26.55"/>
    <n v="22.434740521867123"/>
    <n v="52"/>
    <n v="5.9389473684210525"/>
  </r>
  <r>
    <n v="126248"/>
    <x v="8"/>
    <n v="58"/>
    <n v="17.37"/>
    <n v="65.484872334232222"/>
    <n v="290"/>
    <n v="33.121052631578948"/>
  </r>
  <r>
    <n v="126249"/>
    <x v="5"/>
    <n v="154"/>
    <n v="13.03"/>
    <n v="130.43"/>
    <n v="924"/>
    <n v="81.2"/>
  </r>
  <r>
    <n v="126250"/>
    <x v="0"/>
    <n v="34"/>
    <n v="18.170000000000002"/>
    <n v="18.53"/>
    <n v="221"/>
    <n v="26.95"/>
  </r>
  <r>
    <n v="126251"/>
    <x v="5"/>
    <n v="222"/>
    <n v="13.03"/>
    <n v="289.27"/>
    <n v="1332"/>
    <n v="191.1"/>
  </r>
  <r>
    <n v="126252"/>
    <x v="7"/>
    <n v="57"/>
    <n v="17.37"/>
    <n v="34.65"/>
    <n v="399"/>
    <n v="26.25"/>
  </r>
  <r>
    <n v="126253"/>
    <x v="0"/>
    <n v="63"/>
    <n v="16.77"/>
    <n v="52.829999999999991"/>
    <n v="409.5"/>
    <n v="40.950000000000003"/>
  </r>
  <r>
    <n v="126255"/>
    <x v="4"/>
    <n v="25"/>
    <n v="48.75"/>
    <n v="79.219867180640108"/>
    <n v="175"/>
    <n v="24.297520661157026"/>
  </r>
  <r>
    <n v="126255"/>
    <x v="9"/>
    <n v="47"/>
    <n v="18.170000000000002"/>
    <n v="55.510132819359882"/>
    <n v="188"/>
    <n v="26.102479338842979"/>
  </r>
  <r>
    <n v="126257"/>
    <x v="3"/>
    <n v="23"/>
    <n v="36.76"/>
    <n v="29.59"/>
    <n v="69"/>
    <n v="13.125"/>
  </r>
  <r>
    <n v="126258"/>
    <x v="2"/>
    <n v="119"/>
    <n v="10.42"/>
    <n v="92.997113037253357"/>
    <n v="416.5"/>
    <n v="45.948738532110092"/>
  </r>
  <r>
    <n v="126258"/>
    <x v="6"/>
    <n v="7"/>
    <n v="24.65"/>
    <n v="12.941056996546772"/>
    <n v="24.5"/>
    <n v="2.7028669724770649"/>
  </r>
  <r>
    <n v="126258"/>
    <x v="2"/>
    <n v="92"/>
    <n v="11.37"/>
    <n v="78.451829966199853"/>
    <n v="322"/>
    <n v="35.523394495412852"/>
  </r>
  <r>
    <n v="126259"/>
    <x v="4"/>
    <n v="60"/>
    <n v="45"/>
    <n v="202.5"/>
    <n v="420"/>
    <n v="51.975000000000001"/>
  </r>
  <r>
    <n v="126260"/>
    <x v="1"/>
    <n v="47"/>
    <n v="16.22"/>
    <n v="26.681758527261255"/>
    <n v="258.5"/>
    <n v="37.193355640535373"/>
  </r>
  <r>
    <n v="126260"/>
    <x v="3"/>
    <n v="1"/>
    <n v="45.95"/>
    <n v="1.6082414727387451"/>
    <n v="3"/>
    <n v="0.43164435946462715"/>
  </r>
  <r>
    <n v="126261"/>
    <x v="4"/>
    <n v="45"/>
    <n v="48.75"/>
    <n v="219.37342184963421"/>
    <n v="315"/>
    <n v="35.704501169134844"/>
  </r>
  <r>
    <n v="126261"/>
    <x v="1"/>
    <n v="176"/>
    <n v="11.23"/>
    <n v="197.64657815036585"/>
    <n v="968"/>
    <n v="109.72049883086517"/>
  </r>
  <r>
    <n v="126262"/>
    <x v="5"/>
    <n v="166"/>
    <n v="13.03"/>
    <n v="216.29632293763879"/>
    <n v="996"/>
    <n v="84.411200644641411"/>
  </r>
  <r>
    <n v="126262"/>
    <x v="4"/>
    <n v="35"/>
    <n v="48.75"/>
    <n v="170.62367706236125"/>
    <n v="245"/>
    <n v="20.763799355358582"/>
  </r>
  <r>
    <n v="126266"/>
    <x v="7"/>
    <n v="30"/>
    <n v="18.82"/>
    <n v="36.697576578847851"/>
    <n v="210"/>
    <n v="20.749382716049382"/>
  </r>
  <r>
    <n v="126266"/>
    <x v="1"/>
    <n v="35"/>
    <n v="16.22"/>
    <n v="36.899068763393423"/>
    <n v="192.5"/>
    <n v="19.020267489711934"/>
  </r>
  <r>
    <n v="126266"/>
    <x v="8"/>
    <n v="41"/>
    <n v="18.82"/>
    <n v="50.153354657758733"/>
    <n v="205"/>
    <n v="20.255349794238683"/>
  </r>
  <r>
    <n v="126268"/>
    <x v="0"/>
    <n v="32"/>
    <n v="18.170000000000002"/>
    <n v="17.440000000000001"/>
    <n v="208"/>
    <n v="25.024999999999999"/>
  </r>
  <r>
    <n v="126269"/>
    <x v="2"/>
    <n v="59"/>
    <n v="11.37"/>
    <n v="20.12"/>
    <n v="206.5"/>
    <n v="18.2"/>
  </r>
  <r>
    <n v="126270"/>
    <x v="2"/>
    <n v="54"/>
    <n v="11.37"/>
    <n v="18.420000000000002"/>
    <n v="189"/>
    <n v="16.8"/>
  </r>
  <r>
    <n v="126271"/>
    <x v="3"/>
    <n v="227"/>
    <n v="20.68"/>
    <n v="469.43454450183862"/>
    <n v="681"/>
    <n v="104.80516245487364"/>
  </r>
  <r>
    <n v="126271"/>
    <x v="1"/>
    <n v="128"/>
    <n v="13.72"/>
    <n v="175.6154554981614"/>
    <n v="704"/>
    <n v="108.34483754512634"/>
  </r>
  <r>
    <n v="126272"/>
    <x v="4"/>
    <n v="8"/>
    <n v="71.25"/>
    <n v="28.499594542686832"/>
    <n v="56"/>
    <n v="5.0633333333333335"/>
  </r>
  <r>
    <n v="126272"/>
    <x v="9"/>
    <n v="46"/>
    <n v="18.170000000000002"/>
    <n v="41.79040545731317"/>
    <n v="184"/>
    <n v="16.636666666666667"/>
  </r>
  <r>
    <n v="126274"/>
    <x v="4"/>
    <n v="54"/>
    <n v="45"/>
    <n v="182.25"/>
    <n v="378"/>
    <n v="21"/>
  </r>
  <r>
    <n v="126276"/>
    <x v="1"/>
    <n v="30"/>
    <n v="16.22"/>
    <n v="36.495487694208457"/>
    <n v="165"/>
    <n v="21.340909090909086"/>
  </r>
  <r>
    <n v="126276"/>
    <x v="1"/>
    <n v="201"/>
    <n v="11.23"/>
    <n v="169.29451230579153"/>
    <n v="1105.5"/>
    <n v="142.9840909090909"/>
  </r>
  <r>
    <n v="126277"/>
    <x v="0"/>
    <n v="64"/>
    <n v="16.77"/>
    <n v="107.32821487990486"/>
    <n v="416"/>
    <n v="49.692670157068058"/>
  </r>
  <r>
    <n v="126277"/>
    <x v="0"/>
    <n v="70"/>
    <n v="16.77"/>
    <n v="117.39023502489594"/>
    <n v="455"/>
    <n v="54.351357984293188"/>
  </r>
  <r>
    <n v="126277"/>
    <x v="3"/>
    <n v="14"/>
    <n v="43.65"/>
    <n v="61.11012234748609"/>
    <n v="42"/>
    <n v="5.0170484293193711"/>
  </r>
  <r>
    <n v="126277"/>
    <x v="8"/>
    <n v="65"/>
    <n v="17.37"/>
    <n v="112.90522604553946"/>
    <n v="325"/>
    <n v="38.822398560209422"/>
  </r>
  <r>
    <n v="126277"/>
    <x v="8"/>
    <n v="58"/>
    <n v="17.37"/>
    <n v="100.74620170217368"/>
    <n v="290"/>
    <n v="34.641524869109944"/>
  </r>
  <r>
    <n v="126279"/>
    <x v="5"/>
    <n v="226"/>
    <n v="13.03"/>
    <n v="294.48"/>
    <n v="1356"/>
    <n v="74.375"/>
  </r>
  <r>
    <n v="126280"/>
    <x v="10"/>
    <n v="27"/>
    <n v="12.97"/>
    <n v="7.0000000000000009"/>
    <n v="135"/>
    <n v="12.6"/>
  </r>
  <r>
    <n v="126281"/>
    <x v="8"/>
    <n v="69"/>
    <n v="17.37"/>
    <n v="59.930000000000007"/>
    <n v="345"/>
    <n v="34.65"/>
  </r>
  <r>
    <n v="126282"/>
    <x v="4"/>
    <n v="136"/>
    <n v="41.25"/>
    <n v="561.00000000000011"/>
    <n v="952"/>
    <n v="68.216560509554142"/>
  </r>
  <r>
    <n v="126282"/>
    <x v="4"/>
    <n v="21"/>
    <n v="60"/>
    <n v="126"/>
    <n v="147"/>
    <n v="10.533439490445859"/>
  </r>
  <r>
    <n v="126283"/>
    <x v="9"/>
    <n v="35"/>
    <n v="18.170000000000002"/>
    <n v="19.079999999999998"/>
    <n v="140"/>
    <n v="22.05"/>
  </r>
  <r>
    <n v="126284"/>
    <x v="0"/>
    <n v="74"/>
    <n v="16.77"/>
    <n v="124.09910684183768"/>
    <n v="481"/>
    <n v="44.9142723880597"/>
  </r>
  <r>
    <n v="126284"/>
    <x v="7"/>
    <n v="37"/>
    <n v="18.82"/>
    <n v="69.63462107225358"/>
    <n v="259"/>
    <n v="24.184608208955225"/>
  </r>
  <r>
    <n v="126284"/>
    <x v="5"/>
    <n v="108"/>
    <n v="15.92"/>
    <n v="171.93753351349903"/>
    <n v="648"/>
    <n v="60.508208955223886"/>
  </r>
  <r>
    <n v="126284"/>
    <x v="8"/>
    <n v="44"/>
    <n v="18.82"/>
    <n v="82.808738572409666"/>
    <n v="220"/>
    <n v="20.542910447761194"/>
  </r>
  <r>
    <n v="126285"/>
    <x v="6"/>
    <n v="102"/>
    <n v="14.27"/>
    <n v="145.55299814386962"/>
    <n v="357"/>
    <n v="33.322278446389497"/>
  </r>
  <r>
    <n v="126285"/>
    <x v="10"/>
    <n v="45"/>
    <n v="12.97"/>
    <n v="58.364598270517824"/>
    <n v="225"/>
    <n v="21.001435995623634"/>
  </r>
  <r>
    <n v="126285"/>
    <x v="7"/>
    <n v="178"/>
    <n v="13.03"/>
    <n v="231.93240358561258"/>
    <n v="1246"/>
    <n v="116.30128555798687"/>
  </r>
  <r>
    <n v="126286"/>
    <x v="6"/>
    <n v="100"/>
    <n v="14.27"/>
    <n v="71.349999999999994"/>
    <n v="350"/>
    <n v="30.8"/>
  </r>
  <r>
    <n v="126287"/>
    <x v="5"/>
    <n v="36"/>
    <n v="18.82"/>
    <n v="50.814130479998148"/>
    <n v="216"/>
    <n v="16.749945828819065"/>
  </r>
  <r>
    <n v="126287"/>
    <x v="6"/>
    <n v="16"/>
    <n v="20.76"/>
    <n v="24.91206396893994"/>
    <n v="56"/>
    <n v="4.3425785482123507"/>
  </r>
  <r>
    <n v="126287"/>
    <x v="2"/>
    <n v="186"/>
    <n v="8.5299999999999994"/>
    <n v="118.9938055510619"/>
    <n v="651"/>
    <n v="50.482475622968572"/>
  </r>
  <r>
    <n v="126288"/>
    <x v="1"/>
    <n v="11"/>
    <n v="23.7"/>
    <n v="5.2100000000000009"/>
    <n v="60.5"/>
    <n v="7"/>
  </r>
  <r>
    <n v="126290"/>
    <x v="4"/>
    <n v="57"/>
    <n v="45"/>
    <n v="192.38"/>
    <n v="399"/>
    <n v="52.5"/>
  </r>
  <r>
    <n v="126292"/>
    <x v="5"/>
    <n v="32"/>
    <n v="18.82"/>
    <n v="60.223776090658298"/>
    <n v="192"/>
    <n v="21.4128813559322"/>
  </r>
  <r>
    <n v="126292"/>
    <x v="3"/>
    <n v="231"/>
    <n v="20.68"/>
    <n v="477.7062239093417"/>
    <n v="693"/>
    <n v="77.287118644067789"/>
  </r>
  <r>
    <n v="126294"/>
    <x v="3"/>
    <n v="34"/>
    <n v="29.87"/>
    <n v="50.78"/>
    <n v="102"/>
    <n v="13.475"/>
  </r>
  <r>
    <n v="126296"/>
    <x v="6"/>
    <n v="65"/>
    <n v="15.57"/>
    <n v="50.605068412694948"/>
    <n v="227.5"/>
    <n v="32.663686131386861"/>
  </r>
  <r>
    <n v="126296"/>
    <x v="10"/>
    <n v="23"/>
    <n v="15.96"/>
    <n v="18.354931587305035"/>
    <n v="115"/>
    <n v="16.511313868613136"/>
  </r>
  <r>
    <n v="126297"/>
    <x v="6"/>
    <n v="62"/>
    <n v="15.57"/>
    <n v="96.534858652434963"/>
    <n v="217"/>
    <n v="31.549936868686867"/>
  </r>
  <r>
    <n v="126297"/>
    <x v="5"/>
    <n v="43"/>
    <n v="18.82"/>
    <n v="80.926719822103635"/>
    <n v="258"/>
    <n v="37.510984848484846"/>
  </r>
  <r>
    <n v="126297"/>
    <x v="2"/>
    <n v="252"/>
    <n v="8.5299999999999994"/>
    <n v="214.95791199466311"/>
    <n v="882"/>
    <n v="128.23522727272726"/>
  </r>
  <r>
    <n v="126297"/>
    <x v="3"/>
    <n v="41"/>
    <n v="29.87"/>
    <n v="122.46808932177007"/>
    <n v="123"/>
    <n v="17.883143939393939"/>
  </r>
  <r>
    <n v="126297"/>
    <x v="9"/>
    <n v="26"/>
    <n v="18.170000000000002"/>
    <n v="47.242420209028246"/>
    <n v="104"/>
    <n v="15.120707070707072"/>
  </r>
  <r>
    <n v="126298"/>
    <x v="4"/>
    <n v="68"/>
    <n v="45"/>
    <n v="306.00000000000006"/>
    <n v="476"/>
    <n v="78.75"/>
  </r>
  <r>
    <n v="126299"/>
    <x v="5"/>
    <n v="19"/>
    <n v="23.16"/>
    <n v="15.399865289040022"/>
    <n v="114"/>
    <n v="11.693059125964012"/>
  </r>
  <r>
    <n v="126299"/>
    <x v="6"/>
    <n v="23"/>
    <n v="20.76"/>
    <n v="16.710134710959981"/>
    <n v="80.5"/>
    <n v="8.2569408740359904"/>
  </r>
  <r>
    <n v="126301"/>
    <x v="9"/>
    <n v="224"/>
    <n v="12.58"/>
    <n v="281.79084832904886"/>
    <n v="896"/>
    <n v="84.433832867665743"/>
  </r>
  <r>
    <n v="126301"/>
    <x v="0"/>
    <n v="165"/>
    <n v="12.58"/>
    <n v="207.56915167095113"/>
    <n v="1072.5"/>
    <n v="101.06616713233426"/>
  </r>
  <r>
    <n v="126302"/>
    <x v="0"/>
    <n v="22"/>
    <n v="22.36"/>
    <n v="9.8400000000000016"/>
    <n v="143"/>
    <n v="20.475000000000001"/>
  </r>
  <r>
    <n v="126303"/>
    <x v="7"/>
    <n v="26"/>
    <n v="18.82"/>
    <n v="48.931894164696629"/>
    <n v="182"/>
    <n v="15.689898989898994"/>
  </r>
  <r>
    <n v="126303"/>
    <x v="7"/>
    <n v="26"/>
    <n v="18.82"/>
    <n v="48.931894164696629"/>
    <n v="182"/>
    <n v="15.689898989898994"/>
  </r>
  <r>
    <n v="126303"/>
    <x v="1"/>
    <n v="213"/>
    <n v="11.23"/>
    <n v="239.19848263511133"/>
    <n v="1171.5"/>
    <n v="100.99294871794874"/>
  </r>
  <r>
    <n v="126303"/>
    <x v="10"/>
    <n v="40"/>
    <n v="12.97"/>
    <n v="51.879887788450517"/>
    <n v="200"/>
    <n v="17.241647241647247"/>
  </r>
  <r>
    <n v="126303"/>
    <x v="8"/>
    <n v="39"/>
    <n v="18.82"/>
    <n v="73.397841247044937"/>
    <n v="195"/>
    <n v="16.810606060606066"/>
  </r>
  <r>
    <n v="126304"/>
    <x v="7"/>
    <n v="63"/>
    <n v="17.37"/>
    <n v="109.43179735601503"/>
    <n v="441"/>
    <n v="45.986851967520295"/>
  </r>
  <r>
    <n v="126304"/>
    <x v="8"/>
    <n v="232"/>
    <n v="13.03"/>
    <n v="302.29820264398495"/>
    <n v="1160"/>
    <n v="120.96314803247969"/>
  </r>
  <r>
    <n v="126305"/>
    <x v="1"/>
    <n v="120"/>
    <n v="13.72"/>
    <n v="123.48242146134838"/>
    <n v="660"/>
    <n v="90.381970260223042"/>
  </r>
  <r>
    <n v="126305"/>
    <x v="0"/>
    <n v="64"/>
    <n v="16.77"/>
    <n v="80.497578538651595"/>
    <n v="416"/>
    <n v="56.968029739776952"/>
  </r>
  <r>
    <n v="126307"/>
    <x v="7"/>
    <n v="25"/>
    <n v="18.82"/>
    <n v="47.049565853275944"/>
    <n v="175"/>
    <n v="25.25647410358566"/>
  </r>
  <r>
    <n v="126307"/>
    <x v="9"/>
    <n v="23"/>
    <n v="22.36"/>
    <n v="51.427525455946345"/>
    <n v="92"/>
    <n v="13.27768924302789"/>
  </r>
  <r>
    <n v="126307"/>
    <x v="3"/>
    <n v="162"/>
    <n v="20.68"/>
    <n v="335.01290869077769"/>
    <n v="486"/>
    <n v="70.140836653386458"/>
  </r>
  <r>
    <n v="126308"/>
    <x v="7"/>
    <n v="215"/>
    <n v="13.03"/>
    <n v="280.1474655080865"/>
    <n v="1505"/>
    <n v="234.14699570815449"/>
  </r>
  <r>
    <n v="126308"/>
    <x v="6"/>
    <n v="36"/>
    <n v="16.87"/>
    <n v="60.732534491913512"/>
    <n v="126"/>
    <n v="19.603004291845494"/>
  </r>
  <r>
    <n v="126309"/>
    <x v="10"/>
    <n v="44"/>
    <n v="12.97"/>
    <n v="17.12"/>
    <n v="220"/>
    <n v="12.25"/>
  </r>
  <r>
    <n v="126310"/>
    <x v="8"/>
    <n v="42"/>
    <n v="18.82"/>
    <n v="27.670000000000005"/>
    <n v="210"/>
    <n v="19.600000000000001"/>
  </r>
  <r>
    <n v="126311"/>
    <x v="3"/>
    <n v="43"/>
    <n v="29.87"/>
    <n v="83.489671716215696"/>
    <n v="129"/>
    <n v="18.448387096774191"/>
  </r>
  <r>
    <n v="126311"/>
    <x v="8"/>
    <n v="30"/>
    <n v="18.82"/>
    <n v="36.700328283784287"/>
    <n v="150"/>
    <n v="21.451612903225804"/>
  </r>
  <r>
    <n v="126312"/>
    <x v="10"/>
    <n v="22"/>
    <n v="15.96"/>
    <n v="7.02"/>
    <n v="110"/>
    <n v="17.149999999999999"/>
  </r>
  <r>
    <n v="126313"/>
    <x v="6"/>
    <n v="142"/>
    <n v="14.27"/>
    <n v="131.71"/>
    <n v="497"/>
    <n v="84"/>
  </r>
  <r>
    <n v="126314"/>
    <x v="0"/>
    <n v="16"/>
    <n v="22.36"/>
    <n v="7.1599999999999993"/>
    <n v="104"/>
    <n v="17.149999999999999"/>
  </r>
  <r>
    <n v="126316"/>
    <x v="9"/>
    <n v="45"/>
    <n v="18.170000000000002"/>
    <n v="28.62"/>
    <n v="180"/>
    <n v="16.8"/>
  </r>
  <r>
    <n v="126317"/>
    <x v="9"/>
    <n v="29"/>
    <n v="18.170000000000002"/>
    <n v="15.81"/>
    <n v="116"/>
    <n v="11.2"/>
  </r>
  <r>
    <n v="126319"/>
    <x v="8"/>
    <n v="32"/>
    <n v="18.82"/>
    <n v="60.22382328690351"/>
    <n v="160"/>
    <n v="19.171909290416973"/>
  </r>
  <r>
    <n v="126319"/>
    <x v="4"/>
    <n v="46"/>
    <n v="48.75"/>
    <n v="224.2493419913674"/>
    <n v="322"/>
    <n v="38.583467446964157"/>
  </r>
  <r>
    <n v="126319"/>
    <x v="0"/>
    <n v="31"/>
    <n v="18.170000000000002"/>
    <n v="56.326834721729114"/>
    <n v="201.5"/>
    <n v="24.144623262618875"/>
  </r>
  <r>
    <n v="126320"/>
    <x v="0"/>
    <n v="24"/>
    <n v="22.36"/>
    <n v="53.664284834716881"/>
    <n v="156"/>
    <n v="14.876479915433405"/>
  </r>
  <r>
    <n v="126320"/>
    <x v="7"/>
    <n v="248"/>
    <n v="13.03"/>
    <n v="323.14571516528309"/>
    <n v="1736"/>
    <n v="165.5485200845666"/>
  </r>
  <r>
    <n v="126321"/>
    <x v="7"/>
    <n v="39"/>
    <n v="18.82"/>
    <n v="22.02"/>
    <n v="273"/>
    <n v="44.1"/>
  </r>
  <r>
    <n v="126323"/>
    <x v="9"/>
    <n v="37"/>
    <n v="18.170000000000002"/>
    <n v="67.229652487018981"/>
    <n v="148"/>
    <n v="17.345464917284652"/>
  </r>
  <r>
    <n v="126323"/>
    <x v="1"/>
    <n v="25"/>
    <n v="16.22"/>
    <n v="40.550393555587902"/>
    <n v="137.5"/>
    <n v="16.114874500855674"/>
  </r>
  <r>
    <n v="126323"/>
    <x v="3"/>
    <n v="197"/>
    <n v="20.68"/>
    <n v="407.39995395739311"/>
    <n v="591"/>
    <n v="69.264660581859658"/>
  </r>
  <r>
    <n v="126324"/>
    <x v="7"/>
    <n v="68"/>
    <n v="17.37"/>
    <n v="118.11666380051592"/>
    <n v="476"/>
    <n v="65.046817248459959"/>
  </r>
  <r>
    <n v="126324"/>
    <x v="0"/>
    <n v="189"/>
    <n v="12.58"/>
    <n v="237.76333619948412"/>
    <n v="1228.5"/>
    <n v="167.87818275154004"/>
  </r>
  <r>
    <n v="126325"/>
    <x v="7"/>
    <n v="44"/>
    <n v="18.82"/>
    <n v="28.98"/>
    <n v="308"/>
    <n v="38.5"/>
  </r>
  <r>
    <n v="126326"/>
    <x v="8"/>
    <n v="40"/>
    <n v="18.82"/>
    <n v="75.280854415653707"/>
    <n v="200"/>
    <n v="29.785397138628515"/>
  </r>
  <r>
    <n v="126326"/>
    <x v="7"/>
    <n v="58"/>
    <n v="17.37"/>
    <n v="100.74714345057716"/>
    <n v="406"/>
    <n v="60.464356191415888"/>
  </r>
  <r>
    <n v="126326"/>
    <x v="7"/>
    <n v="203"/>
    <n v="13.03"/>
    <n v="264.51200213376922"/>
    <n v="1421"/>
    <n v="211.6252466699556"/>
  </r>
  <r>
    <n v="126327"/>
    <x v="4"/>
    <n v="159"/>
    <n v="33.75"/>
    <n v="536.63"/>
    <n v="1113"/>
    <n v="85.75"/>
  </r>
  <r>
    <n v="126328"/>
    <x v="8"/>
    <n v="39"/>
    <n v="18.82"/>
    <n v="22.02"/>
    <n v="195"/>
    <n v="25.024999999999999"/>
  </r>
  <r>
    <n v="126330"/>
    <x v="4"/>
    <n v="188"/>
    <n v="33.75"/>
    <n v="634.5"/>
    <n v="1316"/>
    <n v="121.53812233285917"/>
  </r>
  <r>
    <n v="126330"/>
    <x v="5"/>
    <n v="15"/>
    <n v="23.16"/>
    <n v="34.74"/>
    <n v="90"/>
    <n v="8.3118776671408252"/>
  </r>
  <r>
    <n v="126331"/>
    <x v="10"/>
    <n v="104"/>
    <n v="10.97"/>
    <n v="57.039999999999992"/>
    <n v="520"/>
    <n v="40.424999999999997"/>
  </r>
  <r>
    <n v="126332"/>
    <x v="9"/>
    <n v="37"/>
    <n v="18.170000000000002"/>
    <n v="50.420699743798046"/>
    <n v="148"/>
    <n v="18.033677685950412"/>
  </r>
  <r>
    <n v="126332"/>
    <x v="4"/>
    <n v="28"/>
    <n v="48.75"/>
    <n v="102.37286758732739"/>
    <n v="196"/>
    <n v="23.882438016528923"/>
  </r>
  <r>
    <n v="126332"/>
    <x v="10"/>
    <n v="28"/>
    <n v="12.97"/>
    <n v="27.236432668874588"/>
    <n v="140"/>
    <n v="17.05888429752066"/>
  </r>
  <r>
    <n v="126334"/>
    <x v="2"/>
    <n v="57"/>
    <n v="11.37"/>
    <n v="19.440000000000001"/>
    <n v="199.5"/>
    <n v="15.925000000000001"/>
  </r>
  <r>
    <n v="126335"/>
    <x v="10"/>
    <n v="189"/>
    <n v="8.98"/>
    <n v="84.86"/>
    <n v="945"/>
    <n v="157.5"/>
  </r>
  <r>
    <n v="126337"/>
    <x v="7"/>
    <n v="29"/>
    <n v="18.82"/>
    <n v="27.288098361197388"/>
    <n v="203"/>
    <n v="29.62142857142857"/>
  </r>
  <r>
    <n v="126337"/>
    <x v="6"/>
    <n v="28"/>
    <n v="16.87"/>
    <n v="23.617219652415255"/>
    <n v="98"/>
    <n v="14.299999999999999"/>
  </r>
  <r>
    <n v="126337"/>
    <x v="5"/>
    <n v="7"/>
    <n v="27.5"/>
    <n v="9.6246819863873654"/>
    <n v="42"/>
    <n v="6.1285714285714281"/>
  </r>
  <r>
    <n v="126338"/>
    <x v="0"/>
    <n v="14"/>
    <n v="26.55"/>
    <n v="7.4300000000000006"/>
    <n v="91"/>
    <n v="6.3"/>
  </r>
  <r>
    <n v="126339"/>
    <x v="4"/>
    <n v="241"/>
    <n v="33.75"/>
    <n v="813.38"/>
    <n v="1687"/>
    <n v="259.7"/>
  </r>
  <r>
    <n v="126340"/>
    <x v="10"/>
    <n v="36"/>
    <n v="12.97"/>
    <n v="16.342981259934746"/>
    <n v="180"/>
    <n v="21.375"/>
  </r>
  <r>
    <n v="126340"/>
    <x v="5"/>
    <n v="26"/>
    <n v="18.82"/>
    <n v="17.127018740065257"/>
    <n v="156"/>
    <n v="18.524999999999999"/>
  </r>
  <r>
    <n v="126341"/>
    <x v="4"/>
    <n v="140"/>
    <n v="41.25"/>
    <n v="577.49999999999989"/>
    <n v="980"/>
    <n v="61.370491803278682"/>
  </r>
  <r>
    <n v="126341"/>
    <x v="2"/>
    <n v="25"/>
    <n v="12.32"/>
    <n v="30.8"/>
    <n v="87.5"/>
    <n v="5.4795081967213104"/>
  </r>
  <r>
    <n v="126342"/>
    <x v="5"/>
    <n v="27"/>
    <n v="18.82"/>
    <n v="15.245766345857453"/>
    <n v="162"/>
    <n v="16.752272727272725"/>
  </r>
  <r>
    <n v="126342"/>
    <x v="2"/>
    <n v="4"/>
    <n v="18.95"/>
    <n v="2.2742336541425487"/>
    <n v="14"/>
    <n v="1.4477272727272728"/>
  </r>
  <r>
    <n v="126343"/>
    <x v="7"/>
    <n v="43"/>
    <n v="18.82"/>
    <n v="28.320000000000004"/>
    <n v="301"/>
    <n v="19.95"/>
  </r>
  <r>
    <n v="126344"/>
    <x v="10"/>
    <n v="32"/>
    <n v="12.97"/>
    <n v="8.3000000000000007"/>
    <n v="160"/>
    <n v="19.25"/>
  </r>
  <r>
    <n v="126345"/>
    <x v="7"/>
    <n v="53"/>
    <n v="17.37"/>
    <n v="92.059936890849471"/>
    <n v="371"/>
    <n v="34.830470860671561"/>
  </r>
  <r>
    <n v="126345"/>
    <x v="2"/>
    <n v="21"/>
    <n v="15.16"/>
    <n v="31.835632361771907"/>
    <n v="73.5"/>
    <n v="6.9003763025858742"/>
  </r>
  <r>
    <n v="126345"/>
    <x v="7"/>
    <n v="87"/>
    <n v="17.37"/>
    <n v="151.1172548963001"/>
    <n v="609"/>
    <n v="57.1745465071401"/>
  </r>
  <r>
    <n v="126345"/>
    <x v="1"/>
    <n v="44"/>
    <n v="16.22"/>
    <n v="71.367175851078571"/>
    <n v="242"/>
    <n v="22.71960632960247"/>
  </r>
  <r>
    <n v="126346"/>
    <x v="3"/>
    <n v="26"/>
    <n v="29.87"/>
    <n v="38.833490923086799"/>
    <n v="78"/>
    <n v="8.1362068965517231"/>
  </r>
  <r>
    <n v="126346"/>
    <x v="8"/>
    <n v="25"/>
    <n v="18.82"/>
    <n v="23.526509076913211"/>
    <n v="125"/>
    <n v="13.038793103448278"/>
  </r>
  <r>
    <n v="126347"/>
    <x v="3"/>
    <n v="37"/>
    <n v="29.87"/>
    <n v="55.26"/>
    <n v="111"/>
    <n v="17.149999999999999"/>
  </r>
  <r>
    <n v="126348"/>
    <x v="9"/>
    <n v="41"/>
    <n v="18.170000000000002"/>
    <n v="22.350000000000005"/>
    <n v="164"/>
    <n v="23.1"/>
  </r>
  <r>
    <n v="126351"/>
    <x v="8"/>
    <n v="93"/>
    <n v="17.37"/>
    <n v="121.15604618160216"/>
    <n v="465"/>
    <n v="60.655187835420392"/>
  </r>
  <r>
    <n v="126351"/>
    <x v="0"/>
    <n v="27"/>
    <n v="18.170000000000002"/>
    <n v="36.79433994851599"/>
    <n v="175.5"/>
    <n v="22.892441860465116"/>
  </r>
  <r>
    <n v="126351"/>
    <x v="5"/>
    <n v="33"/>
    <n v="18.82"/>
    <n v="46.579613869881854"/>
    <n v="198"/>
    <n v="25.827370304114488"/>
  </r>
  <r>
    <n v="126352"/>
    <x v="10"/>
    <n v="31"/>
    <n v="12.97"/>
    <n v="8.0399999999999991"/>
    <n v="155"/>
    <n v="21"/>
  </r>
  <r>
    <n v="126353"/>
    <x v="2"/>
    <n v="59"/>
    <n v="11.37"/>
    <n v="67.082999999999984"/>
    <n v="206.5"/>
    <n v="16.484523104265403"/>
  </r>
  <r>
    <n v="126353"/>
    <x v="1"/>
    <n v="39"/>
    <n v="16.22"/>
    <n v="63.257999999999988"/>
    <n v="214.5"/>
    <n v="17.123148696682463"/>
  </r>
  <r>
    <n v="126353"/>
    <x v="5"/>
    <n v="54"/>
    <n v="17.37"/>
    <n v="93.798000000000002"/>
    <n v="324"/>
    <n v="25.864336492890995"/>
  </r>
  <r>
    <n v="126353"/>
    <x v="3"/>
    <n v="33"/>
    <n v="29.87"/>
    <n v="98.570999999999998"/>
    <n v="99"/>
    <n v="7.9029917061611377"/>
  </r>
  <r>
    <n v="126354"/>
    <x v="8"/>
    <n v="162"/>
    <n v="13.03"/>
    <n v="137.21000000000004"/>
    <n v="810"/>
    <n v="133.875"/>
  </r>
  <r>
    <n v="126355"/>
    <x v="4"/>
    <n v="58"/>
    <n v="45"/>
    <n v="195.74999999999997"/>
    <n v="406"/>
    <n v="54.6"/>
  </r>
  <r>
    <n v="126357"/>
    <x v="9"/>
    <n v="73"/>
    <n v="16.77"/>
    <n v="61.209999999999994"/>
    <n v="292"/>
    <n v="19.95"/>
  </r>
  <r>
    <n v="126358"/>
    <x v="7"/>
    <n v="151"/>
    <n v="13.03"/>
    <n v="196.75148446747272"/>
    <n v="1057"/>
    <n v="143.0458244111349"/>
  </r>
  <r>
    <n v="126358"/>
    <x v="6"/>
    <n v="165"/>
    <n v="11.68"/>
    <n v="192.71851553252731"/>
    <n v="577.5"/>
    <n v="78.154175588865087"/>
  </r>
  <r>
    <n v="126360"/>
    <x v="7"/>
    <n v="37"/>
    <n v="18.82"/>
    <n v="20.89"/>
    <n v="259"/>
    <n v="29.75"/>
  </r>
  <r>
    <n v="126361"/>
    <x v="8"/>
    <n v="228"/>
    <n v="13.03"/>
    <n v="297.08000000000004"/>
    <n v="1140"/>
    <n v="176.4"/>
  </r>
  <r>
    <n v="126362"/>
    <x v="3"/>
    <n v="23"/>
    <n v="36.76"/>
    <n v="84.548503759667284"/>
    <n v="69"/>
    <n v="8.6428484479610486"/>
  </r>
  <r>
    <n v="126362"/>
    <x v="6"/>
    <n v="215"/>
    <n v="11.68"/>
    <n v="251.1214962403327"/>
    <n v="752.5"/>
    <n v="94.257151552038962"/>
  </r>
  <r>
    <n v="126365"/>
    <x v="1"/>
    <n v="27"/>
    <n v="16.22"/>
    <n v="43.793394072721235"/>
    <n v="148.5"/>
    <n v="8.2587394067796609"/>
  </r>
  <r>
    <n v="126365"/>
    <x v="0"/>
    <n v="195"/>
    <n v="12.58"/>
    <n v="245.30660592727878"/>
    <n v="1267.5"/>
    <n v="70.491260593220346"/>
  </r>
  <r>
    <n v="126369"/>
    <x v="4"/>
    <n v="50"/>
    <n v="45"/>
    <n v="225.00075268709293"/>
    <n v="350"/>
    <n v="34.338582677165356"/>
  </r>
  <r>
    <n v="126369"/>
    <x v="10"/>
    <n v="30"/>
    <n v="12.97"/>
    <n v="38.910130164687935"/>
    <n v="150"/>
    <n v="14.716535433070865"/>
  </r>
  <r>
    <n v="126369"/>
    <x v="10"/>
    <n v="27"/>
    <n v="12.97"/>
    <n v="35.019117148219145"/>
    <n v="135"/>
    <n v="13.24488188976378"/>
  </r>
  <r>
    <n v="126370"/>
    <x v="10"/>
    <n v="75"/>
    <n v="11.97"/>
    <n v="89.774457031226405"/>
    <n v="375"/>
    <n v="47.423349056603776"/>
  </r>
  <r>
    <n v="126370"/>
    <x v="3"/>
    <n v="29"/>
    <n v="29.87"/>
    <n v="86.622476094858527"/>
    <n v="87"/>
    <n v="11.002216981132076"/>
  </r>
  <r>
    <n v="126370"/>
    <x v="0"/>
    <n v="92"/>
    <n v="16.77"/>
    <n v="154.28306687391512"/>
    <n v="598"/>
    <n v="75.624433962264149"/>
  </r>
  <r>
    <n v="126371"/>
    <x v="9"/>
    <n v="36"/>
    <n v="18.170000000000002"/>
    <n v="32.707525004079919"/>
    <n v="144"/>
    <n v="13.454704595185998"/>
  </r>
  <r>
    <n v="126371"/>
    <x v="1"/>
    <n v="26"/>
    <n v="16.22"/>
    <n v="21.086983190730418"/>
    <n v="143"/>
    <n v="13.361269146608315"/>
  </r>
  <r>
    <n v="126371"/>
    <x v="8"/>
    <n v="34"/>
    <n v="18.82"/>
    <n v="31.995491805189655"/>
    <n v="170"/>
    <n v="15.88402625820569"/>
  </r>
  <r>
    <n v="126373"/>
    <x v="10"/>
    <n v="66"/>
    <n v="11.97"/>
    <n v="39.502217138103163"/>
    <n v="330"/>
    <n v="43.062138728323696"/>
  </r>
  <r>
    <n v="126373"/>
    <x v="7"/>
    <n v="27"/>
    <n v="18.82"/>
    <n v="25.407782861896834"/>
    <n v="189"/>
    <n v="24.662861271676299"/>
  </r>
  <r>
    <n v="126377"/>
    <x v="8"/>
    <n v="71"/>
    <n v="17.37"/>
    <n v="92.495896245991332"/>
    <n v="355"/>
    <n v="31.871946254071663"/>
  </r>
  <r>
    <n v="126377"/>
    <x v="6"/>
    <n v="74"/>
    <n v="15.57"/>
    <n v="86.414103754008693"/>
    <n v="259"/>
    <n v="23.253053745928341"/>
  </r>
  <r>
    <n v="126378"/>
    <x v="5"/>
    <n v="61"/>
    <n v="17.37"/>
    <n v="105.9556584919635"/>
    <n v="366"/>
    <n v="38.218311746315315"/>
  </r>
  <r>
    <n v="126378"/>
    <x v="2"/>
    <n v="181"/>
    <n v="8.5299999999999994"/>
    <n v="154.39104524995724"/>
    <n v="633.5"/>
    <n v="66.151094238499326"/>
  </r>
  <r>
    <n v="126378"/>
    <x v="8"/>
    <n v="24"/>
    <n v="23.16"/>
    <n v="55.583296258079216"/>
    <n v="120"/>
    <n v="12.530594015185351"/>
  </r>
  <r>
    <n v="126380"/>
    <x v="10"/>
    <n v="25"/>
    <n v="12.97"/>
    <n v="6.4900000000000011"/>
    <n v="125"/>
    <n v="14"/>
  </r>
  <r>
    <n v="126381"/>
    <x v="6"/>
    <n v="34"/>
    <n v="16.87"/>
    <n v="17.21"/>
    <n v="119"/>
    <n v="9.8000000000000007"/>
  </r>
  <r>
    <n v="126382"/>
    <x v="4"/>
    <n v="31"/>
    <n v="48.75"/>
    <n v="75.564791508718727"/>
    <n v="217"/>
    <n v="32.953512396694215"/>
  </r>
  <r>
    <n v="126382"/>
    <x v="8"/>
    <n v="5"/>
    <n v="27.5"/>
    <n v="6.8752084912812732"/>
    <n v="25"/>
    <n v="3.7964876033057853"/>
  </r>
  <r>
    <n v="126384"/>
    <x v="8"/>
    <n v="8"/>
    <n v="27.5"/>
    <n v="14.300561782963285"/>
    <n v="40"/>
    <n v="5.7563451776649748"/>
  </r>
  <r>
    <n v="126384"/>
    <x v="1"/>
    <n v="69"/>
    <n v="14.97"/>
    <n v="67.143087647619396"/>
    <n v="379.5"/>
    <n v="54.613324873096438"/>
  </r>
  <r>
    <n v="126384"/>
    <x v="10"/>
    <n v="54"/>
    <n v="11.97"/>
    <n v="42.016350569417312"/>
    <n v="270"/>
    <n v="38.85532994923858"/>
  </r>
  <r>
    <n v="126386"/>
    <x v="8"/>
    <n v="64"/>
    <n v="17.37"/>
    <n v="55.58"/>
    <n v="320"/>
    <n v="21"/>
  </r>
  <r>
    <n v="126387"/>
    <x v="9"/>
    <n v="134"/>
    <n v="15.37"/>
    <n v="133.87"/>
    <n v="536"/>
    <n v="77.349999999999994"/>
  </r>
  <r>
    <n v="126388"/>
    <x v="0"/>
    <n v="75"/>
    <n v="16.77"/>
    <n v="62.89"/>
    <n v="487.5"/>
    <n v="43.4"/>
  </r>
  <r>
    <n v="126389"/>
    <x v="7"/>
    <n v="40"/>
    <n v="18.82"/>
    <n v="56.461369248612321"/>
    <n v="280"/>
    <n v="40.643410852713181"/>
  </r>
  <r>
    <n v="126389"/>
    <x v="2"/>
    <n v="34"/>
    <n v="12.32"/>
    <n v="31.41676189008864"/>
    <n v="119"/>
    <n v="17.273449612403102"/>
  </r>
  <r>
    <n v="126389"/>
    <x v="3"/>
    <n v="39"/>
    <n v="29.87"/>
    <n v="87.371868861299077"/>
    <n v="117"/>
    <n v="16.983139534883723"/>
  </r>
  <r>
    <n v="126390"/>
    <x v="3"/>
    <n v="11"/>
    <n v="43.65"/>
    <n v="24.006741133518773"/>
    <n v="33"/>
    <n v="3.8178631051752929"/>
  </r>
  <r>
    <n v="126390"/>
    <x v="10"/>
    <n v="33"/>
    <n v="12.97"/>
    <n v="21.399823539638387"/>
    <n v="165"/>
    <n v="19.089315525876465"/>
  </r>
  <r>
    <n v="126390"/>
    <x v="2"/>
    <n v="29"/>
    <n v="12.32"/>
    <n v="17.86343532684284"/>
    <n v="101.5"/>
    <n v="11.742821368948249"/>
  </r>
  <r>
    <n v="126392"/>
    <x v="2"/>
    <n v="37"/>
    <n v="12.32"/>
    <n v="9.1199999999999974"/>
    <n v="129.5"/>
    <n v="20.475000000000001"/>
  </r>
  <r>
    <n v="126393"/>
    <x v="8"/>
    <n v="71"/>
    <n v="17.37"/>
    <n v="92.495521088866028"/>
    <n v="355"/>
    <n v="46.318512658227846"/>
  </r>
  <r>
    <n v="126393"/>
    <x v="10"/>
    <n v="87"/>
    <n v="11.97"/>
    <n v="78.104478911133967"/>
    <n v="435"/>
    <n v="56.75648734177215"/>
  </r>
  <r>
    <n v="126394"/>
    <x v="0"/>
    <n v="27"/>
    <n v="18.170000000000002"/>
    <n v="9.81"/>
    <n v="175.5"/>
    <n v="26.95"/>
  </r>
  <r>
    <n v="126395"/>
    <x v="6"/>
    <n v="32"/>
    <n v="16.87"/>
    <n v="18.892302911201501"/>
    <n v="112"/>
    <n v="10.478281622911695"/>
  </r>
  <r>
    <n v="126395"/>
    <x v="0"/>
    <n v="15"/>
    <n v="22.36"/>
    <n v="11.737697088798502"/>
    <n v="97.5"/>
    <n v="9.1217183770883068"/>
  </r>
  <r>
    <n v="126396"/>
    <x v="10"/>
    <n v="43"/>
    <n v="12.97"/>
    <n v="16.73"/>
    <n v="215"/>
    <n v="17.149999999999999"/>
  </r>
  <r>
    <n v="126397"/>
    <x v="0"/>
    <n v="74"/>
    <n v="16.77"/>
    <n v="93.07180399690742"/>
    <n v="481"/>
    <n v="69.460944881889773"/>
  </r>
  <r>
    <n v="126397"/>
    <x v="4"/>
    <n v="22"/>
    <n v="60"/>
    <n v="98.998196003092545"/>
    <n v="154"/>
    <n v="22.239055118110237"/>
  </r>
  <r>
    <n v="126398"/>
    <x v="10"/>
    <n v="39"/>
    <n v="12.97"/>
    <n v="32.878161892361113"/>
    <n v="195"/>
    <n v="27.815606361829026"/>
  </r>
  <r>
    <n v="126398"/>
    <x v="9"/>
    <n v="77"/>
    <n v="16.77"/>
    <n v="83.931838107638882"/>
    <n v="308"/>
    <n v="43.934393638170981"/>
  </r>
  <r>
    <n v="126399"/>
    <x v="8"/>
    <n v="148"/>
    <n v="13.03"/>
    <n v="125.35000000000001"/>
    <n v="740"/>
    <n v="49.35"/>
  </r>
  <r>
    <n v="126400"/>
    <x v="5"/>
    <n v="31"/>
    <n v="18.82"/>
    <n v="17.5"/>
    <n v="186"/>
    <n v="10.5"/>
  </r>
  <r>
    <n v="126401"/>
    <x v="4"/>
    <n v="28"/>
    <n v="48.75"/>
    <n v="68.246829783774999"/>
    <n v="196"/>
    <n v="15.334117647058822"/>
  </r>
  <r>
    <n v="126401"/>
    <x v="2"/>
    <n v="29"/>
    <n v="12.32"/>
    <n v="17.863170216225004"/>
    <n v="101.5"/>
    <n v="7.9408823529411761"/>
  </r>
  <r>
    <n v="126402"/>
    <x v="2"/>
    <n v="17"/>
    <n v="15.16"/>
    <n v="5.1499999999999995"/>
    <n v="59.5"/>
    <n v="8.4"/>
  </r>
  <r>
    <n v="126403"/>
    <x v="8"/>
    <n v="205"/>
    <n v="13.03"/>
    <n v="267.11500000000001"/>
    <n v="1025"/>
    <n v="68.754277891854898"/>
  </r>
  <r>
    <n v="126403"/>
    <x v="3"/>
    <n v="198"/>
    <n v="20.68"/>
    <n v="409.464"/>
    <n v="594"/>
    <n v="39.843942505133477"/>
  </r>
  <r>
    <n v="126403"/>
    <x v="8"/>
    <n v="43"/>
    <n v="18.82"/>
    <n v="80.926000000000002"/>
    <n v="215"/>
    <n v="14.421629021218344"/>
  </r>
  <r>
    <n v="126403"/>
    <x v="0"/>
    <n v="55"/>
    <n v="16.77"/>
    <n v="92.234999999999999"/>
    <n v="357.5"/>
    <n v="23.980150581793293"/>
  </r>
  <r>
    <n v="126404"/>
    <x v="4"/>
    <n v="28"/>
    <n v="48.75"/>
    <n v="68.25"/>
    <n v="196"/>
    <n v="18.2"/>
  </r>
  <r>
    <n v="126405"/>
    <x v="7"/>
    <n v="65"/>
    <n v="17.37"/>
    <n v="112.90380338302238"/>
    <n v="455"/>
    <n v="42.644351464435147"/>
  </r>
  <r>
    <n v="126405"/>
    <x v="5"/>
    <n v="203"/>
    <n v="13.03"/>
    <n v="264.50619661697766"/>
    <n v="1218"/>
    <n v="114.15564853556486"/>
  </r>
  <r>
    <n v="126406"/>
    <x v="1"/>
    <n v="23"/>
    <n v="19.96"/>
    <n v="29.841058057314953"/>
    <n v="126.5"/>
    <n v="16.144295671313277"/>
  </r>
  <r>
    <n v="126406"/>
    <x v="5"/>
    <n v="5"/>
    <n v="27.5"/>
    <n v="8.9377569985205323"/>
    <n v="30"/>
    <n v="3.8286867204695523"/>
  </r>
  <r>
    <n v="126406"/>
    <x v="7"/>
    <n v="75"/>
    <n v="17.37"/>
    <n v="84.681184944164528"/>
    <n v="525"/>
    <n v="67.002017608217159"/>
  </r>
  <r>
    <n v="126407"/>
    <x v="5"/>
    <n v="115"/>
    <n v="15.92"/>
    <n v="118.99999999999999"/>
    <n v="690"/>
    <n v="61.6"/>
  </r>
  <r>
    <n v="126408"/>
    <x v="1"/>
    <n v="64"/>
    <n v="14.97"/>
    <n v="33.53"/>
    <n v="352"/>
    <n v="38.5"/>
  </r>
  <r>
    <n v="126409"/>
    <x v="6"/>
    <n v="24"/>
    <n v="20.76"/>
    <n v="9.9600000000000009"/>
    <n v="84"/>
    <n v="7.35"/>
  </r>
  <r>
    <n v="126410"/>
    <x v="3"/>
    <n v="200"/>
    <n v="20.68"/>
    <n v="413.60133641803776"/>
    <n v="600"/>
    <n v="58.403193612774459"/>
  </r>
  <r>
    <n v="126410"/>
    <x v="7"/>
    <n v="129"/>
    <n v="15.92"/>
    <n v="205.36866358196224"/>
    <n v="903"/>
    <n v="87.896806387225553"/>
  </r>
  <r>
    <n v="126412"/>
    <x v="9"/>
    <n v="30"/>
    <n v="18.170000000000002"/>
    <n v="54.510688679304884"/>
    <n v="120"/>
    <n v="15.625"/>
  </r>
  <r>
    <n v="126412"/>
    <x v="5"/>
    <n v="25"/>
    <n v="18.82"/>
    <n v="47.050594429669694"/>
    <n v="150"/>
    <n v="19.53125"/>
  </r>
  <r>
    <n v="126412"/>
    <x v="3"/>
    <n v="78"/>
    <n v="27.57"/>
    <n v="215.04871689102546"/>
    <n v="234"/>
    <n v="30.46875"/>
  </r>
  <r>
    <n v="126413"/>
    <x v="9"/>
    <n v="192"/>
    <n v="12.58"/>
    <n v="241.53506099694431"/>
    <n v="768"/>
    <n v="67.938461538461539"/>
  </r>
  <r>
    <n v="126413"/>
    <x v="3"/>
    <n v="108"/>
    <n v="25.27"/>
    <n v="272.91493900305568"/>
    <n v="324"/>
    <n v="28.661538461538459"/>
  </r>
  <r>
    <n v="126414"/>
    <x v="9"/>
    <n v="62"/>
    <n v="16.77"/>
    <n v="51.99"/>
    <n v="248"/>
    <n v="36.4"/>
  </r>
  <r>
    <n v="126415"/>
    <x v="8"/>
    <n v="31"/>
    <n v="18.82"/>
    <n v="17.5"/>
    <n v="155"/>
    <n v="21"/>
  </r>
  <r>
    <n v="126416"/>
    <x v="10"/>
    <n v="100"/>
    <n v="10.97"/>
    <n v="54.85"/>
    <n v="500"/>
    <n v="61.6"/>
  </r>
  <r>
    <n v="126417"/>
    <x v="8"/>
    <n v="50"/>
    <n v="17.37"/>
    <n v="30.400000000000002"/>
    <n v="250"/>
    <n v="25.2"/>
  </r>
  <r>
    <n v="126418"/>
    <x v="10"/>
    <n v="45"/>
    <n v="12.97"/>
    <n v="58.365472187089594"/>
    <n v="225"/>
    <n v="29.759987770077451"/>
  </r>
  <r>
    <n v="126418"/>
    <x v="8"/>
    <n v="66"/>
    <n v="17.37"/>
    <n v="114.64292748174977"/>
    <n v="330"/>
    <n v="43.647982062780265"/>
  </r>
  <r>
    <n v="126418"/>
    <x v="10"/>
    <n v="46"/>
    <n v="12.97"/>
    <n v="59.662482680136023"/>
    <n v="230"/>
    <n v="30.421320831634734"/>
  </r>
  <r>
    <n v="126418"/>
    <x v="8"/>
    <n v="11"/>
    <n v="27.5"/>
    <n v="30.25024472988024"/>
    <n v="55"/>
    <n v="7.2746636771300439"/>
  </r>
  <r>
    <n v="126418"/>
    <x v="2"/>
    <n v="39"/>
    <n v="12.32"/>
    <n v="48.048388720042503"/>
    <n v="136.5"/>
    <n v="18.054392580513657"/>
  </r>
  <r>
    <n v="126418"/>
    <x v="10"/>
    <n v="50"/>
    <n v="11.97"/>
    <n v="59.850484201101899"/>
    <n v="250"/>
    <n v="33.06665307786384"/>
  </r>
  <r>
    <n v="126419"/>
    <x v="6"/>
    <n v="254"/>
    <n v="11.68"/>
    <n v="296.67000000000007"/>
    <n v="889"/>
    <n v="98"/>
  </r>
  <r>
    <n v="126420"/>
    <x v="6"/>
    <n v="37"/>
    <n v="16.87"/>
    <n v="31.209320944802393"/>
    <n v="129.5"/>
    <n v="17.667285382830627"/>
  </r>
  <r>
    <n v="126420"/>
    <x v="1"/>
    <n v="23"/>
    <n v="19.96"/>
    <n v="22.953868308271332"/>
    <n v="126.5"/>
    <n v="17.258004640371229"/>
  </r>
  <r>
    <n v="126420"/>
    <x v="8"/>
    <n v="27"/>
    <n v="18.82"/>
    <n v="25.406854234915468"/>
    <n v="135"/>
    <n v="18.417633410672853"/>
  </r>
  <r>
    <n v="126420"/>
    <x v="10"/>
    <n v="8"/>
    <n v="18.95"/>
    <n v="7.5799565120108339"/>
    <n v="40"/>
    <n v="5.4570765661252905"/>
  </r>
  <r>
    <n v="126421"/>
    <x v="1"/>
    <n v="200"/>
    <n v="11.23"/>
    <n v="168.45000000000002"/>
    <n v="1100"/>
    <n v="106.8217213114754"/>
  </r>
  <r>
    <n v="126421"/>
    <x v="5"/>
    <n v="20"/>
    <n v="23.16"/>
    <n v="34.74"/>
    <n v="120"/>
    <n v="11.653278688524589"/>
  </r>
  <r>
    <n v="126422"/>
    <x v="8"/>
    <n v="222"/>
    <n v="13.03"/>
    <n v="289.27"/>
    <n v="1110"/>
    <n v="61.25"/>
  </r>
  <r>
    <n v="126423"/>
    <x v="9"/>
    <n v="25"/>
    <n v="18.170000000000002"/>
    <n v="45.425684740499563"/>
    <n v="100"/>
    <n v="10.265588914549653"/>
  </r>
  <r>
    <n v="126423"/>
    <x v="4"/>
    <n v="51"/>
    <n v="45"/>
    <n v="229.50345950345954"/>
    <n v="357"/>
    <n v="36.648152424942261"/>
  </r>
  <r>
    <n v="126423"/>
    <x v="1"/>
    <n v="35"/>
    <n v="16.22"/>
    <n v="56.770855756040937"/>
    <n v="192.5"/>
    <n v="19.761258660508084"/>
  </r>
  <r>
    <n v="126424"/>
    <x v="0"/>
    <n v="97"/>
    <n v="16.77"/>
    <n v="122.00311362036012"/>
    <n v="630.5"/>
    <n v="65.810437817258887"/>
  </r>
  <r>
    <n v="126424"/>
    <x v="6"/>
    <n v="45"/>
    <n v="16.87"/>
    <n v="56.93688637963988"/>
    <n v="157.5"/>
    <n v="16.439562182741117"/>
  </r>
  <r>
    <n v="126425"/>
    <x v="7"/>
    <n v="51"/>
    <n v="17.37"/>
    <n v="31.010000000000005"/>
    <n v="357"/>
    <n v="48.3"/>
  </r>
  <r>
    <n v="126426"/>
    <x v="3"/>
    <n v="52"/>
    <n v="27.57"/>
    <n v="143.3649823107686"/>
    <n v="156"/>
    <n v="23.192163009404386"/>
  </r>
  <r>
    <n v="126426"/>
    <x v="8"/>
    <n v="161"/>
    <n v="13.03"/>
    <n v="209.78443740478761"/>
    <n v="805"/>
    <n v="119.6775078369906"/>
  </r>
  <r>
    <n v="126426"/>
    <x v="7"/>
    <n v="45"/>
    <n v="18.82"/>
    <n v="84.690580284443755"/>
    <n v="315"/>
    <n v="46.830329153605014"/>
  </r>
  <r>
    <n v="126427"/>
    <x v="1"/>
    <n v="35"/>
    <n v="16.22"/>
    <n v="17.030000000000005"/>
    <n v="192.5"/>
    <n v="34.125"/>
  </r>
  <r>
    <n v="126428"/>
    <x v="1"/>
    <n v="23"/>
    <n v="19.96"/>
    <n v="45.907935039005196"/>
    <n v="126.5"/>
    <n v="14.549291784702552"/>
  </r>
  <r>
    <n v="126428"/>
    <x v="10"/>
    <n v="45"/>
    <n v="12.97"/>
    <n v="58.364917412031403"/>
    <n v="225"/>
    <n v="25.878186968838527"/>
  </r>
  <r>
    <n v="126428"/>
    <x v="6"/>
    <n v="204"/>
    <n v="11.68"/>
    <n v="238.2716628390225"/>
    <n v="714"/>
    <n v="82.120113314447607"/>
  </r>
  <r>
    <n v="126428"/>
    <x v="8"/>
    <n v="131"/>
    <n v="15.92"/>
    <n v="208.55170489358306"/>
    <n v="655"/>
    <n v="75.334277620396605"/>
  </r>
  <r>
    <n v="126428"/>
    <x v="1"/>
    <n v="70"/>
    <n v="14.97"/>
    <n v="104.78985171946837"/>
    <n v="385"/>
    <n v="44.28045325779037"/>
  </r>
  <r>
    <n v="126428"/>
    <x v="7"/>
    <n v="27"/>
    <n v="18.82"/>
    <n v="50.813928096889647"/>
    <n v="189"/>
    <n v="21.737677053824367"/>
  </r>
  <r>
    <n v="126429"/>
    <x v="7"/>
    <n v="31"/>
    <n v="18.82"/>
    <n v="58.342000000000006"/>
    <n v="217"/>
    <n v="33.365389642215327"/>
  </r>
  <r>
    <n v="126429"/>
    <x v="8"/>
    <n v="228"/>
    <n v="13.03"/>
    <n v="297.084"/>
    <n v="1140"/>
    <n v="175.28361378859665"/>
  </r>
  <r>
    <n v="126429"/>
    <x v="0"/>
    <n v="219"/>
    <n v="12.58"/>
    <n v="275.50200000000001"/>
    <n v="1423.5"/>
    <n v="218.87388090181346"/>
  </r>
  <r>
    <n v="126429"/>
    <x v="8"/>
    <n v="56"/>
    <n v="17.37"/>
    <n v="97.27200000000002"/>
    <n v="280"/>
    <n v="43.052115667374615"/>
  </r>
  <r>
    <n v="126430"/>
    <x v="9"/>
    <n v="209"/>
    <n v="12.58"/>
    <n v="197.19"/>
    <n v="836"/>
    <n v="139.125"/>
  </r>
  <r>
    <n v="126431"/>
    <x v="4"/>
    <n v="41"/>
    <n v="48.75"/>
    <n v="129.91999999999999"/>
    <n v="287"/>
    <n v="25.2"/>
  </r>
  <r>
    <n v="126435"/>
    <x v="7"/>
    <n v="38"/>
    <n v="18.82"/>
    <n v="53.637275727526486"/>
    <n v="266"/>
    <n v="33.988025700934578"/>
  </r>
  <r>
    <n v="126435"/>
    <x v="8"/>
    <n v="118"/>
    <n v="15.92"/>
    <n v="140.89272427247352"/>
    <n v="590"/>
    <n v="75.386974299065429"/>
  </r>
  <r>
    <n v="126436"/>
    <x v="5"/>
    <n v="37"/>
    <n v="18.82"/>
    <n v="69.633667401433385"/>
    <n v="222"/>
    <n v="20.866567386448249"/>
  </r>
  <r>
    <n v="126436"/>
    <x v="4"/>
    <n v="179"/>
    <n v="33.75"/>
    <n v="604.12211446837682"/>
    <n v="1253"/>
    <n v="117.77391412261107"/>
  </r>
  <r>
    <n v="126436"/>
    <x v="1"/>
    <n v="52"/>
    <n v="14.97"/>
    <n v="77.843628187339249"/>
    <n v="286"/>
    <n v="26.882154380739635"/>
  </r>
  <r>
    <n v="126436"/>
    <x v="2"/>
    <n v="63"/>
    <n v="11.37"/>
    <n v="71.63065786299903"/>
    <n v="220.5"/>
    <n v="20.725577066269548"/>
  </r>
  <r>
    <n v="126436"/>
    <x v="1"/>
    <n v="6"/>
    <n v="23.7"/>
    <n v="14.219932079851549"/>
    <n v="33"/>
    <n v="3.1017870439314965"/>
  </r>
  <r>
    <n v="126438"/>
    <x v="6"/>
    <n v="166"/>
    <n v="11.68"/>
    <n v="126.03"/>
    <n v="581"/>
    <n v="84.174999999999997"/>
  </r>
  <r>
    <n v="126439"/>
    <x v="2"/>
    <n v="26"/>
    <n v="12.32"/>
    <n v="32.032191620205303"/>
    <n v="91"/>
    <n v="11.214968025579537"/>
  </r>
  <r>
    <n v="126439"/>
    <x v="8"/>
    <n v="232"/>
    <n v="13.03"/>
    <n v="302.29780837979467"/>
    <n v="1160"/>
    <n v="142.96003197442047"/>
  </r>
  <r>
    <n v="126440"/>
    <x v="5"/>
    <n v="50"/>
    <n v="17.37"/>
    <n v="30.400000000000002"/>
    <n v="300"/>
    <n v="36.575000000000003"/>
  </r>
  <r>
    <n v="126441"/>
    <x v="8"/>
    <n v="26"/>
    <n v="18.82"/>
    <n v="24.465631319600369"/>
    <n v="130"/>
    <n v="14.266145833333331"/>
  </r>
  <r>
    <n v="126441"/>
    <x v="10"/>
    <n v="70"/>
    <n v="11.97"/>
    <n v="41.894368680399637"/>
    <n v="350"/>
    <n v="38.408854166666664"/>
  </r>
  <r>
    <n v="126442"/>
    <x v="6"/>
    <n v="70"/>
    <n v="15.57"/>
    <n v="70.846172464524699"/>
    <n v="245"/>
    <n v="35.773006134969329"/>
  </r>
  <r>
    <n v="126442"/>
    <x v="3"/>
    <n v="27"/>
    <n v="29.87"/>
    <n v="52.423827535475297"/>
    <n v="81"/>
    <n v="11.826993865030676"/>
  </r>
  <r>
    <n v="126443"/>
    <x v="10"/>
    <n v="38"/>
    <n v="12.97"/>
    <n v="9.86"/>
    <n v="190"/>
    <n v="29.4"/>
  </r>
  <r>
    <n v="126444"/>
    <x v="10"/>
    <n v="186"/>
    <n v="8.98"/>
    <n v="167.02879797815723"/>
    <n v="930"/>
    <n v="108.88923766816144"/>
  </r>
  <r>
    <n v="126444"/>
    <x v="0"/>
    <n v="200"/>
    <n v="12.58"/>
    <n v="251.60120202184282"/>
    <n v="1300"/>
    <n v="152.21076233183859"/>
  </r>
  <r>
    <n v="126447"/>
    <x v="0"/>
    <n v="34"/>
    <n v="18.170000000000002"/>
    <n v="18.53"/>
    <n v="221"/>
    <n v="22.05"/>
  </r>
  <r>
    <n v="126448"/>
    <x v="1"/>
    <n v="36"/>
    <n v="16.22"/>
    <n v="17.52"/>
    <n v="198"/>
    <n v="11.375"/>
  </r>
  <r>
    <n v="126449"/>
    <x v="8"/>
    <n v="53"/>
    <n v="17.37"/>
    <n v="69.043999391496172"/>
    <n v="265"/>
    <n v="25.475515463917528"/>
  </r>
  <r>
    <n v="126449"/>
    <x v="9"/>
    <n v="66"/>
    <n v="16.77"/>
    <n v="83.009395299307826"/>
    <n v="264"/>
    <n v="25.379381443298971"/>
  </r>
  <r>
    <n v="126449"/>
    <x v="5"/>
    <n v="25"/>
    <n v="18.82"/>
    <n v="35.28660530919602"/>
    <n v="150"/>
    <n v="14.420103092783506"/>
  </r>
  <r>
    <n v="126451"/>
    <x v="2"/>
    <n v="71"/>
    <n v="11.37"/>
    <n v="60.545166295462181"/>
    <n v="248.5"/>
    <n v="29.209649122807015"/>
  </r>
  <r>
    <n v="126451"/>
    <x v="6"/>
    <n v="64"/>
    <n v="15.57"/>
    <n v="74.735896676579273"/>
    <n v="224"/>
    <n v="26.329824561403505"/>
  </r>
  <r>
    <n v="126451"/>
    <x v="6"/>
    <n v="36"/>
    <n v="16.87"/>
    <n v="45.548937027958544"/>
    <n v="126"/>
    <n v="14.810526315789472"/>
  </r>
  <r>
    <n v="126452"/>
    <x v="9"/>
    <n v="67"/>
    <n v="16.77"/>
    <n v="56.180000000000007"/>
    <n v="268"/>
    <n v="32.725000000000001"/>
  </r>
  <r>
    <n v="126453"/>
    <x v="7"/>
    <n v="21"/>
    <n v="23.16"/>
    <n v="24.31816091954023"/>
    <n v="147"/>
    <n v="18.44983031674208"/>
  </r>
  <r>
    <n v="126453"/>
    <x v="8"/>
    <n v="59"/>
    <n v="17.37"/>
    <n v="51.241839080459769"/>
    <n v="295"/>
    <n v="37.025169683257914"/>
  </r>
  <r>
    <n v="126454"/>
    <x v="9"/>
    <n v="29"/>
    <n v="18.170000000000002"/>
    <n v="34.251434516038252"/>
    <n v="116"/>
    <n v="10.709228650137742"/>
  </r>
  <r>
    <n v="126454"/>
    <x v="10"/>
    <n v="50"/>
    <n v="11.97"/>
    <n v="38.903618237429818"/>
    <n v="250"/>
    <n v="23.080234159779614"/>
  </r>
  <r>
    <n v="126454"/>
    <x v="5"/>
    <n v="60"/>
    <n v="17.37"/>
    <n v="67.744947246531922"/>
    <n v="360"/>
    <n v="33.235537190082646"/>
  </r>
  <r>
    <n v="126455"/>
    <x v="2"/>
    <n v="32"/>
    <n v="12.32"/>
    <n v="7.8800000000000008"/>
    <n v="112"/>
    <n v="17.149999999999999"/>
  </r>
  <r>
    <n v="126456"/>
    <x v="1"/>
    <n v="28"/>
    <n v="16.22"/>
    <n v="45.416151984980871"/>
    <n v="154"/>
    <n v="22.562790697674419"/>
  </r>
  <r>
    <n v="126456"/>
    <x v="1"/>
    <n v="191"/>
    <n v="11.23"/>
    <n v="214.49371780241552"/>
    <n v="1050.5"/>
    <n v="153.91046511627906"/>
  </r>
  <r>
    <n v="126456"/>
    <x v="10"/>
    <n v="30"/>
    <n v="12.97"/>
    <n v="38.910130212603619"/>
    <n v="150"/>
    <n v="21.97674418604651"/>
  </r>
  <r>
    <n v="126457"/>
    <x v="8"/>
    <n v="96"/>
    <n v="17.37"/>
    <n v="166.7543919442293"/>
    <n v="480"/>
    <n v="51.409836065573771"/>
  </r>
  <r>
    <n v="126457"/>
    <x v="6"/>
    <n v="72"/>
    <n v="15.57"/>
    <n v="112.10560805577073"/>
    <n v="252"/>
    <n v="26.990163934426231"/>
  </r>
  <r>
    <n v="126458"/>
    <x v="2"/>
    <n v="35"/>
    <n v="12.32"/>
    <n v="8.620000000000001"/>
    <n v="122.5"/>
    <n v="9.8000000000000007"/>
  </r>
  <r>
    <n v="126459"/>
    <x v="3"/>
    <n v="23"/>
    <n v="36.76"/>
    <n v="42.273999999999994"/>
    <n v="69"/>
    <n v="8.3183333333333334"/>
  </r>
  <r>
    <n v="126459"/>
    <x v="5"/>
    <n v="26"/>
    <n v="18.82"/>
    <n v="24.465999999999998"/>
    <n v="156"/>
    <n v="18.806666666666668"/>
  </r>
  <r>
    <n v="126461"/>
    <x v="7"/>
    <n v="147"/>
    <n v="13.03"/>
    <n v="191.54057636887609"/>
    <n v="1029"/>
    <n v="116.73771870794079"/>
  </r>
  <r>
    <n v="126461"/>
    <x v="5"/>
    <n v="200"/>
    <n v="13.03"/>
    <n v="260.5994236311239"/>
    <n v="1200"/>
    <n v="136.13728129205921"/>
  </r>
  <r>
    <n v="126462"/>
    <x v="8"/>
    <n v="19"/>
    <n v="23.16"/>
    <n v="8.7999999999999989"/>
    <n v="95"/>
    <n v="14.7"/>
  </r>
  <r>
    <n v="126464"/>
    <x v="5"/>
    <n v="56"/>
    <n v="17.37"/>
    <n v="34.049999999999997"/>
    <n v="336"/>
    <n v="40.424999999999997"/>
  </r>
  <r>
    <n v="126468"/>
    <x v="10"/>
    <n v="120"/>
    <n v="10.97"/>
    <n v="98.73"/>
    <n v="600"/>
    <n v="50.528511821974959"/>
  </r>
  <r>
    <n v="126468"/>
    <x v="4"/>
    <n v="17"/>
    <n v="60"/>
    <n v="76.5"/>
    <n v="119"/>
    <n v="10.021488178025034"/>
  </r>
  <r>
    <n v="126469"/>
    <x v="7"/>
    <n v="49"/>
    <n v="18.82"/>
    <n v="59.939484922611392"/>
    <n v="343"/>
    <n v="37.420990990990987"/>
  </r>
  <r>
    <n v="126469"/>
    <x v="9"/>
    <n v="53"/>
    <n v="16.77"/>
    <n v="57.770515077388609"/>
    <n v="212"/>
    <n v="23.129009009009007"/>
  </r>
  <r>
    <n v="126471"/>
    <x v="9"/>
    <n v="169"/>
    <n v="12.58"/>
    <n v="212.60249099315482"/>
    <n v="676"/>
    <n v="89.369792487523"/>
  </r>
  <r>
    <n v="126471"/>
    <x v="4"/>
    <n v="35"/>
    <n v="48.75"/>
    <n v="170.62539404947759"/>
    <n v="245"/>
    <n v="32.389939584975053"/>
  </r>
  <r>
    <n v="126471"/>
    <x v="4"/>
    <n v="83"/>
    <n v="45"/>
    <n v="373.50086257863671"/>
    <n v="581"/>
    <n v="76.810428158655128"/>
  </r>
  <r>
    <n v="126471"/>
    <x v="1"/>
    <n v="73"/>
    <n v="14.97"/>
    <n v="109.28125237873091"/>
    <n v="401.5"/>
    <n v="53.079839768846867"/>
  </r>
  <r>
    <n v="126472"/>
    <x v="5"/>
    <n v="63"/>
    <n v="17.37"/>
    <n v="109.43157330036306"/>
    <n v="378"/>
    <n v="25.381517919887557"/>
  </r>
  <r>
    <n v="126472"/>
    <x v="8"/>
    <n v="209"/>
    <n v="13.03"/>
    <n v="272.32842669963691"/>
    <n v="1045"/>
    <n v="70.16848208011244"/>
  </r>
  <r>
    <n v="126473"/>
    <x v="4"/>
    <n v="26"/>
    <n v="48.75"/>
    <n v="63.38"/>
    <n v="182"/>
    <n v="29.4"/>
  </r>
  <r>
    <n v="126474"/>
    <x v="10"/>
    <n v="107"/>
    <n v="10.97"/>
    <n v="117.37923517708558"/>
    <n v="535"/>
    <n v="71.909980039920157"/>
  </r>
  <r>
    <n v="126474"/>
    <x v="1"/>
    <n v="71"/>
    <n v="14.97"/>
    <n v="106.28721295348312"/>
    <n v="390.5"/>
    <n v="52.487564870259483"/>
  </r>
  <r>
    <n v="126474"/>
    <x v="3"/>
    <n v="109"/>
    <n v="25.27"/>
    <n v="275.44355186943136"/>
    <n v="327"/>
    <n v="43.952455089820361"/>
  </r>
  <r>
    <n v="126475"/>
    <x v="4"/>
    <n v="41"/>
    <n v="48.75"/>
    <n v="199.87383738515632"/>
    <n v="287"/>
    <n v="28.825877192982453"/>
  </r>
  <r>
    <n v="126475"/>
    <x v="0"/>
    <n v="50"/>
    <n v="16.77"/>
    <n v="83.849512268894856"/>
    <n v="325"/>
    <n v="32.642543859649116"/>
  </r>
  <r>
    <n v="126475"/>
    <x v="5"/>
    <n v="28"/>
    <n v="18.82"/>
    <n v="52.695693482667657"/>
    <n v="168"/>
    <n v="16.873684210526314"/>
  </r>
  <r>
    <n v="126475"/>
    <x v="3"/>
    <n v="139"/>
    <n v="25.27"/>
    <n v="351.25095686328115"/>
    <n v="417"/>
    <n v="41.882894736842104"/>
  </r>
  <r>
    <n v="126477"/>
    <x v="3"/>
    <n v="22"/>
    <n v="36.76"/>
    <n v="28.310000000000002"/>
    <n v="66"/>
    <n v="5.25"/>
  </r>
  <r>
    <n v="126479"/>
    <x v="4"/>
    <n v="30"/>
    <n v="48.75"/>
    <n v="73.129999999999981"/>
    <n v="210"/>
    <n v="17.149999999999999"/>
  </r>
  <r>
    <n v="126481"/>
    <x v="7"/>
    <n v="23"/>
    <n v="23.16"/>
    <n v="15.98"/>
    <n v="161"/>
    <n v="13.475"/>
  </r>
  <r>
    <n v="126482"/>
    <x v="2"/>
    <n v="28"/>
    <n v="12.32"/>
    <n v="34.496421974580734"/>
    <n v="98"/>
    <n v="8.2183544303797476"/>
  </r>
  <r>
    <n v="126482"/>
    <x v="4"/>
    <n v="65"/>
    <n v="45"/>
    <n v="292.50357802541924"/>
    <n v="455"/>
    <n v="38.156645569620252"/>
  </r>
  <r>
    <n v="126483"/>
    <x v="10"/>
    <n v="238"/>
    <n v="8.98"/>
    <n v="138.91999999999996"/>
    <n v="1190"/>
    <n v="183.75"/>
  </r>
  <r>
    <n v="126484"/>
    <x v="1"/>
    <n v="29"/>
    <n v="16.22"/>
    <n v="9.41"/>
    <n v="159.5"/>
    <n v="24.5"/>
  </r>
  <r>
    <n v="126485"/>
    <x v="9"/>
    <n v="147"/>
    <n v="12.58"/>
    <n v="184.92442634250534"/>
    <n v="588"/>
    <n v="77.900576923076926"/>
  </r>
  <r>
    <n v="126485"/>
    <x v="0"/>
    <n v="56"/>
    <n v="16.77"/>
    <n v="93.911200840754475"/>
    <n v="364"/>
    <n v="48.224166666666669"/>
  </r>
  <r>
    <n v="126485"/>
    <x v="9"/>
    <n v="152"/>
    <n v="12.58"/>
    <n v="191.21437281674022"/>
    <n v="608"/>
    <n v="80.550256410256409"/>
  </r>
  <r>
    <n v="126486"/>
    <x v="5"/>
    <n v="24"/>
    <n v="23.16"/>
    <n v="27.791007818357077"/>
    <n v="144"/>
    <n v="14.593220338983052"/>
  </r>
  <r>
    <n v="126486"/>
    <x v="7"/>
    <n v="30"/>
    <n v="18.82"/>
    <n v="28.228992181642926"/>
    <n v="210"/>
    <n v="21.281779661016948"/>
  </r>
  <r>
    <n v="126487"/>
    <x v="3"/>
    <n v="71"/>
    <n v="27.57"/>
    <n v="146.80884023556621"/>
    <n v="213"/>
    <n v="32.493651832460735"/>
  </r>
  <r>
    <n v="126487"/>
    <x v="0"/>
    <n v="26"/>
    <n v="18.170000000000002"/>
    <n v="35.431159764433779"/>
    <n v="169"/>
    <n v="25.781348167539267"/>
  </r>
  <r>
    <n v="126488"/>
    <x v="1"/>
    <n v="63"/>
    <n v="14.97"/>
    <n v="61.304633175355441"/>
    <n v="346.5"/>
    <n v="40.425000000000004"/>
  </r>
  <r>
    <n v="126488"/>
    <x v="0"/>
    <n v="57"/>
    <n v="16.77"/>
    <n v="62.135366824644542"/>
    <n v="370.5"/>
    <n v="43.225000000000009"/>
  </r>
  <r>
    <n v="126489"/>
    <x v="3"/>
    <n v="58"/>
    <n v="27.57"/>
    <n v="159.90762379857125"/>
    <n v="174"/>
    <n v="18.329705882352943"/>
  </r>
  <r>
    <n v="126489"/>
    <x v="4"/>
    <n v="48"/>
    <n v="48.75"/>
    <n v="234.0023762014288"/>
    <n v="336"/>
    <n v="35.395294117647062"/>
  </r>
  <r>
    <n v="126490"/>
    <x v="4"/>
    <n v="139"/>
    <n v="41.25"/>
    <n v="573.37955178737286"/>
    <n v="973"/>
    <n v="102.95345057880678"/>
  </r>
  <r>
    <n v="126490"/>
    <x v="8"/>
    <n v="30"/>
    <n v="18.82"/>
    <n v="56.460448212627114"/>
    <n v="150"/>
    <n v="15.871549421193233"/>
  </r>
  <r>
    <n v="126491"/>
    <x v="10"/>
    <n v="56"/>
    <n v="11.97"/>
    <n v="20.11"/>
    <n v="280"/>
    <n v="28.35"/>
  </r>
  <r>
    <n v="126494"/>
    <x v="5"/>
    <n v="40"/>
    <n v="18.82"/>
    <n v="26.350000000000005"/>
    <n v="240"/>
    <n v="21"/>
  </r>
  <r>
    <n v="126495"/>
    <x v="5"/>
    <n v="193"/>
    <n v="13.03"/>
    <n v="251.48071102472741"/>
    <n v="1158"/>
    <n v="133.05770108385624"/>
  </r>
  <r>
    <n v="126495"/>
    <x v="8"/>
    <n v="119"/>
    <n v="15.92"/>
    <n v="189.44928897527254"/>
    <n v="595"/>
    <n v="68.367298916143753"/>
  </r>
  <r>
    <n v="126496"/>
    <x v="2"/>
    <n v="110"/>
    <n v="10.42"/>
    <n v="74.502248211420678"/>
    <n v="385"/>
    <n v="34.081505847953217"/>
  </r>
  <r>
    <n v="126496"/>
    <x v="0"/>
    <n v="46"/>
    <n v="18.170000000000002"/>
    <n v="54.327751788579342"/>
    <n v="299"/>
    <n v="26.46849415204678"/>
  </r>
  <r>
    <n v="126497"/>
    <x v="2"/>
    <n v="193"/>
    <n v="8.5299999999999994"/>
    <n v="82.309999999999988"/>
    <n v="675.5"/>
    <n v="60.2"/>
  </r>
  <r>
    <n v="126498"/>
    <x v="10"/>
    <n v="65"/>
    <n v="11.97"/>
    <n v="58.354085291227825"/>
    <n v="325"/>
    <n v="37.406691324815064"/>
  </r>
  <r>
    <n v="126498"/>
    <x v="5"/>
    <n v="47"/>
    <n v="18.82"/>
    <n v="66.340881181804065"/>
    <n v="282"/>
    <n v="32.45749831876261"/>
  </r>
  <r>
    <n v="126498"/>
    <x v="6"/>
    <n v="39"/>
    <n v="16.87"/>
    <n v="49.345033526968088"/>
    <n v="136.5"/>
    <n v="15.710810356422327"/>
  </r>
  <r>
    <n v="126500"/>
    <x v="1"/>
    <n v="212"/>
    <n v="11.23"/>
    <n v="238.07570582151538"/>
    <n v="1166"/>
    <n v="86.759302325581388"/>
  </r>
  <r>
    <n v="126500"/>
    <x v="4"/>
    <n v="109"/>
    <n v="41.25"/>
    <n v="449.62444442110439"/>
    <n v="763"/>
    <n v="56.773025449758663"/>
  </r>
  <r>
    <n v="126500"/>
    <x v="8"/>
    <n v="70"/>
    <n v="17.37"/>
    <n v="121.58984975738024"/>
    <n v="350"/>
    <n v="26.042672224659938"/>
  </r>
  <r>
    <n v="126501"/>
    <x v="10"/>
    <n v="31"/>
    <n v="12.97"/>
    <n v="20.104463472690384"/>
    <n v="155"/>
    <n v="16.487745098039213"/>
  </r>
  <r>
    <n v="126501"/>
    <x v="10"/>
    <n v="71"/>
    <n v="11.97"/>
    <n v="42.495536527309618"/>
    <n v="355"/>
    <n v="37.76225490196078"/>
  </r>
  <r>
    <n v="126502"/>
    <x v="2"/>
    <n v="27"/>
    <n v="12.32"/>
    <n v="6.65"/>
    <n v="94.5"/>
    <n v="6.3"/>
  </r>
  <r>
    <n v="126503"/>
    <x v="0"/>
    <n v="32"/>
    <n v="18.170000000000002"/>
    <n v="37.793873928201265"/>
    <n v="208"/>
    <n v="21.057337883959047"/>
  </r>
  <r>
    <n v="126503"/>
    <x v="6"/>
    <n v="108"/>
    <n v="14.27"/>
    <n v="100.17612607179873"/>
    <n v="378"/>
    <n v="38.26766211604096"/>
  </r>
  <r>
    <n v="126504"/>
    <x v="7"/>
    <n v="206"/>
    <n v="13.03"/>
    <n v="201.31"/>
    <n v="1442"/>
    <n v="238.875"/>
  </r>
  <r>
    <n v="126505"/>
    <x v="0"/>
    <n v="18"/>
    <n v="22.36"/>
    <n v="8.0499999999999989"/>
    <n v="117"/>
    <n v="9.8000000000000007"/>
  </r>
  <r>
    <n v="126506"/>
    <x v="8"/>
    <n v="33"/>
    <n v="18.82"/>
    <n v="18.63"/>
    <n v="165"/>
    <n v="13.475"/>
  </r>
  <r>
    <n v="126508"/>
    <x v="4"/>
    <n v="124"/>
    <n v="41.25"/>
    <n v="511.5"/>
    <n v="868"/>
    <n v="86.625"/>
  </r>
  <r>
    <n v="126509"/>
    <x v="3"/>
    <n v="49"/>
    <n v="29.87"/>
    <n v="146.36206530173035"/>
    <n v="147"/>
    <n v="8.9219653179190761"/>
  </r>
  <r>
    <n v="126509"/>
    <x v="3"/>
    <n v="55"/>
    <n v="27.57"/>
    <n v="151.6340316338684"/>
    <n v="165"/>
    <n v="10.014450867052023"/>
  </r>
  <r>
    <n v="126509"/>
    <x v="7"/>
    <n v="252"/>
    <n v="13.03"/>
    <n v="328.35390306440132"/>
    <n v="1764"/>
    <n v="107.06358381502889"/>
  </r>
  <r>
    <n v="126510"/>
    <x v="0"/>
    <n v="46"/>
    <n v="18.170000000000002"/>
    <n v="29.250000000000004"/>
    <n v="299"/>
    <n v="23.274999999999999"/>
  </r>
  <r>
    <n v="126512"/>
    <x v="9"/>
    <n v="39"/>
    <n v="18.170000000000002"/>
    <n v="70.86316874191867"/>
    <n v="156"/>
    <n v="19.050751252086812"/>
  </r>
  <r>
    <n v="126512"/>
    <x v="5"/>
    <n v="66"/>
    <n v="17.37"/>
    <n v="114.6422729902917"/>
    <n v="396"/>
    <n v="48.35959933222037"/>
  </r>
  <r>
    <n v="126512"/>
    <x v="6"/>
    <n v="19"/>
    <n v="20.76"/>
    <n v="39.444093925690979"/>
    <n v="66.5"/>
    <n v="8.1209933222036721"/>
  </r>
  <r>
    <n v="126512"/>
    <x v="4"/>
    <n v="40"/>
    <n v="48.75"/>
    <n v="195.0004643420987"/>
    <n v="280"/>
    <n v="34.193656093489146"/>
  </r>
  <r>
    <n v="126513"/>
    <x v="1"/>
    <n v="13"/>
    <n v="23.7"/>
    <n v="30.809714082879768"/>
    <n v="71.5"/>
    <n v="9.9682336578581374"/>
  </r>
  <r>
    <n v="126513"/>
    <x v="8"/>
    <n v="106"/>
    <n v="15.92"/>
    <n v="168.75043397968605"/>
    <n v="530"/>
    <n v="73.890403337969403"/>
  </r>
  <r>
    <n v="126513"/>
    <x v="0"/>
    <n v="184"/>
    <n v="12.58"/>
    <n v="231.46985193743416"/>
    <n v="1196"/>
    <n v="166.74136300417246"/>
  </r>
  <r>
    <n v="126514"/>
    <x v="9"/>
    <n v="168"/>
    <n v="12.58"/>
    <n v="137.37000000000003"/>
    <n v="672"/>
    <n v="44.1"/>
  </r>
  <r>
    <n v="126516"/>
    <x v="0"/>
    <n v="39"/>
    <n v="18.170000000000002"/>
    <n v="21.26"/>
    <n v="253.5"/>
    <n v="33.6"/>
  </r>
  <r>
    <n v="126517"/>
    <x v="9"/>
    <n v="171"/>
    <n v="12.58"/>
    <n v="215.12052328950304"/>
    <n v="684"/>
    <n v="102.20720792079209"/>
  </r>
  <r>
    <n v="126517"/>
    <x v="8"/>
    <n v="45"/>
    <n v="18.82"/>
    <n v="84.690993396126828"/>
    <n v="225"/>
    <n v="33.620792079207924"/>
  </r>
  <r>
    <n v="126517"/>
    <x v="7"/>
    <n v="25"/>
    <n v="18.82"/>
    <n v="47.050551886737125"/>
    <n v="175"/>
    <n v="26.149504950495054"/>
  </r>
  <r>
    <n v="126517"/>
    <x v="6"/>
    <n v="51"/>
    <n v="15.57"/>
    <n v="79.407931427633045"/>
    <n v="178.5"/>
    <n v="26.672495049504949"/>
  </r>
  <r>
    <n v="126520"/>
    <x v="2"/>
    <n v="24"/>
    <n v="15.16"/>
    <n v="36.383837310689898"/>
    <n v="84"/>
    <n v="10.306865780367874"/>
  </r>
  <r>
    <n v="126520"/>
    <x v="5"/>
    <n v="241"/>
    <n v="13.03"/>
    <n v="314.021595861224"/>
    <n v="1446"/>
    <n v="177.42533236204696"/>
  </r>
  <r>
    <n v="126520"/>
    <x v="9"/>
    <n v="171"/>
    <n v="12.58"/>
    <n v="215.11703811018552"/>
    <n v="684"/>
    <n v="83.927335640138395"/>
  </r>
  <r>
    <n v="126520"/>
    <x v="3"/>
    <n v="49"/>
    <n v="29.87"/>
    <n v="146.36234554486879"/>
    <n v="147"/>
    <n v="18.037015115643776"/>
  </r>
  <r>
    <n v="126520"/>
    <x v="3"/>
    <n v="35"/>
    <n v="29.87"/>
    <n v="104.54453253204913"/>
    <n v="105"/>
    <n v="12.883582225459842"/>
  </r>
  <r>
    <n v="126520"/>
    <x v="0"/>
    <n v="43"/>
    <n v="18.170000000000002"/>
    <n v="78.130650640982665"/>
    <n v="279.5"/>
    <n v="34.294868876343102"/>
  </r>
  <r>
    <n v="126521"/>
    <x v="1"/>
    <n v="53"/>
    <n v="14.97"/>
    <n v="27.77"/>
    <n v="291.5"/>
    <n v="26.6"/>
  </r>
  <r>
    <n v="126522"/>
    <x v="6"/>
    <n v="29"/>
    <n v="16.87"/>
    <n v="24.461500000000004"/>
    <n v="101.5"/>
    <n v="10.958868894601544"/>
  </r>
  <r>
    <n v="126522"/>
    <x v="3"/>
    <n v="31"/>
    <n v="29.87"/>
    <n v="46.298500000000004"/>
    <n v="93"/>
    <n v="10.041131105398458"/>
  </r>
  <r>
    <n v="126524"/>
    <x v="6"/>
    <n v="215"/>
    <n v="11.68"/>
    <n v="188.34000000000003"/>
    <n v="752.5"/>
    <n v="67.2"/>
  </r>
  <r>
    <n v="126525"/>
    <x v="2"/>
    <n v="96"/>
    <n v="11.37"/>
    <n v="109.15271442035814"/>
    <n v="336"/>
    <n v="50.793749999999996"/>
  </r>
  <r>
    <n v="126525"/>
    <x v="9"/>
    <n v="80"/>
    <n v="16.77"/>
    <n v="134.1608781024191"/>
    <n v="320"/>
    <n v="48.375"/>
  </r>
  <r>
    <n v="126525"/>
    <x v="10"/>
    <n v="48"/>
    <n v="12.97"/>
    <n v="62.256407477222744"/>
    <n v="240"/>
    <n v="36.281249999999993"/>
  </r>
  <r>
    <n v="126526"/>
    <x v="10"/>
    <n v="53"/>
    <n v="11.97"/>
    <n v="19.03"/>
    <n v="265"/>
    <n v="32.725000000000001"/>
  </r>
  <r>
    <n v="126528"/>
    <x v="9"/>
    <n v="20"/>
    <n v="22.36"/>
    <n v="44.720575999175665"/>
    <n v="80"/>
    <n v="10.846261031119369"/>
  </r>
  <r>
    <n v="126528"/>
    <x v="2"/>
    <n v="42"/>
    <n v="12.32"/>
    <n v="51.744666469171413"/>
    <n v="147"/>
    <n v="19.930004644681837"/>
  </r>
  <r>
    <n v="126528"/>
    <x v="10"/>
    <n v="123"/>
    <n v="10.97"/>
    <n v="134.93273792810314"/>
    <n v="615"/>
    <n v="83.380631676730133"/>
  </r>
  <r>
    <n v="126528"/>
    <x v="4"/>
    <n v="21"/>
    <n v="60"/>
    <n v="126.00162289570962"/>
    <n v="147"/>
    <n v="19.930004644681837"/>
  </r>
  <r>
    <n v="126528"/>
    <x v="2"/>
    <n v="25"/>
    <n v="12.32"/>
    <n v="30.800396707840129"/>
    <n v="87.5"/>
    <n v="11.863098002786808"/>
  </r>
  <r>
    <n v="126529"/>
    <x v="4"/>
    <n v="43"/>
    <n v="48.75"/>
    <n v="209.62672213367946"/>
    <n v="301"/>
    <n v="36.0189598010775"/>
  </r>
  <r>
    <n v="126529"/>
    <x v="7"/>
    <n v="70"/>
    <n v="17.37"/>
    <n v="121.5909988991489"/>
    <n v="490"/>
    <n v="58.635515955242433"/>
  </r>
  <r>
    <n v="126529"/>
    <x v="2"/>
    <n v="73"/>
    <n v="11.37"/>
    <n v="83.001681878676337"/>
    <n v="255.5"/>
    <n v="30.574233319519269"/>
  </r>
  <r>
    <n v="126529"/>
    <x v="9"/>
    <n v="40"/>
    <n v="18.170000000000002"/>
    <n v="72.68059708849529"/>
    <n v="160"/>
    <n v="19.146290924160795"/>
  </r>
  <r>
    <n v="126530"/>
    <x v="7"/>
    <n v="34"/>
    <n v="18.82"/>
    <n v="31.994"/>
    <n v="238"/>
    <n v="36.043269230769234"/>
  </r>
  <r>
    <n v="126530"/>
    <x v="2"/>
    <n v="36"/>
    <n v="12.32"/>
    <n v="22.175999999999998"/>
    <n v="126"/>
    <n v="19.08173076923077"/>
  </r>
  <r>
    <n v="126531"/>
    <x v="1"/>
    <n v="31"/>
    <n v="16.22"/>
    <n v="25.140281500957389"/>
    <n v="170.5"/>
    <n v="15.934494680851063"/>
  </r>
  <r>
    <n v="126531"/>
    <x v="2"/>
    <n v="37"/>
    <n v="12.32"/>
    <n v="22.791348632505503"/>
    <n v="129.5"/>
    <n v="12.102739361702126"/>
  </r>
  <r>
    <n v="126531"/>
    <x v="10"/>
    <n v="34"/>
    <n v="12.97"/>
    <n v="22.048369866537115"/>
    <n v="170"/>
    <n v="15.887765957446808"/>
  </r>
  <r>
    <n v="126532"/>
    <x v="8"/>
    <n v="13"/>
    <n v="27.5"/>
    <n v="12.512919896640826"/>
    <n v="65"/>
    <n v="6.1955337690631804"/>
  </r>
  <r>
    <n v="126532"/>
    <x v="2"/>
    <n v="47"/>
    <n v="12.32"/>
    <n v="20.267080103359174"/>
    <n v="164.5"/>
    <n v="15.679466230936818"/>
  </r>
  <r>
    <n v="126533"/>
    <x v="9"/>
    <n v="63"/>
    <n v="16.77"/>
    <n v="52.829999999999991"/>
    <n v="252"/>
    <n v="33.6"/>
  </r>
  <r>
    <n v="126534"/>
    <x v="2"/>
    <n v="41"/>
    <n v="12.32"/>
    <n v="25.256194398048013"/>
    <n v="143.5"/>
    <n v="18.717391304347824"/>
  </r>
  <r>
    <n v="126534"/>
    <x v="6"/>
    <n v="51"/>
    <n v="15.57"/>
    <n v="39.703805601951984"/>
    <n v="178.5"/>
    <n v="23.282608695652176"/>
  </r>
  <r>
    <n v="126535"/>
    <x v="4"/>
    <n v="231"/>
    <n v="33.75"/>
    <n v="779.62853725431478"/>
    <n v="1617"/>
    <n v="222.45084112149536"/>
  </r>
  <r>
    <n v="126535"/>
    <x v="6"/>
    <n v="33"/>
    <n v="16.87"/>
    <n v="55.671252586159959"/>
    <n v="115.5"/>
    <n v="15.889345794392524"/>
  </r>
  <r>
    <n v="126535"/>
    <x v="7"/>
    <n v="20"/>
    <n v="23.16"/>
    <n v="46.320210159525232"/>
    <n v="140"/>
    <n v="19.25981308411215"/>
  </r>
  <r>
    <n v="126536"/>
    <x v="2"/>
    <n v="244"/>
    <n v="8.5299999999999994"/>
    <n v="156.09557215323298"/>
    <n v="854"/>
    <n v="57.753013993541444"/>
  </r>
  <r>
    <n v="126536"/>
    <x v="8"/>
    <n v="15"/>
    <n v="23.16"/>
    <n v="26.054427846767023"/>
    <n v="75"/>
    <n v="5.071986006458558"/>
  </r>
  <r>
    <n v="126538"/>
    <x v="3"/>
    <n v="59"/>
    <n v="27.57"/>
    <n v="105.73222072142448"/>
    <n v="177"/>
    <n v="24.964925373134324"/>
  </r>
  <r>
    <n v="126538"/>
    <x v="7"/>
    <n v="13"/>
    <n v="27.5"/>
    <n v="23.237779278575491"/>
    <n v="91"/>
    <n v="12.835074626865669"/>
  </r>
  <r>
    <n v="126539"/>
    <x v="5"/>
    <n v="69"/>
    <n v="17.37"/>
    <n v="59.930000000000007"/>
    <n v="414"/>
    <n v="27.3"/>
  </r>
  <r>
    <n v="126540"/>
    <x v="7"/>
    <n v="20"/>
    <n v="23.16"/>
    <n v="16.209439083232812"/>
    <n v="140"/>
    <n v="12.53731343283582"/>
  </r>
  <r>
    <n v="126540"/>
    <x v="2"/>
    <n v="27"/>
    <n v="12.32"/>
    <n v="11.640560916767191"/>
    <n v="94.5"/>
    <n v="8.46268656716417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693B1F-C6A1-4AE4-8417-1B163EC00474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Q23:S35" firstHeaderRow="0" firstDataRow="1" firstDataCol="1"/>
  <pivotFields count="7">
    <pivotField compact="0" outline="0" showAll="0"/>
    <pivotField axis="axisRow" compact="0" outline="0" showAll="0">
      <items count="12">
        <item x="9"/>
        <item x="6"/>
        <item x="4"/>
        <item x="1"/>
        <item x="10"/>
        <item x="2"/>
        <item x="7"/>
        <item x="3"/>
        <item x="0"/>
        <item x="5"/>
        <item x="8"/>
        <item t="default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Line Discount" fld="4" baseField="0" baseItem="0" numFmtId="164"/>
    <dataField name="Sum of Line Shipping" fld="6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B9DD3C-FEFA-4557-AC18-E8D4A9A47CAA}" name="fInvoiceHeader" displayName="fInvoiceHeader" ref="A8:G872" totalsRowShown="0" headerRowDxfId="15">
  <autoFilter ref="A8:G872" xr:uid="{3E000CDB-3DC5-4548-A139-A00D47D02B02}"/>
  <tableColumns count="7">
    <tableColumn id="1" xr3:uid="{9918F892-D5A6-4501-B0B7-6C462C7A1E67}" name="Date" dataDxfId="14"/>
    <tableColumn id="2" xr3:uid="{341FB334-F7D1-462F-AC2F-E668C3F78BBB}" name="Invoice Number"/>
    <tableColumn id="3" xr3:uid="{0A02FCCC-5268-4C7F-BDD3-9434E5BFD3CE}" name="Invoice Shipping"/>
    <tableColumn id="4" xr3:uid="{EFFC0F76-2BA7-4F74-A627-C35A77E61581}" name="Invoice Discount"/>
    <tableColumn id="6" xr3:uid="{D58242B1-E691-4D58-B6E3-A0783DA58C62}" name="Invoice Sales" dataDxfId="13">
      <calculatedColumnFormula>SUMPRODUCT(fLineItemInvoiceDetail[Quanity],fLineItemInvoiceDetail[Unit Price],--(fLineItemInvoiceDetail[Invoice Number]=fInvoiceHeader[[#This Row],[Invoice Number]]))</calculatedColumnFormula>
    </tableColumn>
    <tableColumn id="7" xr3:uid="{ABC038EC-F18A-4A5B-BBAB-162A74B61EED}" name="% Sales Discount" dataDxfId="12">
      <calculatedColumnFormula>fInvoiceHeader[[#This Row],[Invoice Discount]]/fInvoiceHeader[[#This Row],[Invoice Sales]]</calculatedColumnFormula>
    </tableColumn>
    <tableColumn id="8" xr3:uid="{63964CF4-841B-4CDA-89A0-6C53F083418D}" name="Invoice Weight" dataDxfId="11">
      <calculatedColumnFormula>SUMIFS(fLineItemInvoiceDetail[Line Weight],fLineItemInvoiceDetail[Invoice Number],fInvoiceHeader[[#This Row],[Invoice Number]])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935023-7550-4C8E-895D-1D9BF7DD9C5B}" name="dProduct" displayName="dProduct" ref="Q8:T19" totalsRowShown="0" headerRowDxfId="10">
  <autoFilter ref="Q8:T19" xr:uid="{629C0946-8138-4569-8454-35728567C125}"/>
  <tableColumns count="4">
    <tableColumn id="1" xr3:uid="{1E077480-0683-469A-9777-9C3BBBD79718}" name="Product"/>
    <tableColumn id="2" xr3:uid="{D9FC3CC3-872F-41AE-A37B-6D14EF90E414}" name="Manufactuer"/>
    <tableColumn id="3" xr3:uid="{FA33528E-0E6F-4EA7-8FAC-1371BB96D3B9}" name="Category"/>
    <tableColumn id="4" xr3:uid="{B358E1FA-DA26-4DB5-994C-11844B3A37BA}" name="Weight oz.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F3F2AD-E49C-4321-B7EB-1F0472B27E1A}" name="fLineItemInvoiceDetail" displayName="fLineItemInvoiceDetail" ref="I8:O1780" totalsRowShown="0" headerRowDxfId="9" dataDxfId="8" tableBorderDxfId="7">
  <autoFilter ref="I8:O1780" xr:uid="{795A82A4-4CF9-42C3-A5B2-64A6F45D5BD3}"/>
  <tableColumns count="7">
    <tableColumn id="1" xr3:uid="{484F92E7-86DB-4925-92F4-53BB5B3D201A}" name="Invoice Number" dataDxfId="6"/>
    <tableColumn id="2" xr3:uid="{28E0EDB3-D4EE-494E-9282-08AD09970B7F}" name="Product" dataDxfId="5"/>
    <tableColumn id="3" xr3:uid="{A7C8F418-B28B-4A3C-B674-C4BD88E97783}" name="Quanity" dataDxfId="4"/>
    <tableColumn id="4" xr3:uid="{052AE6DE-4153-4080-ABFE-15A14AA9C05E}" name="Unit Price" dataDxfId="3"/>
    <tableColumn id="5" xr3:uid="{AEF39FE7-AACF-47F7-8D2A-B9B1DBB5E50B}" name="Line Discount" dataDxfId="2">
      <calculatedColumnFormula>VLOOKUP(fLineItemInvoiceDetail[[#This Row],[Invoice Number]],fInvoiceHeader[[Invoice Number]:[% Sales Discount]],5,0)*fLineItemInvoiceDetail[[#This Row],[Quanity]]*fLineItemInvoiceDetail[[#This Row],[Unit Price]]</calculatedColumnFormula>
    </tableColumn>
    <tableColumn id="7" xr3:uid="{14607C03-C49F-44C5-A841-9FE877FD0E3A}" name="Line Shipping" dataDxfId="1">
      <calculatedColumnFormula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calculatedColumnFormula>
    </tableColumn>
    <tableColumn id="6" xr3:uid="{22EDC77D-D40F-4A40-AC81-6F7BCFD0D574}" name="Line Weight" dataDxfId="0">
      <calculatedColumnFormula>VLOOKUP(fLineItemInvoiceDetail[[#This Row],[Product]],dProduct[],4,0)*fLineItemInvoiceDetail[[#This Row],[Quanity]]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3FC9-0E0B-4E51-B7DB-E7A33772FB04}">
  <sheetPr>
    <tabColor rgb="FFFFFF00"/>
  </sheetPr>
  <dimension ref="A1:BY150"/>
  <sheetViews>
    <sheetView zoomScale="25" zoomScaleNormal="25" workbookViewId="0">
      <selection activeCell="AG51" sqref="AG51"/>
    </sheetView>
  </sheetViews>
  <sheetFormatPr defaultRowHeight="15" x14ac:dyDescent="0.25"/>
  <cols>
    <col min="1" max="1" width="35.42578125" customWidth="1"/>
    <col min="23" max="23" width="44.710937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21" t="s">
        <v>53</v>
      </c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3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41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43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43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21" t="s">
        <v>74</v>
      </c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3"/>
      <c r="BY18" s="3"/>
    </row>
    <row r="19" spans="1:77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7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78" x14ac:dyDescent="1.1499999999999999">
      <c r="A57" s="3"/>
      <c r="B57" s="3"/>
      <c r="C57" s="7" t="s">
        <v>36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  <c r="V57" s="3"/>
      <c r="W57" s="3"/>
    </row>
    <row r="58" spans="1:23" ht="78" x14ac:dyDescent="1.1499999999999999">
      <c r="A58" s="3"/>
      <c r="B58" s="3"/>
      <c r="C58" s="65" t="s">
        <v>37</v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7"/>
      <c r="V58" s="3"/>
      <c r="W58" s="3"/>
    </row>
    <row r="59" spans="1:23" ht="78" x14ac:dyDescent="1.1499999999999999">
      <c r="A59" s="3"/>
      <c r="B59" s="3"/>
      <c r="C59" s="72" t="s">
        <v>80</v>
      </c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4"/>
      <c r="V59" s="3"/>
      <c r="W59" s="3"/>
    </row>
    <row r="60" spans="1:23" ht="78" x14ac:dyDescent="1.1499999999999999">
      <c r="A60" s="3"/>
      <c r="B60" s="3"/>
      <c r="C60" s="68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3"/>
      <c r="W60" s="3"/>
    </row>
    <row r="61" spans="1:23" ht="78" x14ac:dyDescent="1.1499999999999999">
      <c r="A61" s="3"/>
      <c r="B61" s="3"/>
      <c r="C61" s="70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3"/>
      <c r="W61" s="3"/>
    </row>
    <row r="62" spans="1:23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68.25" x14ac:dyDescent="1">
      <c r="A74" s="3"/>
      <c r="B74" s="3"/>
      <c r="C74" s="3"/>
      <c r="D74" s="3"/>
      <c r="E74" s="3"/>
      <c r="F74" s="3"/>
      <c r="G74" s="3"/>
      <c r="H74" s="3"/>
      <c r="I74" s="3"/>
      <c r="J74" s="4"/>
      <c r="K74" s="5" t="s">
        <v>43</v>
      </c>
      <c r="L74" s="5"/>
      <c r="M74" s="5"/>
      <c r="N74" s="5"/>
      <c r="O74" s="5"/>
      <c r="P74" s="5"/>
      <c r="Q74" s="5"/>
      <c r="R74" s="5"/>
      <c r="S74" s="5"/>
      <c r="T74" s="5"/>
      <c r="U74" s="6"/>
      <c r="V74" s="3"/>
      <c r="W74" s="3"/>
    </row>
    <row r="75" spans="1:23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5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5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5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5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5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78" x14ac:dyDescent="1.1499999999999999">
      <c r="A109" s="3"/>
      <c r="B109" s="3"/>
      <c r="C109" s="75" t="s">
        <v>36</v>
      </c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7"/>
      <c r="V109" s="3"/>
      <c r="W109" s="3"/>
      <c r="X109" s="3"/>
      <c r="Y109" s="3"/>
    </row>
    <row r="110" spans="1:25" ht="78" x14ac:dyDescent="1.1499999999999999">
      <c r="A110" s="3"/>
      <c r="B110" s="3"/>
      <c r="C110" s="78" t="s">
        <v>37</v>
      </c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80"/>
      <c r="V110" s="3"/>
      <c r="W110" s="3"/>
      <c r="X110" s="3"/>
      <c r="Y110" s="3"/>
    </row>
    <row r="111" spans="1:25" ht="78" x14ac:dyDescent="1.1499999999999999">
      <c r="A111" s="3"/>
      <c r="B111" s="3"/>
      <c r="C111" s="72" t="s">
        <v>79</v>
      </c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4"/>
      <c r="V111" s="3"/>
      <c r="W111" s="3"/>
      <c r="X111" s="3"/>
      <c r="Y111" s="3"/>
    </row>
    <row r="112" spans="1:25" ht="78" x14ac:dyDescent="1.1499999999999999">
      <c r="A112" s="3"/>
      <c r="B112" s="3"/>
      <c r="C112" s="68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3"/>
      <c r="W112" s="3"/>
      <c r="X112" s="3"/>
      <c r="Y112" s="3"/>
    </row>
    <row r="113" spans="1:25" ht="78" x14ac:dyDescent="1.1499999999999999">
      <c r="A113" s="3"/>
      <c r="B113" s="3"/>
      <c r="C113" s="70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3"/>
      <c r="W113" s="3"/>
      <c r="X113" s="3"/>
      <c r="Y113" s="3"/>
    </row>
    <row r="114" spans="1:25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68.25" x14ac:dyDescent="1">
      <c r="A126" s="3"/>
      <c r="B126" s="3"/>
      <c r="C126" s="3"/>
      <c r="D126" s="3"/>
      <c r="E126" s="3"/>
      <c r="F126" s="3"/>
      <c r="G126" s="3"/>
      <c r="H126" s="3"/>
      <c r="I126" s="81"/>
      <c r="J126" s="82" t="s">
        <v>81</v>
      </c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3"/>
      <c r="X126" s="3"/>
      <c r="Y126" s="3"/>
    </row>
    <row r="127" spans="1:25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391D0-64EB-41F3-A494-0F2443430946}">
  <sheetPr>
    <tabColor rgb="FFFFFF00"/>
  </sheetPr>
  <dimension ref="A1:AC96"/>
  <sheetViews>
    <sheetView topLeftCell="F52" zoomScale="49" zoomScaleNormal="49" workbookViewId="0">
      <selection activeCell="AG69" sqref="AG69:BC118"/>
    </sheetView>
  </sheetViews>
  <sheetFormatPr defaultRowHeight="15" x14ac:dyDescent="0.25"/>
  <cols>
    <col min="23" max="23" width="74" customWidth="1"/>
  </cols>
  <sheetData>
    <row r="1" spans="1:29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ht="46.5" x14ac:dyDescent="0.7">
      <c r="A2" s="56"/>
      <c r="B2" s="64" t="s">
        <v>76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56"/>
      <c r="Z2" s="56"/>
      <c r="AA2" s="56"/>
      <c r="AB2" s="56"/>
      <c r="AC2" s="56"/>
    </row>
    <row r="3" spans="1:29" ht="46.5" x14ac:dyDescent="0.7">
      <c r="A3" s="56"/>
      <c r="B3" s="64" t="s">
        <v>36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56"/>
      <c r="Z3" s="56"/>
      <c r="AA3" s="56"/>
      <c r="AB3" s="56"/>
      <c r="AC3" s="56"/>
    </row>
    <row r="4" spans="1:29" ht="46.5" x14ac:dyDescent="0.7">
      <c r="A4" s="56"/>
      <c r="B4" s="64" t="s">
        <v>37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56"/>
      <c r="Z4" s="56"/>
      <c r="AA4" s="56"/>
      <c r="AB4" s="56"/>
      <c r="AC4" s="56"/>
    </row>
    <row r="5" spans="1:29" ht="46.5" x14ac:dyDescent="0.7">
      <c r="A5" s="56"/>
      <c r="B5" s="64" t="s">
        <v>79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56"/>
      <c r="Z5" s="56"/>
      <c r="AA5" s="56"/>
      <c r="AB5" s="56"/>
      <c r="AC5" s="56"/>
    </row>
    <row r="6" spans="1:29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</row>
    <row r="7" spans="1:29" x14ac:dyDescent="0.25">
      <c r="A7" s="56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56"/>
      <c r="Z7" s="56"/>
      <c r="AA7" s="56"/>
      <c r="AB7" s="56"/>
      <c r="AC7" s="56"/>
    </row>
    <row r="8" spans="1:29" ht="72" x14ac:dyDescent="0.55000000000000004">
      <c r="A8" s="56"/>
      <c r="B8" s="60"/>
      <c r="C8" s="61" t="s">
        <v>77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1" t="s">
        <v>78</v>
      </c>
      <c r="O8" s="62"/>
      <c r="P8" s="62"/>
      <c r="Q8" s="62"/>
      <c r="R8" s="62"/>
      <c r="S8" s="62"/>
      <c r="T8" s="62"/>
      <c r="U8" s="62"/>
      <c r="V8" s="60"/>
      <c r="W8" s="63" t="s">
        <v>41</v>
      </c>
      <c r="X8" s="60"/>
      <c r="Y8" s="56"/>
      <c r="Z8" s="56"/>
      <c r="AA8" s="56"/>
      <c r="AB8" s="56"/>
      <c r="AC8" s="56"/>
    </row>
    <row r="9" spans="1:29" x14ac:dyDescent="0.25">
      <c r="A9" s="56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6"/>
      <c r="Z9" s="56"/>
      <c r="AA9" s="56"/>
      <c r="AB9" s="56"/>
      <c r="AC9" s="56"/>
    </row>
    <row r="10" spans="1:29" x14ac:dyDescent="0.25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6"/>
      <c r="Z10" s="56"/>
      <c r="AA10" s="56"/>
      <c r="AB10" s="56"/>
      <c r="AC10" s="56"/>
    </row>
    <row r="11" spans="1:29" ht="36" x14ac:dyDescent="0.25">
      <c r="A11" s="56"/>
      <c r="B11" s="55"/>
      <c r="C11" s="55"/>
      <c r="D11" s="55"/>
      <c r="E11" s="55"/>
      <c r="F11" s="55"/>
      <c r="G11" s="55"/>
      <c r="H11" s="58"/>
      <c r="I11" s="58"/>
      <c r="J11" s="59"/>
      <c r="K11" s="59"/>
      <c r="L11" s="57"/>
      <c r="M11" s="57"/>
      <c r="N11" s="59"/>
      <c r="O11" s="59"/>
      <c r="P11" s="58"/>
      <c r="Q11" s="58"/>
      <c r="R11" s="58"/>
      <c r="S11" s="55"/>
      <c r="T11" s="55"/>
      <c r="U11" s="55"/>
      <c r="V11" s="55"/>
      <c r="W11" s="55"/>
      <c r="X11" s="55"/>
      <c r="Y11" s="56"/>
      <c r="Z11" s="56"/>
      <c r="AA11" s="56"/>
      <c r="AB11" s="56"/>
      <c r="AC11" s="56"/>
    </row>
    <row r="12" spans="1:29" x14ac:dyDescent="0.25">
      <c r="A12" s="56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6"/>
      <c r="Z12" s="56"/>
      <c r="AA12" s="56"/>
      <c r="AB12" s="56"/>
      <c r="AC12" s="56"/>
    </row>
    <row r="13" spans="1:29" x14ac:dyDescent="0.25">
      <c r="A13" s="56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6"/>
      <c r="Z13" s="56"/>
      <c r="AA13" s="56"/>
      <c r="AB13" s="56"/>
      <c r="AC13" s="56"/>
    </row>
    <row r="14" spans="1:29" x14ac:dyDescent="0.25">
      <c r="A14" s="56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6"/>
      <c r="Z14" s="56"/>
      <c r="AA14" s="56"/>
      <c r="AB14" s="56"/>
      <c r="AC14" s="56"/>
    </row>
    <row r="15" spans="1:29" x14ac:dyDescent="0.25">
      <c r="A15" s="56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6"/>
      <c r="Z15" s="56"/>
      <c r="AA15" s="56"/>
      <c r="AB15" s="56"/>
      <c r="AC15" s="56"/>
    </row>
    <row r="16" spans="1:29" x14ac:dyDescent="0.25">
      <c r="A16" s="56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6"/>
      <c r="Z16" s="56"/>
      <c r="AA16" s="56"/>
      <c r="AB16" s="56"/>
      <c r="AC16" s="56"/>
    </row>
    <row r="17" spans="1:29" x14ac:dyDescent="0.25">
      <c r="A17" s="56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6"/>
      <c r="Z17" s="56"/>
      <c r="AA17" s="56"/>
      <c r="AB17" s="56"/>
      <c r="AC17" s="56"/>
    </row>
    <row r="18" spans="1:29" x14ac:dyDescent="0.25">
      <c r="A18" s="56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6"/>
      <c r="Z18" s="56"/>
      <c r="AA18" s="56"/>
      <c r="AB18" s="56"/>
      <c r="AC18" s="56"/>
    </row>
    <row r="19" spans="1:29" x14ac:dyDescent="0.25">
      <c r="A19" s="56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6"/>
      <c r="Z19" s="56"/>
      <c r="AA19" s="56"/>
      <c r="AB19" s="56"/>
      <c r="AC19" s="56"/>
    </row>
    <row r="20" spans="1:29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</row>
    <row r="22" spans="1:29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spans="1:29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</row>
    <row r="24" spans="1:29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</row>
    <row r="25" spans="1:29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</row>
    <row r="26" spans="1:29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</row>
    <row r="27" spans="1:29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</row>
    <row r="28" spans="1:29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</row>
    <row r="29" spans="1:29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</row>
    <row r="30" spans="1:29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</row>
    <row r="31" spans="1:29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</row>
    <row r="32" spans="1:29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</row>
    <row r="33" spans="1:29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</row>
    <row r="34" spans="1:29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</row>
    <row r="35" spans="1:29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</row>
    <row r="36" spans="1:29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</row>
    <row r="38" spans="1:29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</row>
    <row r="39" spans="1:29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</row>
    <row r="40" spans="1:29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</row>
    <row r="41" spans="1:29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</row>
    <row r="42" spans="1:29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</row>
    <row r="43" spans="1:29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</row>
    <row r="44" spans="1:29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</row>
    <row r="45" spans="1:29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</row>
    <row r="46" spans="1:29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</row>
    <row r="47" spans="1:29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</row>
    <row r="48" spans="1:29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36" x14ac:dyDescent="0.25">
      <c r="A51" s="3"/>
      <c r="B51" s="18" t="s">
        <v>58</v>
      </c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4"/>
      <c r="AB51" s="3"/>
      <c r="AC51" s="3"/>
    </row>
    <row r="52" spans="1:29" ht="36" x14ac:dyDescent="0.25">
      <c r="A52" s="3"/>
      <c r="B52" s="21" t="s">
        <v>74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3"/>
      <c r="AB52" s="3"/>
      <c r="AC52" s="3"/>
    </row>
    <row r="53" spans="1:29" ht="36" x14ac:dyDescent="0.25">
      <c r="A53" s="3"/>
      <c r="B53" s="18" t="s">
        <v>54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20"/>
      <c r="AB53" s="3"/>
      <c r="AC53" s="3"/>
    </row>
    <row r="54" spans="1:29" ht="36" x14ac:dyDescent="0.25">
      <c r="A54" s="3"/>
      <c r="B54" s="18" t="s">
        <v>55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20"/>
      <c r="AB54" s="3"/>
      <c r="AC54" s="3"/>
    </row>
    <row r="55" spans="1:29" ht="36" x14ac:dyDescent="0.25">
      <c r="A55" s="3"/>
      <c r="B55" s="18" t="s">
        <v>56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20"/>
      <c r="AB55" s="3"/>
      <c r="AC55" s="3"/>
    </row>
    <row r="56" spans="1:29" ht="36" x14ac:dyDescent="0.25">
      <c r="A56" s="3"/>
      <c r="B56" s="18" t="s">
        <v>57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20"/>
      <c r="AB56" s="3"/>
      <c r="AC56" s="3"/>
    </row>
    <row r="57" spans="1:29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x14ac:dyDescent="0.2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1:29" x14ac:dyDescent="0.2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</row>
    <row r="66" spans="1:29" x14ac:dyDescent="0.2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</row>
    <row r="67" spans="1:29" x14ac:dyDescent="0.2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</row>
    <row r="68" spans="1:29" x14ac:dyDescent="0.2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</row>
    <row r="69" spans="1:29" x14ac:dyDescent="0.2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</row>
    <row r="70" spans="1:29" x14ac:dyDescent="0.2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x14ac:dyDescent="0.2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</row>
    <row r="72" spans="1:29" x14ac:dyDescent="0.2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</row>
    <row r="73" spans="1:29" x14ac:dyDescent="0.2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</row>
    <row r="74" spans="1:29" x14ac:dyDescent="0.2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</row>
    <row r="75" spans="1:29" x14ac:dyDescent="0.2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</row>
    <row r="76" spans="1:29" x14ac:dyDescent="0.2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</row>
    <row r="77" spans="1:29" x14ac:dyDescent="0.2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</row>
    <row r="78" spans="1:29" x14ac:dyDescent="0.2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</row>
    <row r="79" spans="1:29" x14ac:dyDescent="0.2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</row>
    <row r="80" spans="1:29" x14ac:dyDescent="0.2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</row>
    <row r="81" spans="1:29" x14ac:dyDescent="0.2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</row>
    <row r="82" spans="1:29" x14ac:dyDescent="0.2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</row>
    <row r="83" spans="1:29" x14ac:dyDescent="0.2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</row>
    <row r="84" spans="1:29" x14ac:dyDescent="0.2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</row>
    <row r="85" spans="1:29" x14ac:dyDescent="0.2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</row>
    <row r="86" spans="1:29" x14ac:dyDescent="0.2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</row>
    <row r="87" spans="1:29" x14ac:dyDescent="0.2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</row>
    <row r="88" spans="1:29" x14ac:dyDescent="0.2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</row>
    <row r="89" spans="1:29" x14ac:dyDescent="0.2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</row>
    <row r="90" spans="1:29" x14ac:dyDescent="0.2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</row>
    <row r="91" spans="1:29" x14ac:dyDescent="0.2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</row>
    <row r="92" spans="1:29" x14ac:dyDescent="0.2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</row>
    <row r="93" spans="1:29" x14ac:dyDescent="0.2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</row>
    <row r="94" spans="1:29" x14ac:dyDescent="0.2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</row>
    <row r="95" spans="1:29" x14ac:dyDescent="0.2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</row>
    <row r="96" spans="1:29" x14ac:dyDescent="0.2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E761-D645-4ED1-8CA6-0D9971D111F5}">
  <sheetPr>
    <tabColor rgb="FFFFFF00"/>
  </sheetPr>
  <dimension ref="A1:BY47"/>
  <sheetViews>
    <sheetView topLeftCell="AQ1"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21" t="s">
        <v>54</v>
      </c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3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41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45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59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5" t="s">
        <v>44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9835-2305-48C9-89BE-50CC71C28DE1}">
  <sheetPr>
    <tabColor rgb="FFFFFF00"/>
  </sheetPr>
  <dimension ref="A1:BY47"/>
  <sheetViews>
    <sheetView topLeftCell="AQ1"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21" t="s">
        <v>55</v>
      </c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3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46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48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60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24" t="s">
        <v>47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14A2-F906-426F-90D2-6AE0477D4397}">
  <sheetPr>
    <tabColor rgb="FFFFFF00"/>
  </sheetPr>
  <dimension ref="A1:BY47"/>
  <sheetViews>
    <sheetView topLeftCell="AL1"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21" t="s">
        <v>56</v>
      </c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3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46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51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61</v>
      </c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6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25" t="s">
        <v>49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9D715-EDA6-4F6E-895A-FCFFFB11CC09}">
  <sheetPr>
    <tabColor rgb="FFFFFF00"/>
  </sheetPr>
  <dimension ref="A1:BY47"/>
  <sheetViews>
    <sheetView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41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21" t="s">
        <v>57</v>
      </c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3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62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62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25" t="s">
        <v>50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14704-27CB-44CB-B179-E01B741731C8}">
  <sheetPr>
    <tabColor rgb="FF0000FF"/>
  </sheetPr>
  <dimension ref="A3:BA1780"/>
  <sheetViews>
    <sheetView tabSelected="1" zoomScale="70" zoomScaleNormal="70" workbookViewId="0">
      <selection activeCell="M9" sqref="M9"/>
    </sheetView>
  </sheetViews>
  <sheetFormatPr defaultRowHeight="15" x14ac:dyDescent="0.25"/>
  <cols>
    <col min="1" max="1" width="10.7109375" customWidth="1"/>
    <col min="2" max="2" width="19.85546875" customWidth="1"/>
    <col min="3" max="4" width="24" bestFit="1" customWidth="1"/>
    <col min="5" max="5" width="17.7109375" customWidth="1"/>
    <col min="6" max="6" width="21.5703125" customWidth="1"/>
    <col min="7" max="7" width="17.7109375" customWidth="1"/>
    <col min="8" max="8" width="13.5703125" customWidth="1"/>
    <col min="9" max="9" width="23.140625" customWidth="1"/>
    <col min="10" max="10" width="15.85546875" customWidth="1"/>
    <col min="11" max="11" width="13.85546875" bestFit="1" customWidth="1"/>
    <col min="12" max="12" width="16" bestFit="1" customWidth="1"/>
    <col min="13" max="13" width="22.42578125" customWidth="1"/>
    <col min="14" max="14" width="20.140625" customWidth="1"/>
    <col min="15" max="15" width="20.7109375" bestFit="1" customWidth="1"/>
    <col min="16" max="16" width="19.5703125" customWidth="1"/>
    <col min="17" max="17" width="17.140625" bestFit="1" customWidth="1"/>
    <col min="18" max="19" width="26" bestFit="1" customWidth="1"/>
    <col min="20" max="20" width="16.85546875" bestFit="1" customWidth="1"/>
    <col min="21" max="21" width="26" bestFit="1" customWidth="1"/>
    <col min="22" max="22" width="16.85546875" bestFit="1" customWidth="1"/>
    <col min="39" max="39" width="15.28515625" bestFit="1" customWidth="1"/>
    <col min="40" max="40" width="15.7109375" bestFit="1" customWidth="1"/>
    <col min="41" max="41" width="19.28515625" bestFit="1" customWidth="1"/>
    <col min="42" max="42" width="2.85546875" customWidth="1"/>
    <col min="43" max="43" width="16" customWidth="1"/>
    <col min="44" max="44" width="15.85546875" bestFit="1" customWidth="1"/>
    <col min="45" max="45" width="10.42578125" customWidth="1"/>
    <col min="46" max="46" width="11.42578125" customWidth="1"/>
    <col min="47" max="48" width="17.42578125" bestFit="1" customWidth="1"/>
    <col min="49" max="49" width="10.140625" customWidth="1"/>
    <col min="50" max="50" width="17.140625" bestFit="1" customWidth="1"/>
    <col min="51" max="51" width="19.28515625" customWidth="1"/>
    <col min="52" max="52" width="17.140625" bestFit="1" customWidth="1"/>
    <col min="53" max="53" width="10.5703125" bestFit="1" customWidth="1"/>
    <col min="54" max="54" width="17.7109375" bestFit="1" customWidth="1"/>
    <col min="55" max="55" width="16.85546875" bestFit="1" customWidth="1"/>
  </cols>
  <sheetData>
    <row r="3" spans="1:53" x14ac:dyDescent="0.25">
      <c r="A3" t="s">
        <v>31</v>
      </c>
      <c r="I3" t="s">
        <v>32</v>
      </c>
      <c r="Q3" t="s">
        <v>33</v>
      </c>
    </row>
    <row r="4" spans="1:53" x14ac:dyDescent="0.25">
      <c r="B4" t="s">
        <v>26</v>
      </c>
      <c r="J4" t="s">
        <v>30</v>
      </c>
      <c r="R4" t="s">
        <v>26</v>
      </c>
    </row>
    <row r="5" spans="1:53" x14ac:dyDescent="0.25">
      <c r="B5" t="s">
        <v>28</v>
      </c>
      <c r="J5" t="s">
        <v>29</v>
      </c>
      <c r="R5" t="s">
        <v>27</v>
      </c>
    </row>
    <row r="8" spans="1:53" x14ac:dyDescent="0.25">
      <c r="A8" s="2" t="s">
        <v>0</v>
      </c>
      <c r="B8" s="2" t="s">
        <v>1</v>
      </c>
      <c r="C8" s="2" t="s">
        <v>52</v>
      </c>
      <c r="D8" s="2" t="s">
        <v>2</v>
      </c>
      <c r="E8" s="2" t="s">
        <v>63</v>
      </c>
      <c r="F8" s="2" t="s">
        <v>64</v>
      </c>
      <c r="G8" s="2" t="s">
        <v>67</v>
      </c>
      <c r="I8" s="39" t="s">
        <v>1</v>
      </c>
      <c r="J8" s="39" t="s">
        <v>3</v>
      </c>
      <c r="K8" s="39" t="s">
        <v>24</v>
      </c>
      <c r="L8" s="39" t="s">
        <v>25</v>
      </c>
      <c r="M8" s="39" t="s">
        <v>65</v>
      </c>
      <c r="N8" s="39" t="s">
        <v>68</v>
      </c>
      <c r="O8" s="39" t="s">
        <v>66</v>
      </c>
      <c r="Q8" s="2" t="s">
        <v>3</v>
      </c>
      <c r="R8" s="2" t="s">
        <v>4</v>
      </c>
      <c r="S8" s="2" t="s">
        <v>5</v>
      </c>
      <c r="T8" s="2" t="s">
        <v>23</v>
      </c>
      <c r="AM8" s="27" t="s">
        <v>1</v>
      </c>
      <c r="AN8" s="27" t="s">
        <v>52</v>
      </c>
      <c r="AO8" s="27" t="s">
        <v>2</v>
      </c>
      <c r="AQ8" s="26" t="s">
        <v>1</v>
      </c>
      <c r="AR8" s="27" t="s">
        <v>3</v>
      </c>
      <c r="AS8" s="27" t="s">
        <v>24</v>
      </c>
      <c r="AT8" s="27" t="s">
        <v>25</v>
      </c>
      <c r="AU8" s="39" t="s">
        <v>65</v>
      </c>
      <c r="AV8" s="39" t="s">
        <v>68</v>
      </c>
      <c r="AX8" s="35" t="s">
        <v>3</v>
      </c>
      <c r="AY8" s="40" t="s">
        <v>4</v>
      </c>
      <c r="AZ8" s="40" t="s">
        <v>5</v>
      </c>
      <c r="BA8" s="41" t="s">
        <v>23</v>
      </c>
    </row>
    <row r="9" spans="1:53" x14ac:dyDescent="0.25">
      <c r="A9" s="1">
        <v>42736</v>
      </c>
      <c r="B9">
        <v>125447</v>
      </c>
      <c r="C9">
        <v>98.7</v>
      </c>
      <c r="D9">
        <v>144.18</v>
      </c>
      <c r="E9">
        <f>SUMPRODUCT(fLineItemInvoiceDetail[Quanity],fLineItemInvoiceDetail[Unit Price],--(fLineItemInvoiceDetail[Invoice Number]=fInvoiceHeader[[#This Row],[Invoice Number]]))</f>
        <v>2218.12</v>
      </c>
      <c r="F9">
        <f>fInvoiceHeader[[#This Row],[Invoice Discount]]/fInvoiceHeader[[#This Row],[Invoice Sales]]</f>
        <v>6.5000991830919883E-2</v>
      </c>
      <c r="G9">
        <f>SUMIFS(fLineItemInvoiceDetail[Line Weight],fLineItemInvoiceDetail[Invoice Number],fInvoiceHeader[[#This Row],[Invoice Number]])</f>
        <v>743</v>
      </c>
      <c r="I9" s="43">
        <v>125447</v>
      </c>
      <c r="J9" s="43" t="s">
        <v>17</v>
      </c>
      <c r="K9" s="43">
        <v>21</v>
      </c>
      <c r="L9" s="43">
        <v>22.36</v>
      </c>
      <c r="M9" s="43">
        <f>VLOOKUP(fLineItemInvoiceDetail[[#This Row],[Invoice Number]],fInvoiceHeader[[Invoice Number]:[% Sales Discount]],5,0)*fLineItemInvoiceDetail[[#This Row],[Quanity]]*fLineItemInvoiceDetail[[#This Row],[Unit Price]]</f>
        <v>30.521865724126737</v>
      </c>
      <c r="N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18.13263795423957</v>
      </c>
      <c r="O9" s="43">
        <f>VLOOKUP(fLineItemInvoiceDetail[[#This Row],[Product]],dProduct[],4,0)*fLineItemInvoiceDetail[[#This Row],[Quanity]]</f>
        <v>136.5</v>
      </c>
      <c r="Q9" t="s">
        <v>6</v>
      </c>
      <c r="R9" t="s">
        <v>7</v>
      </c>
      <c r="S9" t="s">
        <v>18</v>
      </c>
      <c r="T9">
        <v>3</v>
      </c>
      <c r="AM9" s="28">
        <v>125447</v>
      </c>
      <c r="AN9" s="28">
        <v>98.7</v>
      </c>
      <c r="AO9" s="28">
        <v>144.18</v>
      </c>
      <c r="AQ9" s="30">
        <v>125447</v>
      </c>
      <c r="AR9" s="28" t="s">
        <v>17</v>
      </c>
      <c r="AS9" s="28">
        <v>21</v>
      </c>
      <c r="AT9" s="28">
        <v>22.36</v>
      </c>
      <c r="AU9" s="48">
        <f>VLOOKUP(AQ9,$AM$9:$AO$872,3,0)/SUMPRODUCT($AS$9:$AS$1780,$AT$9:$AT$1780,--($AQ$9:$AQ$1780=AQ9))*AS9*AT9</f>
        <v>30.521865724126737</v>
      </c>
      <c r="AV9" s="48">
        <f>(VLOOKUP(AR9,$AX$9:$BA$19,4,0)*AS9)/SUMPRODUCT(SUMIFS($BA$9:$BA$19,$AX$9:$AX$19,$AR$9:$AR$1780),$AS$9:$AS$1780,--($AQ$9:$AQ$1780=AQ9))*VLOOKUP(AQ9,$AM$9:$AO$872,2,0)</f>
        <v>18.13263795423957</v>
      </c>
      <c r="AX9" s="42" t="s">
        <v>6</v>
      </c>
      <c r="AY9" s="43" t="s">
        <v>7</v>
      </c>
      <c r="AZ9" s="43" t="s">
        <v>18</v>
      </c>
      <c r="BA9" s="44">
        <v>3</v>
      </c>
    </row>
    <row r="10" spans="1:53" x14ac:dyDescent="0.25">
      <c r="A10" s="1">
        <v>42737</v>
      </c>
      <c r="B10">
        <v>125448</v>
      </c>
      <c r="C10">
        <v>26.25</v>
      </c>
      <c r="D10">
        <v>73.06</v>
      </c>
      <c r="E10">
        <f>SUMPRODUCT(fLineItemInvoiceDetail[Quanity],fLineItemInvoiceDetail[Unit Price],--(fLineItemInvoiceDetail[Invoice Number]=fInvoiceHeader[[#This Row],[Invoice Number]]))</f>
        <v>1461.21</v>
      </c>
      <c r="F10">
        <f>fInvoiceHeader[[#This Row],[Invoice Discount]]/fInvoiceHeader[[#This Row],[Invoice Sales]]</f>
        <v>4.9999657817835906E-2</v>
      </c>
      <c r="G10">
        <f>SUMIFS(fLineItemInvoiceDetail[Line Weight],fLineItemInvoiceDetail[Invoice Number],fInvoiceHeader[[#This Row],[Invoice Number]])</f>
        <v>159</v>
      </c>
      <c r="I10" s="46">
        <v>125447</v>
      </c>
      <c r="J10" s="46" t="s">
        <v>13</v>
      </c>
      <c r="K10" s="46">
        <v>88</v>
      </c>
      <c r="L10" s="46">
        <v>14.97</v>
      </c>
      <c r="M10" s="46">
        <f>VLOOKUP(fLineItemInvoiceDetail[[#This Row],[Invoice Number]],fInvoiceHeader[[Invoice Number]:[% Sales Discount]],5,0)*fLineItemInvoiceDetail[[#This Row],[Quanity]]*fLineItemInvoiceDetail[[#This Row],[Unit Price]]</f>
        <v>85.629706598380622</v>
      </c>
      <c r="N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64.29448183041724</v>
      </c>
      <c r="O10" s="46">
        <f>VLOOKUP(fLineItemInvoiceDetail[[#This Row],[Product]],dProduct[],4,0)*fLineItemInvoiceDetail[[#This Row],[Quanity]]</f>
        <v>484</v>
      </c>
      <c r="Q10" t="s">
        <v>8</v>
      </c>
      <c r="R10" t="s">
        <v>9</v>
      </c>
      <c r="S10" t="s">
        <v>19</v>
      </c>
      <c r="T10">
        <v>4</v>
      </c>
      <c r="AM10" s="31">
        <v>125448</v>
      </c>
      <c r="AN10" s="31">
        <v>26.25</v>
      </c>
      <c r="AO10" s="31">
        <v>73.06</v>
      </c>
      <c r="AQ10" s="32">
        <v>125447</v>
      </c>
      <c r="AR10" s="31" t="s">
        <v>13</v>
      </c>
      <c r="AS10" s="31">
        <v>88</v>
      </c>
      <c r="AT10" s="31">
        <v>14.97</v>
      </c>
      <c r="AU10" s="48">
        <f t="shared" ref="AU10:AU73" si="0">VLOOKUP(AQ10,$AM$9:$AO$872,3,0)/SUMPRODUCT($AS$9:$AS$1780,$AT$9:$AT$1780,--($AQ$9:$AQ$1780=AQ10))*AS10*AT10</f>
        <v>85.629706598380622</v>
      </c>
      <c r="AV10" s="48">
        <f t="shared" ref="AV10:AV73" si="1">(VLOOKUP(AR10,$AX$9:$BA$19,4,0)*AS10)/SUMPRODUCT(SUMIFS($BA$9:$BA$19,$AX$9:$AX$19,$AR$9:$AR$1780),$AS$9:$AS$1780,--($AQ$9:$AQ$1780=AQ10))*VLOOKUP(AQ10,$AM$9:$AO$872,2,0)</f>
        <v>64.29448183041724</v>
      </c>
      <c r="AX10" s="45" t="s">
        <v>8</v>
      </c>
      <c r="AY10" s="46" t="s">
        <v>9</v>
      </c>
      <c r="AZ10" s="46" t="s">
        <v>19</v>
      </c>
      <c r="BA10" s="47">
        <v>4</v>
      </c>
    </row>
    <row r="11" spans="1:53" x14ac:dyDescent="0.25">
      <c r="A11" s="1">
        <v>42738</v>
      </c>
      <c r="B11">
        <v>125450</v>
      </c>
      <c r="C11">
        <v>207.55</v>
      </c>
      <c r="D11">
        <v>437.62</v>
      </c>
      <c r="E11">
        <f>SUMPRODUCT(fLineItemInvoiceDetail[Quanity],fLineItemInvoiceDetail[Unit Price],--(fLineItemInvoiceDetail[Invoice Number]=fInvoiceHeader[[#This Row],[Invoice Number]]))</f>
        <v>4376.2299999999996</v>
      </c>
      <c r="F11">
        <f>fInvoiceHeader[[#This Row],[Invoice Discount]]/fInvoiceHeader[[#This Row],[Invoice Sales]]</f>
        <v>9.999931447844379E-2</v>
      </c>
      <c r="G11">
        <f>SUMIFS(fLineItemInvoiceDetail[Line Weight],fLineItemInvoiceDetail[Invoice Number],fInvoiceHeader[[#This Row],[Invoice Number]])</f>
        <v>1562</v>
      </c>
      <c r="I11" s="43">
        <v>125447</v>
      </c>
      <c r="J11" s="43" t="s">
        <v>16</v>
      </c>
      <c r="K11" s="43">
        <v>35</v>
      </c>
      <c r="L11" s="43">
        <v>12.32</v>
      </c>
      <c r="M11" s="43">
        <f>VLOOKUP(fLineItemInvoiceDetail[[#This Row],[Invoice Number]],fInvoiceHeader[[Invoice Number]:[% Sales Discount]],5,0)*fLineItemInvoiceDetail[[#This Row],[Quanity]]*fLineItemInvoiceDetail[[#This Row],[Unit Price]]</f>
        <v>28.028427677492655</v>
      </c>
      <c r="N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16.272880215343204</v>
      </c>
      <c r="O11" s="43">
        <f>VLOOKUP(fLineItemInvoiceDetail[[#This Row],[Product]],dProduct[],4,0)*fLineItemInvoiceDetail[[#This Row],[Quanity]]</f>
        <v>122.5</v>
      </c>
      <c r="Q11" t="s">
        <v>10</v>
      </c>
      <c r="R11" t="s">
        <v>7</v>
      </c>
      <c r="S11" t="s">
        <v>20</v>
      </c>
      <c r="T11">
        <v>6</v>
      </c>
      <c r="AM11" s="28">
        <v>125450</v>
      </c>
      <c r="AN11" s="28">
        <v>207.55</v>
      </c>
      <c r="AO11" s="28">
        <v>437.62</v>
      </c>
      <c r="AQ11" s="30">
        <v>125447</v>
      </c>
      <c r="AR11" s="28" t="s">
        <v>16</v>
      </c>
      <c r="AS11" s="28">
        <v>35</v>
      </c>
      <c r="AT11" s="28">
        <v>12.32</v>
      </c>
      <c r="AU11" s="48">
        <f t="shared" si="0"/>
        <v>28.028427677492655</v>
      </c>
      <c r="AV11" s="48">
        <f t="shared" si="1"/>
        <v>16.272880215343204</v>
      </c>
      <c r="AX11" s="42" t="s">
        <v>10</v>
      </c>
      <c r="AY11" s="43" t="s">
        <v>7</v>
      </c>
      <c r="AZ11" s="43" t="s">
        <v>20</v>
      </c>
      <c r="BA11" s="44">
        <v>6</v>
      </c>
    </row>
    <row r="12" spans="1:53" x14ac:dyDescent="0.25">
      <c r="A12" s="1">
        <v>42739</v>
      </c>
      <c r="B12">
        <v>125451</v>
      </c>
      <c r="C12">
        <v>262.14999999999998</v>
      </c>
      <c r="D12">
        <v>542.26</v>
      </c>
      <c r="E12">
        <f>SUMPRODUCT(fLineItemInvoiceDetail[Quanity],fLineItemInvoiceDetail[Unit Price],--(fLineItemInvoiceDetail[Invoice Number]=fInvoiceHeader[[#This Row],[Invoice Number]]))</f>
        <v>5422.5599999999995</v>
      </c>
      <c r="F12">
        <f>fInvoiceHeader[[#This Row],[Invoice Discount]]/fInvoiceHeader[[#This Row],[Invoice Sales]]</f>
        <v>0.10000073765896551</v>
      </c>
      <c r="G12">
        <f>SUMIFS(fLineItemInvoiceDetail[Line Weight],fLineItemInvoiceDetail[Invoice Number],fInvoiceHeader[[#This Row],[Invoice Number]])</f>
        <v>2236.5</v>
      </c>
      <c r="I12" s="46">
        <v>125448</v>
      </c>
      <c r="J12" s="46" t="s">
        <v>6</v>
      </c>
      <c r="K12" s="46">
        <v>53</v>
      </c>
      <c r="L12" s="46">
        <v>27.57</v>
      </c>
      <c r="M12" s="46">
        <f>VLOOKUP(fLineItemInvoiceDetail[[#This Row],[Invoice Number]],fInvoiceHeader[[Invoice Number]:[% Sales Discount]],5,0)*fLineItemInvoiceDetail[[#This Row],[Quanity]]*fLineItemInvoiceDetail[[#This Row],[Unit Price]]</f>
        <v>73.06</v>
      </c>
      <c r="N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12" s="46">
        <f>VLOOKUP(fLineItemInvoiceDetail[[#This Row],[Product]],dProduct[],4,0)*fLineItemInvoiceDetail[[#This Row],[Quanity]]</f>
        <v>159</v>
      </c>
      <c r="Q12" t="s">
        <v>11</v>
      </c>
      <c r="R12" t="s">
        <v>12</v>
      </c>
      <c r="S12" t="s">
        <v>19</v>
      </c>
      <c r="T12">
        <v>5</v>
      </c>
      <c r="AM12" s="31">
        <v>125451</v>
      </c>
      <c r="AN12" s="31">
        <v>262.14999999999998</v>
      </c>
      <c r="AO12" s="31">
        <v>542.26</v>
      </c>
      <c r="AQ12" s="32">
        <v>125448</v>
      </c>
      <c r="AR12" s="31" t="s">
        <v>6</v>
      </c>
      <c r="AS12" s="31">
        <v>53</v>
      </c>
      <c r="AT12" s="31">
        <v>27.57</v>
      </c>
      <c r="AU12" s="48">
        <f t="shared" si="0"/>
        <v>73.06</v>
      </c>
      <c r="AV12" s="48">
        <f t="shared" si="1"/>
        <v>26.25</v>
      </c>
      <c r="AX12" s="45" t="s">
        <v>11</v>
      </c>
      <c r="AY12" s="46" t="s">
        <v>12</v>
      </c>
      <c r="AZ12" s="46" t="s">
        <v>19</v>
      </c>
      <c r="BA12" s="47">
        <v>5</v>
      </c>
    </row>
    <row r="13" spans="1:53" x14ac:dyDescent="0.25">
      <c r="A13" s="1">
        <v>42739</v>
      </c>
      <c r="B13">
        <v>125452</v>
      </c>
      <c r="C13">
        <v>159.25</v>
      </c>
      <c r="D13">
        <v>381.63</v>
      </c>
      <c r="E13">
        <f>SUMPRODUCT(fLineItemInvoiceDetail[Quanity],fLineItemInvoiceDetail[Unit Price],--(fLineItemInvoiceDetail[Invoice Number]=fInvoiceHeader[[#This Row],[Invoice Number]]))</f>
        <v>3816.2999999999997</v>
      </c>
      <c r="F13">
        <f>fInvoiceHeader[[#This Row],[Invoice Discount]]/fInvoiceHeader[[#This Row],[Invoice Sales]]</f>
        <v>0.1</v>
      </c>
      <c r="G13">
        <f>SUMIFS(fLineItemInvoiceDetail[Line Weight],fLineItemInvoiceDetail[Invoice Number],fInvoiceHeader[[#This Row],[Invoice Number]])</f>
        <v>1456</v>
      </c>
      <c r="I13" s="43">
        <v>125450</v>
      </c>
      <c r="J13" s="43" t="s">
        <v>22</v>
      </c>
      <c r="K13" s="43">
        <v>25</v>
      </c>
      <c r="L13" s="43">
        <v>48.75</v>
      </c>
      <c r="M13" s="43">
        <f>VLOOKUP(fLineItemInvoiceDetail[[#This Row],[Invoice Number]],fInvoiceHeader[[Invoice Number]:[% Sales Discount]],5,0)*fLineItemInvoiceDetail[[#This Row],[Quanity]]*fLineItemInvoiceDetail[[#This Row],[Unit Price]]</f>
        <v>121.87416452060336</v>
      </c>
      <c r="N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23.253040973111396</v>
      </c>
      <c r="O13" s="43">
        <f>VLOOKUP(fLineItemInvoiceDetail[[#This Row],[Product]],dProduct[],4,0)*fLineItemInvoiceDetail[[#This Row],[Quanity]]</f>
        <v>175</v>
      </c>
      <c r="Q13" t="s">
        <v>13</v>
      </c>
      <c r="R13" t="s">
        <v>9</v>
      </c>
      <c r="S13" t="s">
        <v>19</v>
      </c>
      <c r="T13">
        <v>5.5</v>
      </c>
      <c r="AM13" s="28">
        <v>125452</v>
      </c>
      <c r="AN13" s="28">
        <v>159.25</v>
      </c>
      <c r="AO13" s="28">
        <v>381.63</v>
      </c>
      <c r="AQ13" s="30">
        <v>125450</v>
      </c>
      <c r="AR13" s="28" t="s">
        <v>22</v>
      </c>
      <c r="AS13" s="28">
        <v>25</v>
      </c>
      <c r="AT13" s="28">
        <v>48.75</v>
      </c>
      <c r="AU13" s="48">
        <f t="shared" si="0"/>
        <v>121.87416452060336</v>
      </c>
      <c r="AV13" s="48">
        <f t="shared" si="1"/>
        <v>23.253040973111396</v>
      </c>
      <c r="AX13" s="42" t="s">
        <v>13</v>
      </c>
      <c r="AY13" s="43" t="s">
        <v>9</v>
      </c>
      <c r="AZ13" s="43" t="s">
        <v>19</v>
      </c>
      <c r="BA13" s="44">
        <v>5.5</v>
      </c>
    </row>
    <row r="14" spans="1:53" x14ac:dyDescent="0.25">
      <c r="A14" s="1">
        <v>42743</v>
      </c>
      <c r="B14">
        <v>125456</v>
      </c>
      <c r="C14">
        <v>18.024999999999999</v>
      </c>
      <c r="D14">
        <v>33.51</v>
      </c>
      <c r="E14">
        <f>SUMPRODUCT(fLineItemInvoiceDetail[Quanity],fLineItemInvoiceDetail[Unit Price],--(fLineItemInvoiceDetail[Invoice Number]=fInvoiceHeader[[#This Row],[Invoice Number]]))</f>
        <v>957.52</v>
      </c>
      <c r="F14">
        <f>fInvoiceHeader[[#This Row],[Invoice Discount]]/fInvoiceHeader[[#This Row],[Invoice Sales]]</f>
        <v>3.4996658033252567E-2</v>
      </c>
      <c r="G14">
        <f>SUMIFS(fLineItemInvoiceDetail[Line Weight],fLineItemInvoiceDetail[Invoice Number],fInvoiceHeader[[#This Row],[Invoice Number]])</f>
        <v>284.5</v>
      </c>
      <c r="I14" s="46">
        <v>125450</v>
      </c>
      <c r="J14" s="46" t="s">
        <v>13</v>
      </c>
      <c r="K14" s="46">
        <v>34</v>
      </c>
      <c r="L14" s="46">
        <v>16.22</v>
      </c>
      <c r="M14" s="46">
        <f>VLOOKUP(fLineItemInvoiceDetail[[#This Row],[Invoice Number]],fInvoiceHeader[[Invoice Number]:[% Sales Discount]],5,0)*fLineItemInvoiceDetail[[#This Row],[Quanity]]*fLineItemInvoiceDetail[[#This Row],[Unit Price]]</f>
        <v>55.147621948572173</v>
      </c>
      <c r="N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24.847535211267605</v>
      </c>
      <c r="O14" s="46">
        <f>VLOOKUP(fLineItemInvoiceDetail[[#This Row],[Product]],dProduct[],4,0)*fLineItemInvoiceDetail[[#This Row],[Quanity]]</f>
        <v>187</v>
      </c>
      <c r="Q14" t="s">
        <v>14</v>
      </c>
      <c r="R14" t="s">
        <v>7</v>
      </c>
      <c r="S14" t="s">
        <v>20</v>
      </c>
      <c r="T14">
        <v>7</v>
      </c>
      <c r="AM14" s="31">
        <v>125456</v>
      </c>
      <c r="AN14" s="31">
        <v>18.024999999999999</v>
      </c>
      <c r="AO14" s="31">
        <v>33.51</v>
      </c>
      <c r="AQ14" s="32">
        <v>125450</v>
      </c>
      <c r="AR14" s="31" t="s">
        <v>13</v>
      </c>
      <c r="AS14" s="31">
        <v>34</v>
      </c>
      <c r="AT14" s="31">
        <v>16.22</v>
      </c>
      <c r="AU14" s="48">
        <f t="shared" si="0"/>
        <v>55.147621948572173</v>
      </c>
      <c r="AV14" s="48">
        <f t="shared" si="1"/>
        <v>24.847535211267605</v>
      </c>
      <c r="AX14" s="45" t="s">
        <v>14</v>
      </c>
      <c r="AY14" s="46" t="s">
        <v>7</v>
      </c>
      <c r="AZ14" s="46" t="s">
        <v>20</v>
      </c>
      <c r="BA14" s="47">
        <v>7</v>
      </c>
    </row>
    <row r="15" spans="1:53" x14ac:dyDescent="0.25">
      <c r="A15" s="1">
        <v>42744</v>
      </c>
      <c r="B15">
        <v>125457</v>
      </c>
      <c r="C15">
        <v>36.4</v>
      </c>
      <c r="D15">
        <v>114.08</v>
      </c>
      <c r="E15">
        <f>SUMPRODUCT(fLineItemInvoiceDetail[Quanity],fLineItemInvoiceDetail[Unit Price],--(fLineItemInvoiceDetail[Invoice Number]=fInvoiceHeader[[#This Row],[Invoice Number]]))</f>
        <v>1755</v>
      </c>
      <c r="F15">
        <f>fInvoiceHeader[[#This Row],[Invoice Discount]]/fInvoiceHeader[[#This Row],[Invoice Sales]]</f>
        <v>6.5002849002849E-2</v>
      </c>
      <c r="G15">
        <f>SUMIFS(fLineItemInvoiceDetail[Line Weight],fLineItemInvoiceDetail[Invoice Number],fInvoiceHeader[[#This Row],[Invoice Number]])</f>
        <v>252</v>
      </c>
      <c r="I15" s="43">
        <v>125450</v>
      </c>
      <c r="J15" s="43" t="s">
        <v>10</v>
      </c>
      <c r="K15" s="43">
        <v>200</v>
      </c>
      <c r="L15" s="43">
        <v>13.03</v>
      </c>
      <c r="M15" s="43">
        <f>VLOOKUP(fLineItemInvoiceDetail[[#This Row],[Invoice Number]],fInvoiceHeader[[Invoice Number]:[% Sales Discount]],5,0)*fLineItemInvoiceDetail[[#This Row],[Quanity]]*fLineItemInvoiceDetail[[#This Row],[Unit Price]]</f>
        <v>260.59821353082447</v>
      </c>
      <c r="N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159.449423815621</v>
      </c>
      <c r="O15" s="43">
        <f>VLOOKUP(fLineItemInvoiceDetail[[#This Row],[Product]],dProduct[],4,0)*fLineItemInvoiceDetail[[#This Row],[Quanity]]</f>
        <v>1200</v>
      </c>
      <c r="Q15" t="s">
        <v>15</v>
      </c>
      <c r="R15" t="s">
        <v>9</v>
      </c>
      <c r="S15" t="s">
        <v>20</v>
      </c>
      <c r="T15">
        <v>5</v>
      </c>
      <c r="AM15" s="28">
        <v>125457</v>
      </c>
      <c r="AN15" s="28">
        <v>36.4</v>
      </c>
      <c r="AO15" s="28">
        <v>114.08</v>
      </c>
      <c r="AQ15" s="30">
        <v>125450</v>
      </c>
      <c r="AR15" s="28" t="s">
        <v>10</v>
      </c>
      <c r="AS15" s="28">
        <v>200</v>
      </c>
      <c r="AT15" s="28">
        <v>13.03</v>
      </c>
      <c r="AU15" s="48">
        <f t="shared" si="0"/>
        <v>260.59821353082447</v>
      </c>
      <c r="AV15" s="48">
        <f t="shared" si="1"/>
        <v>159.449423815621</v>
      </c>
      <c r="AX15" s="42" t="s">
        <v>15</v>
      </c>
      <c r="AY15" s="43" t="s">
        <v>9</v>
      </c>
      <c r="AZ15" s="43" t="s">
        <v>20</v>
      </c>
      <c r="BA15" s="44">
        <v>5</v>
      </c>
    </row>
    <row r="16" spans="1:53" x14ac:dyDescent="0.25">
      <c r="A16" s="1">
        <v>42746</v>
      </c>
      <c r="B16">
        <v>125458</v>
      </c>
      <c r="C16">
        <v>114.44999999999999</v>
      </c>
      <c r="D16">
        <v>323.62</v>
      </c>
      <c r="E16">
        <f>SUMPRODUCT(fLineItemInvoiceDetail[Quanity],fLineItemInvoiceDetail[Unit Price],--(fLineItemInvoiceDetail[Invoice Number]=fInvoiceHeader[[#This Row],[Invoice Number]]))</f>
        <v>3236.24</v>
      </c>
      <c r="F16">
        <f>fInvoiceHeader[[#This Row],[Invoice Discount]]/fInvoiceHeader[[#This Row],[Invoice Sales]]</f>
        <v>9.9998763997725768E-2</v>
      </c>
      <c r="G16">
        <f>SUMIFS(fLineItemInvoiceDetail[Line Weight],fLineItemInvoiceDetail[Invoice Number],fInvoiceHeader[[#This Row],[Invoice Number]])</f>
        <v>1058</v>
      </c>
      <c r="I16" s="46">
        <v>125451</v>
      </c>
      <c r="J16" s="46" t="s">
        <v>21</v>
      </c>
      <c r="K16" s="46">
        <v>223</v>
      </c>
      <c r="L16" s="46">
        <v>11.68</v>
      </c>
      <c r="M16" s="46">
        <f>VLOOKUP(fLineItemInvoiceDetail[[#This Row],[Invoice Number]],fInvoiceHeader[[Invoice Number]:[% Sales Discount]],5,0)*fLineItemInvoiceDetail[[#This Row],[Quanity]]*fLineItemInvoiceDetail[[#This Row],[Unit Price]]</f>
        <v>260.46592133604793</v>
      </c>
      <c r="N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91.485837245696388</v>
      </c>
      <c r="O16" s="46">
        <f>VLOOKUP(fLineItemInvoiceDetail[[#This Row],[Product]],dProduct[],4,0)*fLineItemInvoiceDetail[[#This Row],[Quanity]]</f>
        <v>780.5</v>
      </c>
      <c r="Q16" t="s">
        <v>16</v>
      </c>
      <c r="R16" t="s">
        <v>12</v>
      </c>
      <c r="S16" t="s">
        <v>19</v>
      </c>
      <c r="T16">
        <v>3.5</v>
      </c>
      <c r="AM16" s="31">
        <v>125458</v>
      </c>
      <c r="AN16" s="31">
        <v>114.44999999999999</v>
      </c>
      <c r="AO16" s="31">
        <v>323.62</v>
      </c>
      <c r="AQ16" s="32">
        <v>125451</v>
      </c>
      <c r="AR16" s="31" t="s">
        <v>21</v>
      </c>
      <c r="AS16" s="31">
        <v>223</v>
      </c>
      <c r="AT16" s="31">
        <v>11.68</v>
      </c>
      <c r="AU16" s="48">
        <f t="shared" si="0"/>
        <v>260.46592133604793</v>
      </c>
      <c r="AV16" s="48">
        <f t="shared" si="1"/>
        <v>91.485837245696388</v>
      </c>
      <c r="AX16" s="45" t="s">
        <v>16</v>
      </c>
      <c r="AY16" s="46" t="s">
        <v>12</v>
      </c>
      <c r="AZ16" s="46" t="s">
        <v>19</v>
      </c>
      <c r="BA16" s="47">
        <v>3.5</v>
      </c>
    </row>
    <row r="17" spans="1:53" x14ac:dyDescent="0.25">
      <c r="A17" s="1">
        <v>42746</v>
      </c>
      <c r="B17">
        <v>125459</v>
      </c>
      <c r="C17">
        <v>106.05000000000001</v>
      </c>
      <c r="D17">
        <v>742.87</v>
      </c>
      <c r="E17">
        <f>SUMPRODUCT(fLineItemInvoiceDetail[Quanity],fLineItemInvoiceDetail[Unit Price],--(fLineItemInvoiceDetail[Invoice Number]=fInvoiceHeader[[#This Row],[Invoice Number]]))</f>
        <v>7428.7000000000007</v>
      </c>
      <c r="F17">
        <f>fInvoiceHeader[[#This Row],[Invoice Discount]]/fInvoiceHeader[[#This Row],[Invoice Sales]]</f>
        <v>9.9999999999999992E-2</v>
      </c>
      <c r="G17">
        <f>SUMIFS(fLineItemInvoiceDetail[Line Weight],fLineItemInvoiceDetail[Invoice Number],fInvoiceHeader[[#This Row],[Invoice Number]])</f>
        <v>1300</v>
      </c>
      <c r="I17" s="43">
        <v>125451</v>
      </c>
      <c r="J17" s="43" t="s">
        <v>17</v>
      </c>
      <c r="K17" s="43">
        <v>224</v>
      </c>
      <c r="L17" s="43">
        <v>12.58</v>
      </c>
      <c r="M17" s="43">
        <f>VLOOKUP(fLineItemInvoiceDetail[[#This Row],[Invoice Number]],fInvoiceHeader[[Invoice Number]:[% Sales Discount]],5,0)*fLineItemInvoiceDetail[[#This Row],[Quanity]]*fLineItemInvoiceDetail[[#This Row],[Unit Price]]</f>
        <v>281.79407866395206</v>
      </c>
      <c r="N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170.66416275430356</v>
      </c>
      <c r="O17" s="43">
        <f>VLOOKUP(fLineItemInvoiceDetail[[#This Row],[Product]],dProduct[],4,0)*fLineItemInvoiceDetail[[#This Row],[Quanity]]</f>
        <v>1456</v>
      </c>
      <c r="Q17" t="s">
        <v>17</v>
      </c>
      <c r="R17" t="s">
        <v>7</v>
      </c>
      <c r="S17" t="s">
        <v>20</v>
      </c>
      <c r="T17">
        <v>6.5</v>
      </c>
      <c r="AM17" s="28">
        <v>125459</v>
      </c>
      <c r="AN17" s="28">
        <v>106.05000000000001</v>
      </c>
      <c r="AO17" s="28">
        <v>742.87</v>
      </c>
      <c r="AQ17" s="30">
        <v>125451</v>
      </c>
      <c r="AR17" s="28" t="s">
        <v>17</v>
      </c>
      <c r="AS17" s="28">
        <v>224</v>
      </c>
      <c r="AT17" s="28">
        <v>12.58</v>
      </c>
      <c r="AU17" s="48">
        <f t="shared" si="0"/>
        <v>281.79407866395206</v>
      </c>
      <c r="AV17" s="48">
        <f t="shared" si="1"/>
        <v>170.66416275430356</v>
      </c>
      <c r="AX17" s="42" t="s">
        <v>17</v>
      </c>
      <c r="AY17" s="43" t="s">
        <v>7</v>
      </c>
      <c r="AZ17" s="43" t="s">
        <v>20</v>
      </c>
      <c r="BA17" s="44">
        <v>6.5</v>
      </c>
    </row>
    <row r="18" spans="1:53" x14ac:dyDescent="0.25">
      <c r="A18" s="1">
        <v>42747</v>
      </c>
      <c r="B18">
        <v>125461</v>
      </c>
      <c r="C18">
        <v>7.35</v>
      </c>
      <c r="D18">
        <v>7.43</v>
      </c>
      <c r="E18">
        <f>SUMPRODUCT(fLineItemInvoiceDetail[Quanity],fLineItemInvoiceDetail[Unit Price],--(fLineItemInvoiceDetail[Invoice Number]=fInvoiceHeader[[#This Row],[Invoice Number]]))</f>
        <v>371.7</v>
      </c>
      <c r="F18">
        <f>fInvoiceHeader[[#This Row],[Invoice Discount]]/fInvoiceHeader[[#This Row],[Invoice Sales]]</f>
        <v>1.9989238633306431E-2</v>
      </c>
      <c r="G18">
        <f>SUMIFS(fLineItemInvoiceDetail[Line Weight],fLineItemInvoiceDetail[Invoice Number],fInvoiceHeader[[#This Row],[Invoice Number]])</f>
        <v>91</v>
      </c>
      <c r="I18" s="46">
        <v>125452</v>
      </c>
      <c r="J18" s="46" t="s">
        <v>14</v>
      </c>
      <c r="K18" s="46">
        <v>38</v>
      </c>
      <c r="L18" s="46">
        <v>18.82</v>
      </c>
      <c r="M18" s="46">
        <f>VLOOKUP(fLineItemInvoiceDetail[[#This Row],[Invoice Number]],fInvoiceHeader[[Invoice Number]:[% Sales Discount]],5,0)*fLineItemInvoiceDetail[[#This Row],[Quanity]]*fLineItemInvoiceDetail[[#This Row],[Unit Price]]</f>
        <v>71.516000000000005</v>
      </c>
      <c r="N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29.09375</v>
      </c>
      <c r="O18" s="46">
        <f>VLOOKUP(fLineItemInvoiceDetail[[#This Row],[Product]],dProduct[],4,0)*fLineItemInvoiceDetail[[#This Row],[Quanity]]</f>
        <v>266</v>
      </c>
      <c r="Q18" t="s">
        <v>21</v>
      </c>
      <c r="R18" t="s">
        <v>7</v>
      </c>
      <c r="S18" t="s">
        <v>18</v>
      </c>
      <c r="T18">
        <v>3.5</v>
      </c>
      <c r="AM18" s="31">
        <v>125461</v>
      </c>
      <c r="AN18" s="31">
        <v>7.35</v>
      </c>
      <c r="AO18" s="31">
        <v>7.43</v>
      </c>
      <c r="AQ18" s="32">
        <v>125452</v>
      </c>
      <c r="AR18" s="31" t="s">
        <v>14</v>
      </c>
      <c r="AS18" s="31">
        <v>38</v>
      </c>
      <c r="AT18" s="31">
        <v>18.82</v>
      </c>
      <c r="AU18" s="48">
        <f t="shared" si="0"/>
        <v>71.516000000000005</v>
      </c>
      <c r="AV18" s="48">
        <f t="shared" si="1"/>
        <v>29.09375</v>
      </c>
      <c r="AX18" s="45" t="s">
        <v>21</v>
      </c>
      <c r="AY18" s="46" t="s">
        <v>7</v>
      </c>
      <c r="AZ18" s="46" t="s">
        <v>18</v>
      </c>
      <c r="BA18" s="47">
        <v>3.5</v>
      </c>
    </row>
    <row r="19" spans="1:53" x14ac:dyDescent="0.25">
      <c r="A19" s="1">
        <v>42748</v>
      </c>
      <c r="B19">
        <v>125462</v>
      </c>
      <c r="C19">
        <v>3.15</v>
      </c>
      <c r="D19">
        <v>0</v>
      </c>
      <c r="E19">
        <f>SUMPRODUCT(fLineItemInvoiceDetail[Quanity],fLineItemInvoiceDetail[Unit Price],--(fLineItemInvoiceDetail[Invoice Number]=fInvoiceHeader[[#This Row],[Invoice Number]]))</f>
        <v>74.849999999999994</v>
      </c>
      <c r="F19">
        <f>fInvoiceHeader[[#This Row],[Invoice Discount]]/fInvoiceHeader[[#This Row],[Invoice Sales]]</f>
        <v>0</v>
      </c>
      <c r="G19">
        <f>SUMIFS(fLineItemInvoiceDetail[Line Weight],fLineItemInvoiceDetail[Invoice Number],fInvoiceHeader[[#This Row],[Invoice Number]])</f>
        <v>16.5</v>
      </c>
      <c r="I19" s="43">
        <v>125452</v>
      </c>
      <c r="J19" s="43" t="s">
        <v>15</v>
      </c>
      <c r="K19" s="43">
        <v>238</v>
      </c>
      <c r="L19" s="43">
        <v>13.03</v>
      </c>
      <c r="M19" s="43">
        <f>VLOOKUP(fLineItemInvoiceDetail[[#This Row],[Invoice Number]],fInvoiceHeader[[Invoice Number]:[% Sales Discount]],5,0)*fLineItemInvoiceDetail[[#This Row],[Quanity]]*fLineItemInvoiceDetail[[#This Row],[Unit Price]]</f>
        <v>310.11399999999998</v>
      </c>
      <c r="N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130.15625</v>
      </c>
      <c r="O19" s="43">
        <f>VLOOKUP(fLineItemInvoiceDetail[[#This Row],[Product]],dProduct[],4,0)*fLineItemInvoiceDetail[[#This Row],[Quanity]]</f>
        <v>1190</v>
      </c>
      <c r="Q19" t="s">
        <v>22</v>
      </c>
      <c r="R19" t="s">
        <v>7</v>
      </c>
      <c r="S19" t="s">
        <v>18</v>
      </c>
      <c r="T19">
        <v>7</v>
      </c>
      <c r="AM19" s="28">
        <v>125462</v>
      </c>
      <c r="AN19" s="28">
        <v>3.15</v>
      </c>
      <c r="AO19" s="28">
        <v>0</v>
      </c>
      <c r="AQ19" s="30">
        <v>125452</v>
      </c>
      <c r="AR19" s="28" t="s">
        <v>15</v>
      </c>
      <c r="AS19" s="28">
        <v>238</v>
      </c>
      <c r="AT19" s="28">
        <v>13.03</v>
      </c>
      <c r="AU19" s="48">
        <f t="shared" si="0"/>
        <v>310.11399999999998</v>
      </c>
      <c r="AV19" s="48">
        <f t="shared" si="1"/>
        <v>130.15625</v>
      </c>
      <c r="AX19" s="30" t="s">
        <v>22</v>
      </c>
      <c r="AY19" s="28" t="s">
        <v>7</v>
      </c>
      <c r="AZ19" s="28" t="s">
        <v>18</v>
      </c>
      <c r="BA19" s="29">
        <v>7</v>
      </c>
    </row>
    <row r="20" spans="1:53" x14ac:dyDescent="0.25">
      <c r="A20" s="1">
        <v>42751</v>
      </c>
      <c r="B20">
        <v>125463</v>
      </c>
      <c r="C20">
        <v>103.77500000000001</v>
      </c>
      <c r="D20">
        <v>315.19</v>
      </c>
      <c r="E20">
        <f>SUMPRODUCT(fLineItemInvoiceDetail[Quanity],fLineItemInvoiceDetail[Unit Price],--(fLineItemInvoiceDetail[Invoice Number]=fInvoiceHeader[[#This Row],[Invoice Number]]))</f>
        <v>3151.8599999999997</v>
      </c>
      <c r="F20">
        <f>fInvoiceHeader[[#This Row],[Invoice Discount]]/fInvoiceHeader[[#This Row],[Invoice Sales]]</f>
        <v>0.1000012690919013</v>
      </c>
      <c r="G20">
        <f>SUMIFS(fLineItemInvoiceDetail[Line Weight],fLineItemInvoiceDetail[Invoice Number],fInvoiceHeader[[#This Row],[Invoice Number]])</f>
        <v>806</v>
      </c>
      <c r="I20" s="46">
        <v>125456</v>
      </c>
      <c r="J20" s="46" t="s">
        <v>14</v>
      </c>
      <c r="K20" s="46">
        <v>23</v>
      </c>
      <c r="L20" s="46">
        <v>23.16</v>
      </c>
      <c r="M20" s="46">
        <f>VLOOKUP(fLineItemInvoiceDetail[[#This Row],[Invoice Number]],fInvoiceHeader[[Invoice Number]:[% Sales Discount]],5,0)*fLineItemInvoiceDetail[[#This Row],[Quanity]]*fLineItemInvoiceDetail[[#This Row],[Unit Price]]</f>
        <v>18.642019801152976</v>
      </c>
      <c r="N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10.200439367311072</v>
      </c>
      <c r="O20" s="46">
        <f>VLOOKUP(fLineItemInvoiceDetail[[#This Row],[Product]],dProduct[],4,0)*fLineItemInvoiceDetail[[#This Row],[Quanity]]</f>
        <v>161</v>
      </c>
      <c r="AM20" s="31">
        <v>125463</v>
      </c>
      <c r="AN20" s="31">
        <v>103.77500000000001</v>
      </c>
      <c r="AO20" s="31">
        <v>315.19</v>
      </c>
      <c r="AQ20" s="32">
        <v>125456</v>
      </c>
      <c r="AR20" s="31" t="s">
        <v>14</v>
      </c>
      <c r="AS20" s="31">
        <v>23</v>
      </c>
      <c r="AT20" s="31">
        <v>23.16</v>
      </c>
      <c r="AU20" s="48">
        <f t="shared" si="0"/>
        <v>18.642019801152976</v>
      </c>
      <c r="AV20" s="48">
        <f t="shared" si="1"/>
        <v>10.200439367311072</v>
      </c>
    </row>
    <row r="21" spans="1:53" x14ac:dyDescent="0.25">
      <c r="A21" s="1">
        <v>42753</v>
      </c>
      <c r="B21">
        <v>125464</v>
      </c>
      <c r="C21">
        <v>288.92500000000001</v>
      </c>
      <c r="D21">
        <v>658.78</v>
      </c>
      <c r="E21">
        <f>SUMPRODUCT(fLineItemInvoiceDetail[Quanity],fLineItemInvoiceDetail[Unit Price],--(fLineItemInvoiceDetail[Invoice Number]=fInvoiceHeader[[#This Row],[Invoice Number]]))</f>
        <v>6587.7999999999993</v>
      </c>
      <c r="F21">
        <f>fInvoiceHeader[[#This Row],[Invoice Discount]]/fInvoiceHeader[[#This Row],[Invoice Sales]]</f>
        <v>0.1</v>
      </c>
      <c r="G21">
        <f>SUMIFS(fLineItemInvoiceDetail[Line Weight],fLineItemInvoiceDetail[Invoice Number],fInvoiceHeader[[#This Row],[Invoice Number]])</f>
        <v>2125</v>
      </c>
      <c r="I21" s="43">
        <v>125456</v>
      </c>
      <c r="J21" s="43" t="s">
        <v>17</v>
      </c>
      <c r="K21" s="43">
        <v>19</v>
      </c>
      <c r="L21" s="43">
        <v>22.36</v>
      </c>
      <c r="M21" s="43">
        <f>VLOOKUP(fLineItemInvoiceDetail[[#This Row],[Invoice Number]],fInvoiceHeader[[Invoice Number]:[% Sales Discount]],5,0)*fLineItemInvoiceDetail[[#This Row],[Quanity]]*fLineItemInvoiceDetail[[#This Row],[Unit Price]]</f>
        <v>14.867980198847022</v>
      </c>
      <c r="N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7.824560632688927</v>
      </c>
      <c r="O21" s="43">
        <f>VLOOKUP(fLineItemInvoiceDetail[[#This Row],[Product]],dProduct[],4,0)*fLineItemInvoiceDetail[[#This Row],[Quanity]]</f>
        <v>123.5</v>
      </c>
      <c r="AM21" s="28">
        <v>125464</v>
      </c>
      <c r="AN21" s="28">
        <v>288.92500000000001</v>
      </c>
      <c r="AO21" s="28">
        <v>658.78</v>
      </c>
      <c r="AQ21" s="30">
        <v>125456</v>
      </c>
      <c r="AR21" s="28" t="s">
        <v>17</v>
      </c>
      <c r="AS21" s="28">
        <v>19</v>
      </c>
      <c r="AT21" s="28">
        <v>22.36</v>
      </c>
      <c r="AU21" s="48">
        <f t="shared" si="0"/>
        <v>14.867980198847022</v>
      </c>
      <c r="AV21" s="48">
        <f t="shared" si="1"/>
        <v>7.824560632688927</v>
      </c>
    </row>
    <row r="22" spans="1:53" x14ac:dyDescent="0.25">
      <c r="A22" s="1">
        <v>42754</v>
      </c>
      <c r="B22">
        <v>125465</v>
      </c>
      <c r="C22">
        <v>146.82499999999999</v>
      </c>
      <c r="D22">
        <v>599.46</v>
      </c>
      <c r="E22">
        <f>SUMPRODUCT(fLineItemInvoiceDetail[Quanity],fLineItemInvoiceDetail[Unit Price],--(fLineItemInvoiceDetail[Invoice Number]=fInvoiceHeader[[#This Row],[Invoice Number]]))</f>
        <v>5994.6</v>
      </c>
      <c r="F22">
        <f>fInvoiceHeader[[#This Row],[Invoice Discount]]/fInvoiceHeader[[#This Row],[Invoice Sales]]</f>
        <v>0.1</v>
      </c>
      <c r="G22">
        <f>SUMIFS(fLineItemInvoiceDetail[Line Weight],fLineItemInvoiceDetail[Invoice Number],fInvoiceHeader[[#This Row],[Invoice Number]])</f>
        <v>1195</v>
      </c>
      <c r="I22" s="46">
        <v>125457</v>
      </c>
      <c r="J22" s="46" t="s">
        <v>22</v>
      </c>
      <c r="K22" s="46">
        <v>36</v>
      </c>
      <c r="L22" s="46">
        <v>48.75</v>
      </c>
      <c r="M22" s="46">
        <f>VLOOKUP(fLineItemInvoiceDetail[[#This Row],[Invoice Number]],fInvoiceHeader[[Invoice Number]:[% Sales Discount]],5,0)*fLineItemInvoiceDetail[[#This Row],[Quanity]]*fLineItemInvoiceDetail[[#This Row],[Unit Price]]</f>
        <v>114.08</v>
      </c>
      <c r="N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</v>
      </c>
      <c r="O22" s="46">
        <f>VLOOKUP(fLineItemInvoiceDetail[[#This Row],[Product]],dProduct[],4,0)*fLineItemInvoiceDetail[[#This Row],[Quanity]]</f>
        <v>252</v>
      </c>
      <c r="AM22" s="31">
        <v>125465</v>
      </c>
      <c r="AN22" s="31">
        <v>146.82499999999999</v>
      </c>
      <c r="AO22" s="31">
        <v>599.46</v>
      </c>
      <c r="AQ22" s="32">
        <v>125457</v>
      </c>
      <c r="AR22" s="31" t="s">
        <v>22</v>
      </c>
      <c r="AS22" s="31">
        <v>36</v>
      </c>
      <c r="AT22" s="31">
        <v>48.75</v>
      </c>
      <c r="AU22" s="48">
        <f t="shared" si="0"/>
        <v>114.08</v>
      </c>
      <c r="AV22" s="48">
        <f t="shared" si="1"/>
        <v>36.4</v>
      </c>
      <c r="AX22" s="37" t="s">
        <v>3</v>
      </c>
      <c r="AY22" s="38" t="s">
        <v>73</v>
      </c>
      <c r="AZ22" s="38" t="s">
        <v>72</v>
      </c>
    </row>
    <row r="23" spans="1:53" x14ac:dyDescent="0.25">
      <c r="A23" s="1">
        <v>42754</v>
      </c>
      <c r="B23">
        <v>125466</v>
      </c>
      <c r="C23">
        <v>13.125</v>
      </c>
      <c r="D23">
        <v>8.7200000000000006</v>
      </c>
      <c r="E23">
        <f>SUMPRODUCT(fLineItemInvoiceDetail[Quanity],fLineItemInvoiceDetail[Unit Price],--(fLineItemInvoiceDetail[Invoice Number]=fInvoiceHeader[[#This Row],[Invoice Number]]))</f>
        <v>435.96000000000004</v>
      </c>
      <c r="F23">
        <f>fInvoiceHeader[[#This Row],[Invoice Discount]]/fInvoiceHeader[[#This Row],[Invoice Sales]]</f>
        <v>2.0001835030736766E-2</v>
      </c>
      <c r="G23">
        <f>SUMIFS(fLineItemInvoiceDetail[Line Weight],fLineItemInvoiceDetail[Invoice Number],fInvoiceHeader[[#This Row],[Invoice Number]])</f>
        <v>73.5</v>
      </c>
      <c r="I23" s="43">
        <v>125458</v>
      </c>
      <c r="J23" s="43" t="s">
        <v>14</v>
      </c>
      <c r="K23" s="43">
        <v>37</v>
      </c>
      <c r="L23" s="43">
        <v>18.82</v>
      </c>
      <c r="M23" s="43">
        <f>VLOOKUP(fLineItemInvoiceDetail[[#This Row],[Invoice Number]],fInvoiceHeader[[Invoice Number]:[% Sales Discount]],5,0)*fLineItemInvoiceDetail[[#This Row],[Quanity]]*fLineItemInvoiceDetail[[#This Row],[Unit Price]]</f>
        <v>69.633139322176362</v>
      </c>
      <c r="N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28.017533081285443</v>
      </c>
      <c r="O23" s="43">
        <f>VLOOKUP(fLineItemInvoiceDetail[[#This Row],[Product]],dProduct[],4,0)*fLineItemInvoiceDetail[[#This Row],[Quanity]]</f>
        <v>259</v>
      </c>
      <c r="Q23" s="33" t="s">
        <v>3</v>
      </c>
      <c r="R23" t="s">
        <v>70</v>
      </c>
      <c r="S23" t="s">
        <v>71</v>
      </c>
      <c r="AM23" s="28">
        <v>125466</v>
      </c>
      <c r="AN23" s="28">
        <v>13.125</v>
      </c>
      <c r="AO23" s="28">
        <v>8.7200000000000006</v>
      </c>
      <c r="AQ23" s="30">
        <v>125458</v>
      </c>
      <c r="AR23" s="28" t="s">
        <v>14</v>
      </c>
      <c r="AS23" s="28">
        <v>37</v>
      </c>
      <c r="AT23" s="28">
        <v>18.82</v>
      </c>
      <c r="AU23" s="48">
        <f t="shared" si="0"/>
        <v>69.633139322176362</v>
      </c>
      <c r="AV23" s="48">
        <f t="shared" si="1"/>
        <v>28.017533081285443</v>
      </c>
      <c r="AX23" s="36" t="s">
        <v>8</v>
      </c>
      <c r="AY23" s="49">
        <f>SUMIFS(AU$9:AU$1780,$AR$9:$AR$1780,$AX23)</f>
        <v>14970.043928307046</v>
      </c>
      <c r="AZ23" s="49">
        <f>SUMIFS(AV$9:AV$1780,$AR$9:$AR$1780,$AX23)</f>
        <v>5478.6001135755305</v>
      </c>
    </row>
    <row r="24" spans="1:53" x14ac:dyDescent="0.25">
      <c r="A24" s="1">
        <v>42755</v>
      </c>
      <c r="B24">
        <v>125467</v>
      </c>
      <c r="C24">
        <v>7.35</v>
      </c>
      <c r="D24">
        <v>5.42</v>
      </c>
      <c r="E24">
        <f>SUMPRODUCT(fLineItemInvoiceDetail[Quanity],fLineItemInvoiceDetail[Unit Price],--(fLineItemInvoiceDetail[Invoice Number]=fInvoiceHeader[[#This Row],[Invoice Number]]))</f>
        <v>271.14999999999998</v>
      </c>
      <c r="F24">
        <f>fInvoiceHeader[[#This Row],[Invoice Discount]]/fInvoiceHeader[[#This Row],[Invoice Sales]]</f>
        <v>1.9988936013276785E-2</v>
      </c>
      <c r="G24">
        <f>SUMIFS(fLineItemInvoiceDetail[Line Weight],fLineItemInvoiceDetail[Invoice Number],fInvoiceHeader[[#This Row],[Invoice Number]])</f>
        <v>38.5</v>
      </c>
      <c r="I24" s="46">
        <v>125458</v>
      </c>
      <c r="J24" s="46" t="s">
        <v>13</v>
      </c>
      <c r="K24" s="46">
        <v>38</v>
      </c>
      <c r="L24" s="46">
        <v>16.22</v>
      </c>
      <c r="M24" s="46">
        <f>VLOOKUP(fLineItemInvoiceDetail[[#This Row],[Invoice Number]],fInvoiceHeader[[Invoice Number]:[% Sales Discount]],5,0)*fLineItemInvoiceDetail[[#This Row],[Quanity]]*fLineItemInvoiceDetail[[#This Row],[Unit Price]]</f>
        <v>61.63523817763825</v>
      </c>
      <c r="N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22.608742911153115</v>
      </c>
      <c r="O24" s="46">
        <f>VLOOKUP(fLineItemInvoiceDetail[[#This Row],[Product]],dProduct[],4,0)*fLineItemInvoiceDetail[[#This Row],[Quanity]]</f>
        <v>209</v>
      </c>
      <c r="Q24" t="s">
        <v>8</v>
      </c>
      <c r="R24" s="34">
        <v>14970.043928307046</v>
      </c>
      <c r="S24" s="34">
        <v>5478.6001135755305</v>
      </c>
      <c r="AM24" s="31">
        <v>125467</v>
      </c>
      <c r="AN24" s="31">
        <v>7.35</v>
      </c>
      <c r="AO24" s="31">
        <v>5.42</v>
      </c>
      <c r="AQ24" s="32">
        <v>125458</v>
      </c>
      <c r="AR24" s="31" t="s">
        <v>13</v>
      </c>
      <c r="AS24" s="31">
        <v>38</v>
      </c>
      <c r="AT24" s="31">
        <v>16.22</v>
      </c>
      <c r="AU24" s="48">
        <f t="shared" si="0"/>
        <v>61.63523817763825</v>
      </c>
      <c r="AV24" s="48">
        <f t="shared" si="1"/>
        <v>22.608742911153115</v>
      </c>
      <c r="AX24" s="36" t="s">
        <v>21</v>
      </c>
      <c r="AY24" s="49">
        <f t="shared" ref="AY24:AY33" si="2">SUMIFS(AU$9:AU$1780,$AR$9:$AR$1780,$AX24)</f>
        <v>15346.032689959289</v>
      </c>
      <c r="AZ24" s="49">
        <f t="shared" ref="AZ24:AZ32" si="3">SUMIFS(AV$9:AV$1780,$AR$9:$AR$1780,$AX24)</f>
        <v>5427.6870515461451</v>
      </c>
    </row>
    <row r="25" spans="1:53" x14ac:dyDescent="0.25">
      <c r="A25" s="1">
        <v>42757</v>
      </c>
      <c r="B25">
        <v>125469</v>
      </c>
      <c r="C25">
        <v>77.525000000000006</v>
      </c>
      <c r="D25">
        <v>204.92</v>
      </c>
      <c r="E25">
        <f>SUMPRODUCT(fLineItemInvoiceDetail[Quanity],fLineItemInvoiceDetail[Unit Price],--(fLineItemInvoiceDetail[Invoice Number]=fInvoiceHeader[[#This Row],[Invoice Number]]))</f>
        <v>2732.27</v>
      </c>
      <c r="F25">
        <f>fInvoiceHeader[[#This Row],[Invoice Discount]]/fInvoiceHeader[[#This Row],[Invoice Sales]]</f>
        <v>7.4999908500990017E-2</v>
      </c>
      <c r="G25">
        <f>SUMIFS(fLineItemInvoiceDetail[Line Weight],fLineItemInvoiceDetail[Invoice Number],fInvoiceHeader[[#This Row],[Invoice Number]])</f>
        <v>1158.5</v>
      </c>
      <c r="I25" s="43">
        <v>125458</v>
      </c>
      <c r="J25" s="43" t="s">
        <v>13</v>
      </c>
      <c r="K25" s="43">
        <v>68</v>
      </c>
      <c r="L25" s="43">
        <v>14.97</v>
      </c>
      <c r="M25" s="43">
        <f>VLOOKUP(fLineItemInvoiceDetail[[#This Row],[Invoice Number]],fInvoiceHeader[[Invoice Number]:[% Sales Discount]],5,0)*fLineItemInvoiceDetail[[#This Row],[Quanity]]*fLineItemInvoiceDetail[[#This Row],[Unit Price]]</f>
        <v>101.79474179912492</v>
      </c>
      <c r="N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40.457750472589787</v>
      </c>
      <c r="O25" s="43">
        <f>VLOOKUP(fLineItemInvoiceDetail[[#This Row],[Product]],dProduct[],4,0)*fLineItemInvoiceDetail[[#This Row],[Quanity]]</f>
        <v>374</v>
      </c>
      <c r="Q25" t="s">
        <v>21</v>
      </c>
      <c r="R25" s="34">
        <v>15346.032689959289</v>
      </c>
      <c r="S25" s="34">
        <v>5427.6870515461451</v>
      </c>
      <c r="AM25" s="28">
        <v>125469</v>
      </c>
      <c r="AN25" s="28">
        <v>77.525000000000006</v>
      </c>
      <c r="AO25" s="28">
        <v>204.92</v>
      </c>
      <c r="AQ25" s="30">
        <v>125458</v>
      </c>
      <c r="AR25" s="28" t="s">
        <v>13</v>
      </c>
      <c r="AS25" s="28">
        <v>68</v>
      </c>
      <c r="AT25" s="28">
        <v>14.97</v>
      </c>
      <c r="AU25" s="48">
        <f t="shared" si="0"/>
        <v>101.79474179912492</v>
      </c>
      <c r="AV25" s="48">
        <f t="shared" si="1"/>
        <v>40.457750472589787</v>
      </c>
      <c r="AX25" s="36" t="s">
        <v>22</v>
      </c>
      <c r="AY25" s="49">
        <f t="shared" si="2"/>
        <v>37571.463972271216</v>
      </c>
      <c r="AZ25" s="49">
        <f t="shared" si="3"/>
        <v>7378.5934624925894</v>
      </c>
    </row>
    <row r="26" spans="1:53" x14ac:dyDescent="0.25">
      <c r="A26" s="1">
        <v>42761</v>
      </c>
      <c r="B26">
        <v>125471</v>
      </c>
      <c r="C26">
        <v>12.775</v>
      </c>
      <c r="D26">
        <v>66.13</v>
      </c>
      <c r="E26">
        <f>SUMPRODUCT(fLineItemInvoiceDetail[Quanity],fLineItemInvoiceDetail[Unit Price],--(fLineItemInvoiceDetail[Invoice Number]=fInvoiceHeader[[#This Row],[Invoice Number]]))</f>
        <v>1322.5</v>
      </c>
      <c r="F26">
        <f>fInvoiceHeader[[#This Row],[Invoice Discount]]/fInvoiceHeader[[#This Row],[Invoice Sales]]</f>
        <v>5.0003780718336478E-2</v>
      </c>
      <c r="G26">
        <f>SUMIFS(fLineItemInvoiceDetail[Line Weight],fLineItemInvoiceDetail[Invoice Number],fInvoiceHeader[[#This Row],[Invoice Number]])</f>
        <v>196</v>
      </c>
      <c r="I26" s="46">
        <v>125458</v>
      </c>
      <c r="J26" s="46" t="s">
        <v>8</v>
      </c>
      <c r="K26" s="46">
        <v>54</v>
      </c>
      <c r="L26" s="46">
        <v>16.77</v>
      </c>
      <c r="M26" s="46">
        <f>VLOOKUP(fLineItemInvoiceDetail[[#This Row],[Invoice Number]],fInvoiceHeader[[Invoice Number]:[% Sales Discount]],5,0)*fLineItemInvoiceDetail[[#This Row],[Quanity]]*fLineItemInvoiceDetail[[#This Row],[Unit Price]]</f>
        <v>90.556880701060493</v>
      </c>
      <c r="N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23.365973534971644</v>
      </c>
      <c r="O26" s="46">
        <f>VLOOKUP(fLineItemInvoiceDetail[[#This Row],[Product]],dProduct[],4,0)*fLineItemInvoiceDetail[[#This Row],[Quanity]]</f>
        <v>216</v>
      </c>
      <c r="Q26" t="s">
        <v>22</v>
      </c>
      <c r="R26" s="34">
        <v>37571.463972271216</v>
      </c>
      <c r="S26" s="34">
        <v>7378.5934624925894</v>
      </c>
      <c r="AM26" s="31">
        <v>125471</v>
      </c>
      <c r="AN26" s="31">
        <v>12.775</v>
      </c>
      <c r="AO26" s="31">
        <v>66.13</v>
      </c>
      <c r="AQ26" s="32">
        <v>125458</v>
      </c>
      <c r="AR26" s="31" t="s">
        <v>8</v>
      </c>
      <c r="AS26" s="31">
        <v>54</v>
      </c>
      <c r="AT26" s="31">
        <v>16.77</v>
      </c>
      <c r="AU26" s="48">
        <f t="shared" si="0"/>
        <v>90.556880701060493</v>
      </c>
      <c r="AV26" s="48">
        <f t="shared" si="1"/>
        <v>23.365973534971644</v>
      </c>
      <c r="AX26" s="36" t="s">
        <v>13</v>
      </c>
      <c r="AY26" s="49">
        <f t="shared" si="2"/>
        <v>11386.602621491953</v>
      </c>
      <c r="AZ26" s="49">
        <f t="shared" si="3"/>
        <v>6268.4287603560442</v>
      </c>
    </row>
    <row r="27" spans="1:53" x14ac:dyDescent="0.25">
      <c r="A27" s="1">
        <v>42762</v>
      </c>
      <c r="B27">
        <v>125473</v>
      </c>
      <c r="C27">
        <v>25.725000000000001</v>
      </c>
      <c r="D27">
        <v>116.8</v>
      </c>
      <c r="E27">
        <f>SUMPRODUCT(fLineItemInvoiceDetail[Quanity],fLineItemInvoiceDetail[Unit Price],--(fLineItemInvoiceDetail[Invoice Number]=fInvoiceHeader[[#This Row],[Invoice Number]]))</f>
        <v>1796.88</v>
      </c>
      <c r="F27">
        <f>fInvoiceHeader[[#This Row],[Invoice Discount]]/fInvoiceHeader[[#This Row],[Invoice Sales]]</f>
        <v>6.5001558256533545E-2</v>
      </c>
      <c r="G27">
        <f>SUMIFS(fLineItemInvoiceDetail[Line Weight],fLineItemInvoiceDetail[Invoice Number],fInvoiceHeader[[#This Row],[Invoice Number]])</f>
        <v>287</v>
      </c>
      <c r="I27" s="43">
        <v>125459</v>
      </c>
      <c r="J27" s="43" t="s">
        <v>14</v>
      </c>
      <c r="K27" s="43">
        <v>34</v>
      </c>
      <c r="L27" s="43">
        <v>18.82</v>
      </c>
      <c r="M27" s="43">
        <f>VLOOKUP(fLineItemInvoiceDetail[[#This Row],[Invoice Number]],fInvoiceHeader[[Invoice Number]:[% Sales Discount]],5,0)*fLineItemInvoiceDetail[[#This Row],[Quanity]]*fLineItemInvoiceDetail[[#This Row],[Unit Price]]</f>
        <v>63.988</v>
      </c>
      <c r="N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19.415307692307696</v>
      </c>
      <c r="O27" s="43">
        <f>VLOOKUP(fLineItemInvoiceDetail[[#This Row],[Product]],dProduct[],4,0)*fLineItemInvoiceDetail[[#This Row],[Quanity]]</f>
        <v>238</v>
      </c>
      <c r="Q27" t="s">
        <v>13</v>
      </c>
      <c r="R27" s="34">
        <v>11386.602621491953</v>
      </c>
      <c r="S27" s="34">
        <v>6268.4287603560442</v>
      </c>
      <c r="AM27" s="28">
        <v>125473</v>
      </c>
      <c r="AN27" s="28">
        <v>25.725000000000001</v>
      </c>
      <c r="AO27" s="28">
        <v>116.8</v>
      </c>
      <c r="AQ27" s="30">
        <v>125459</v>
      </c>
      <c r="AR27" s="28" t="s">
        <v>14</v>
      </c>
      <c r="AS27" s="28">
        <v>34</v>
      </c>
      <c r="AT27" s="28">
        <v>18.82</v>
      </c>
      <c r="AU27" s="48">
        <f t="shared" si="0"/>
        <v>63.988</v>
      </c>
      <c r="AV27" s="48">
        <f t="shared" si="1"/>
        <v>19.415307692307696</v>
      </c>
      <c r="AX27" s="36" t="s">
        <v>11</v>
      </c>
      <c r="AY27" s="49">
        <f t="shared" si="2"/>
        <v>8166.8748171367552</v>
      </c>
      <c r="AZ27" s="49">
        <f t="shared" si="3"/>
        <v>5855.5976146494495</v>
      </c>
    </row>
    <row r="28" spans="1:53" x14ac:dyDescent="0.25">
      <c r="A28" s="1">
        <v>42762</v>
      </c>
      <c r="B28">
        <v>125474</v>
      </c>
      <c r="C28">
        <v>117.77500000000001</v>
      </c>
      <c r="D28">
        <v>191.74</v>
      </c>
      <c r="E28">
        <f>SUMPRODUCT(fLineItemInvoiceDetail[Quanity],fLineItemInvoiceDetail[Unit Price],--(fLineItemInvoiceDetail[Invoice Number]=fInvoiceHeader[[#This Row],[Invoice Number]]))</f>
        <v>2556.56</v>
      </c>
      <c r="F28">
        <f>fInvoiceHeader[[#This Row],[Invoice Discount]]/fInvoiceHeader[[#This Row],[Invoice Sales]]</f>
        <v>7.4999217698782747E-2</v>
      </c>
      <c r="G28">
        <f>SUMIFS(fLineItemInvoiceDetail[Line Weight],fLineItemInvoiceDetail[Invoice Number],fInvoiceHeader[[#This Row],[Invoice Number]])</f>
        <v>1096</v>
      </c>
      <c r="I28" s="46">
        <v>125459</v>
      </c>
      <c r="J28" s="46" t="s">
        <v>15</v>
      </c>
      <c r="K28" s="46">
        <v>51</v>
      </c>
      <c r="L28" s="46">
        <v>17.37</v>
      </c>
      <c r="M28" s="46">
        <f>VLOOKUP(fLineItemInvoiceDetail[[#This Row],[Invoice Number]],fInvoiceHeader[[Invoice Number]:[% Sales Discount]],5,0)*fLineItemInvoiceDetail[[#This Row],[Quanity]]*fLineItemInvoiceDetail[[#This Row],[Unit Price]]</f>
        <v>88.587000000000003</v>
      </c>
      <c r="N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20.802115384615387</v>
      </c>
      <c r="O28" s="46">
        <f>VLOOKUP(fLineItemInvoiceDetail[[#This Row],[Product]],dProduct[],4,0)*fLineItemInvoiceDetail[[#This Row],[Quanity]]</f>
        <v>255</v>
      </c>
      <c r="Q28" t="s">
        <v>11</v>
      </c>
      <c r="R28" s="34">
        <v>8166.8748171367552</v>
      </c>
      <c r="S28" s="34">
        <v>5855.5976146494495</v>
      </c>
      <c r="AM28" s="31">
        <v>125474</v>
      </c>
      <c r="AN28" s="31">
        <v>117.77500000000001</v>
      </c>
      <c r="AO28" s="31">
        <v>191.74</v>
      </c>
      <c r="AQ28" s="32">
        <v>125459</v>
      </c>
      <c r="AR28" s="31" t="s">
        <v>15</v>
      </c>
      <c r="AS28" s="31">
        <v>51</v>
      </c>
      <c r="AT28" s="31">
        <v>17.37</v>
      </c>
      <c r="AU28" s="48">
        <f t="shared" si="0"/>
        <v>88.587000000000003</v>
      </c>
      <c r="AV28" s="48">
        <f t="shared" si="1"/>
        <v>20.802115384615387</v>
      </c>
      <c r="AX28" s="36" t="s">
        <v>16</v>
      </c>
      <c r="AY28" s="49">
        <f t="shared" si="2"/>
        <v>10028.408433485489</v>
      </c>
      <c r="AZ28" s="49">
        <f t="shared" si="3"/>
        <v>4723.4076312755305</v>
      </c>
    </row>
    <row r="29" spans="1:53" x14ac:dyDescent="0.25">
      <c r="A29" s="1">
        <v>42763</v>
      </c>
      <c r="B29">
        <v>125475</v>
      </c>
      <c r="C29">
        <v>31.85</v>
      </c>
      <c r="D29">
        <v>283.06</v>
      </c>
      <c r="E29">
        <f>SUMPRODUCT(fLineItemInvoiceDetail[Quanity],fLineItemInvoiceDetail[Unit Price],--(fLineItemInvoiceDetail[Invoice Number]=fInvoiceHeader[[#This Row],[Invoice Number]]))</f>
        <v>2830.59</v>
      </c>
      <c r="F29">
        <f>fInvoiceHeader[[#This Row],[Invoice Discount]]/fInvoiceHeader[[#This Row],[Invoice Sales]]</f>
        <v>0.10000035328323777</v>
      </c>
      <c r="G29">
        <f>SUMIFS(fLineItemInvoiceDetail[Line Weight],fLineItemInvoiceDetail[Invoice Number],fInvoiceHeader[[#This Row],[Invoice Number]])</f>
        <v>444</v>
      </c>
      <c r="I29" s="43">
        <v>125459</v>
      </c>
      <c r="J29" s="43" t="s">
        <v>6</v>
      </c>
      <c r="K29" s="43">
        <v>37</v>
      </c>
      <c r="L29" s="43">
        <v>29.87</v>
      </c>
      <c r="M29" s="43">
        <f>VLOOKUP(fLineItemInvoiceDetail[[#This Row],[Invoice Number]],fInvoiceHeader[[Invoice Number]:[% Sales Discount]],5,0)*fLineItemInvoiceDetail[[#This Row],[Quanity]]*fLineItemInvoiceDetail[[#This Row],[Unit Price]]</f>
        <v>110.51899999999999</v>
      </c>
      <c r="N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9.0550384615384623</v>
      </c>
      <c r="O29" s="43">
        <f>VLOOKUP(fLineItemInvoiceDetail[[#This Row],[Product]],dProduct[],4,0)*fLineItemInvoiceDetail[[#This Row],[Quanity]]</f>
        <v>111</v>
      </c>
      <c r="Q29" t="s">
        <v>16</v>
      </c>
      <c r="R29" s="34">
        <v>10028.408433485489</v>
      </c>
      <c r="S29" s="34">
        <v>4723.4076312755305</v>
      </c>
      <c r="AM29" s="28">
        <v>125475</v>
      </c>
      <c r="AN29" s="28">
        <v>31.85</v>
      </c>
      <c r="AO29" s="28">
        <v>283.06</v>
      </c>
      <c r="AQ29" s="30">
        <v>125459</v>
      </c>
      <c r="AR29" s="28" t="s">
        <v>6</v>
      </c>
      <c r="AS29" s="28">
        <v>37</v>
      </c>
      <c r="AT29" s="28">
        <v>29.87</v>
      </c>
      <c r="AU29" s="48">
        <f t="shared" si="0"/>
        <v>110.51899999999999</v>
      </c>
      <c r="AV29" s="48">
        <f t="shared" si="1"/>
        <v>9.0550384615384623</v>
      </c>
      <c r="AX29" s="36" t="s">
        <v>14</v>
      </c>
      <c r="AY29" s="49">
        <f t="shared" si="2"/>
        <v>14905.659286057584</v>
      </c>
      <c r="AZ29" s="49">
        <f t="shared" si="3"/>
        <v>8703.3134863222149</v>
      </c>
    </row>
    <row r="30" spans="1:53" x14ac:dyDescent="0.25">
      <c r="A30" s="1">
        <v>42763</v>
      </c>
      <c r="B30">
        <v>125476</v>
      </c>
      <c r="C30">
        <v>17.324999999999999</v>
      </c>
      <c r="D30">
        <v>9.61</v>
      </c>
      <c r="E30">
        <f>SUMPRODUCT(fLineItemInvoiceDetail[Quanity],fLineItemInvoiceDetail[Unit Price],--(fLineItemInvoiceDetail[Invoice Number]=fInvoiceHeader[[#This Row],[Invoice Number]]))</f>
        <v>480.48</v>
      </c>
      <c r="F30">
        <f>fInvoiceHeader[[#This Row],[Invoice Discount]]/fInvoiceHeader[[#This Row],[Invoice Sales]]</f>
        <v>2.00008325008325E-2</v>
      </c>
      <c r="G30">
        <f>SUMIFS(fLineItemInvoiceDetail[Line Weight],fLineItemInvoiceDetail[Invoice Number],fInvoiceHeader[[#This Row],[Invoice Number]])</f>
        <v>136.5</v>
      </c>
      <c r="I30" s="46">
        <v>125459</v>
      </c>
      <c r="J30" s="46" t="s">
        <v>6</v>
      </c>
      <c r="K30" s="46">
        <v>232</v>
      </c>
      <c r="L30" s="46">
        <v>20.68</v>
      </c>
      <c r="M30" s="46">
        <f>VLOOKUP(fLineItemInvoiceDetail[[#This Row],[Invoice Number]],fInvoiceHeader[[Invoice Number]:[% Sales Discount]],5,0)*fLineItemInvoiceDetail[[#This Row],[Quanity]]*fLineItemInvoiceDetail[[#This Row],[Unit Price]]</f>
        <v>479.77599999999995</v>
      </c>
      <c r="N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56.777538461538462</v>
      </c>
      <c r="O30" s="46">
        <f>VLOOKUP(fLineItemInvoiceDetail[[#This Row],[Product]],dProduct[],4,0)*fLineItemInvoiceDetail[[#This Row],[Quanity]]</f>
        <v>696</v>
      </c>
      <c r="Q30" t="s">
        <v>14</v>
      </c>
      <c r="R30" s="34">
        <v>14905.659286057584</v>
      </c>
      <c r="S30" s="34">
        <v>8703.3134863222149</v>
      </c>
      <c r="AM30" s="31">
        <v>125476</v>
      </c>
      <c r="AN30" s="31">
        <v>17.324999999999999</v>
      </c>
      <c r="AO30" s="31">
        <v>9.61</v>
      </c>
      <c r="AQ30" s="32">
        <v>125459</v>
      </c>
      <c r="AR30" s="31" t="s">
        <v>6</v>
      </c>
      <c r="AS30" s="31">
        <v>232</v>
      </c>
      <c r="AT30" s="31">
        <v>20.68</v>
      </c>
      <c r="AU30" s="48">
        <f t="shared" si="0"/>
        <v>479.77599999999995</v>
      </c>
      <c r="AV30" s="48">
        <f t="shared" si="1"/>
        <v>56.777538461538462</v>
      </c>
      <c r="AX30" s="36" t="s">
        <v>6</v>
      </c>
      <c r="AY30" s="49">
        <f t="shared" si="2"/>
        <v>22657.888395828788</v>
      </c>
      <c r="AZ30" s="49">
        <f t="shared" si="3"/>
        <v>3483.4592667346574</v>
      </c>
    </row>
    <row r="31" spans="1:53" x14ac:dyDescent="0.25">
      <c r="A31" s="1">
        <v>42764</v>
      </c>
      <c r="B31">
        <v>125477</v>
      </c>
      <c r="C31">
        <v>107.625</v>
      </c>
      <c r="D31">
        <v>413.8</v>
      </c>
      <c r="E31">
        <f>SUMPRODUCT(fLineItemInvoiceDetail[Quanity],fLineItemInvoiceDetail[Unit Price],--(fLineItemInvoiceDetail[Invoice Number]=fInvoiceHeader[[#This Row],[Invoice Number]]))</f>
        <v>4138.01</v>
      </c>
      <c r="F31">
        <f>fInvoiceHeader[[#This Row],[Invoice Discount]]/fInvoiceHeader[[#This Row],[Invoice Sales]]</f>
        <v>9.9999758337945055E-2</v>
      </c>
      <c r="G31">
        <f>SUMIFS(fLineItemInvoiceDetail[Line Weight],fLineItemInvoiceDetail[Invoice Number],fInvoiceHeader[[#This Row],[Invoice Number]])</f>
        <v>790.5</v>
      </c>
      <c r="I31" s="43">
        <v>125461</v>
      </c>
      <c r="J31" s="43" t="s">
        <v>17</v>
      </c>
      <c r="K31" s="43">
        <v>14</v>
      </c>
      <c r="L31" s="43">
        <v>26.55</v>
      </c>
      <c r="M31" s="43">
        <f>VLOOKUP(fLineItemInvoiceDetail[[#This Row],[Invoice Number]],fInvoiceHeader[[Invoice Number]:[% Sales Discount]],5,0)*fLineItemInvoiceDetail[[#This Row],[Quanity]]*fLineItemInvoiceDetail[[#This Row],[Unit Price]]</f>
        <v>7.4300000000000006</v>
      </c>
      <c r="N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31" s="43">
        <f>VLOOKUP(fLineItemInvoiceDetail[[#This Row],[Product]],dProduct[],4,0)*fLineItemInvoiceDetail[[#This Row],[Quanity]]</f>
        <v>91</v>
      </c>
      <c r="Q31" t="s">
        <v>6</v>
      </c>
      <c r="R31" s="34">
        <v>22657.888395828788</v>
      </c>
      <c r="S31" s="34">
        <v>3483.4592667346574</v>
      </c>
      <c r="AM31" s="28">
        <v>125477</v>
      </c>
      <c r="AN31" s="28">
        <v>107.625</v>
      </c>
      <c r="AO31" s="28">
        <v>413.8</v>
      </c>
      <c r="AQ31" s="30">
        <v>125461</v>
      </c>
      <c r="AR31" s="28" t="s">
        <v>17</v>
      </c>
      <c r="AS31" s="28">
        <v>14</v>
      </c>
      <c r="AT31" s="28">
        <v>26.55</v>
      </c>
      <c r="AU31" s="48">
        <f t="shared" si="0"/>
        <v>7.4300000000000006</v>
      </c>
      <c r="AV31" s="48">
        <f t="shared" si="1"/>
        <v>7.35</v>
      </c>
      <c r="AX31" s="36" t="s">
        <v>17</v>
      </c>
      <c r="AY31" s="49">
        <f t="shared" si="2"/>
        <v>14213.910076808426</v>
      </c>
      <c r="AZ31" s="49">
        <f t="shared" si="3"/>
        <v>8200.9595251768369</v>
      </c>
    </row>
    <row r="32" spans="1:53" x14ac:dyDescent="0.25">
      <c r="A32" s="1">
        <v>42771</v>
      </c>
      <c r="B32">
        <v>125479</v>
      </c>
      <c r="C32">
        <v>49</v>
      </c>
      <c r="D32">
        <v>299.01</v>
      </c>
      <c r="E32">
        <f>SUMPRODUCT(fLineItemInvoiceDetail[Quanity],fLineItemInvoiceDetail[Unit Price],--(fLineItemInvoiceDetail[Invoice Number]=fInvoiceHeader[[#This Row],[Invoice Number]]))</f>
        <v>2990.08</v>
      </c>
      <c r="F32">
        <f>fInvoiceHeader[[#This Row],[Invoice Discount]]/fInvoiceHeader[[#This Row],[Invoice Sales]]</f>
        <v>0.10000066887842465</v>
      </c>
      <c r="G32">
        <f>SUMIFS(fLineItemInvoiceDetail[Line Weight],fLineItemInvoiceDetail[Invoice Number],fInvoiceHeader[[#This Row],[Invoice Number]])</f>
        <v>896</v>
      </c>
      <c r="I32" s="46">
        <v>125462</v>
      </c>
      <c r="J32" s="46" t="s">
        <v>13</v>
      </c>
      <c r="K32" s="46">
        <v>3</v>
      </c>
      <c r="L32" s="46">
        <v>24.95</v>
      </c>
      <c r="M32" s="46">
        <f>VLOOKUP(fLineItemInvoiceDetail[[#This Row],[Invoice Number]],fInvoiceHeader[[Invoice Number]:[% Sales Discount]],5,0)*fLineItemInvoiceDetail[[#This Row],[Quanity]]*fLineItemInvoiceDetail[[#This Row],[Unit Price]]</f>
        <v>0</v>
      </c>
      <c r="N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3.15</v>
      </c>
      <c r="O32" s="46">
        <f>VLOOKUP(fLineItemInvoiceDetail[[#This Row],[Product]],dProduct[],4,0)*fLineItemInvoiceDetail[[#This Row],[Quanity]]</f>
        <v>16.5</v>
      </c>
      <c r="Q32" t="s">
        <v>17</v>
      </c>
      <c r="R32" s="34">
        <v>14213.910076808426</v>
      </c>
      <c r="S32" s="34">
        <v>8200.9595251768369</v>
      </c>
      <c r="AM32" s="31">
        <v>125479</v>
      </c>
      <c r="AN32" s="31">
        <v>49</v>
      </c>
      <c r="AO32" s="31">
        <v>299.01</v>
      </c>
      <c r="AQ32" s="32">
        <v>125462</v>
      </c>
      <c r="AR32" s="31" t="s">
        <v>13</v>
      </c>
      <c r="AS32" s="31">
        <v>3</v>
      </c>
      <c r="AT32" s="31">
        <v>24.95</v>
      </c>
      <c r="AU32" s="48">
        <f t="shared" si="0"/>
        <v>0</v>
      </c>
      <c r="AV32" s="48">
        <f t="shared" si="1"/>
        <v>3.15</v>
      </c>
      <c r="AX32" s="36" t="s">
        <v>10</v>
      </c>
      <c r="AY32" s="49">
        <f t="shared" si="2"/>
        <v>13958.213033773263</v>
      </c>
      <c r="AZ32" s="49">
        <f t="shared" si="3"/>
        <v>7347.2453807552629</v>
      </c>
    </row>
    <row r="33" spans="1:52" x14ac:dyDescent="0.25">
      <c r="A33" s="1">
        <v>42771</v>
      </c>
      <c r="B33">
        <v>125480</v>
      </c>
      <c r="C33">
        <v>504.875</v>
      </c>
      <c r="D33">
        <v>1127.94</v>
      </c>
      <c r="E33">
        <f>SUMPRODUCT(fLineItemInvoiceDetail[Quanity],fLineItemInvoiceDetail[Unit Price],--(fLineItemInvoiceDetail[Invoice Number]=fInvoiceHeader[[#This Row],[Invoice Number]]))</f>
        <v>11279.42</v>
      </c>
      <c r="F33">
        <f>fInvoiceHeader[[#This Row],[Invoice Discount]]/fInvoiceHeader[[#This Row],[Invoice Sales]]</f>
        <v>9.9999822685918255E-2</v>
      </c>
      <c r="G33">
        <f>SUMIFS(fLineItemInvoiceDetail[Line Weight],fLineItemInvoiceDetail[Invoice Number],fInvoiceHeader[[#This Row],[Invoice Number]])</f>
        <v>3654.5</v>
      </c>
      <c r="I33" s="43">
        <v>125463</v>
      </c>
      <c r="J33" s="43" t="s">
        <v>6</v>
      </c>
      <c r="K33" s="43">
        <v>47</v>
      </c>
      <c r="L33" s="43">
        <v>29.87</v>
      </c>
      <c r="M33" s="43">
        <f>VLOOKUP(fLineItemInvoiceDetail[[#This Row],[Invoice Number]],fInvoiceHeader[[Invoice Number]:[% Sales Discount]],5,0)*fLineItemInvoiceDetail[[#This Row],[Quanity]]*fLineItemInvoiceDetail[[#This Row],[Unit Price]]</f>
        <v>140.39078166542933</v>
      </c>
      <c r="N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18.154187344913154</v>
      </c>
      <c r="O33" s="43">
        <f>VLOOKUP(fLineItemInvoiceDetail[[#This Row],[Product]],dProduct[],4,0)*fLineItemInvoiceDetail[[#This Row],[Quanity]]</f>
        <v>141</v>
      </c>
      <c r="Q33" t="s">
        <v>10</v>
      </c>
      <c r="R33" s="34">
        <v>13958.213033773263</v>
      </c>
      <c r="S33" s="34">
        <v>7347.2453807552629</v>
      </c>
      <c r="AM33" s="28">
        <v>125480</v>
      </c>
      <c r="AN33" s="28">
        <v>504.875</v>
      </c>
      <c r="AO33" s="28">
        <v>1127.94</v>
      </c>
      <c r="AQ33" s="30">
        <v>125463</v>
      </c>
      <c r="AR33" s="28" t="s">
        <v>6</v>
      </c>
      <c r="AS33" s="28">
        <v>47</v>
      </c>
      <c r="AT33" s="28">
        <v>29.87</v>
      </c>
      <c r="AU33" s="48">
        <f t="shared" si="0"/>
        <v>140.39078166542933</v>
      </c>
      <c r="AV33" s="48">
        <f t="shared" si="1"/>
        <v>18.154187344913154</v>
      </c>
      <c r="AX33" s="36" t="s">
        <v>15</v>
      </c>
      <c r="AY33" s="49">
        <f t="shared" si="2"/>
        <v>16178.832744880219</v>
      </c>
      <c r="AZ33" s="49">
        <f>SUMIFS(AV$9:AV$1780,$AR$9:$AR$1780,$AX33)</f>
        <v>6910.8077071157459</v>
      </c>
    </row>
    <row r="34" spans="1:52" x14ac:dyDescent="0.25">
      <c r="A34" s="1">
        <v>42771</v>
      </c>
      <c r="B34">
        <v>125481</v>
      </c>
      <c r="C34">
        <v>205.625</v>
      </c>
      <c r="D34">
        <v>847.19</v>
      </c>
      <c r="E34">
        <f>SUMPRODUCT(fLineItemInvoiceDetail[Quanity],fLineItemInvoiceDetail[Unit Price],--(fLineItemInvoiceDetail[Invoice Number]=fInvoiceHeader[[#This Row],[Invoice Number]]))</f>
        <v>8471.8799999999992</v>
      </c>
      <c r="F34">
        <f>fInvoiceHeader[[#This Row],[Invoice Discount]]/fInvoiceHeader[[#This Row],[Invoice Sales]]</f>
        <v>0.10000023607510967</v>
      </c>
      <c r="G34">
        <f>SUMIFS(fLineItemInvoiceDetail[Line Weight],fLineItemInvoiceDetail[Invoice Number],fInvoiceHeader[[#This Row],[Invoice Number]])</f>
        <v>1400</v>
      </c>
      <c r="I34" s="46">
        <v>125463</v>
      </c>
      <c r="J34" s="46" t="s">
        <v>11</v>
      </c>
      <c r="K34" s="46">
        <v>91</v>
      </c>
      <c r="L34" s="46">
        <v>11.97</v>
      </c>
      <c r="M34" s="46">
        <f>VLOOKUP(fLineItemInvoiceDetail[[#This Row],[Invoice Number]],fInvoiceHeader[[Invoice Number]:[% Sales Discount]],5,0)*fLineItemInvoiceDetail[[#This Row],[Quanity]]*fLineItemInvoiceDetail[[#This Row],[Unit Price]]</f>
        <v>108.92838238373534</v>
      </c>
      <c r="N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58.582661290322591</v>
      </c>
      <c r="O34" s="46">
        <f>VLOOKUP(fLineItemInvoiceDetail[[#This Row],[Product]],dProduct[],4,0)*fLineItemInvoiceDetail[[#This Row],[Quanity]]</f>
        <v>455</v>
      </c>
      <c r="Q34" t="s">
        <v>15</v>
      </c>
      <c r="R34" s="34">
        <v>16178.832744880219</v>
      </c>
      <c r="S34" s="34">
        <v>6910.8077071157459</v>
      </c>
      <c r="AM34" s="31">
        <v>125481</v>
      </c>
      <c r="AN34" s="31">
        <v>205.625</v>
      </c>
      <c r="AO34" s="31">
        <v>847.19</v>
      </c>
      <c r="AQ34" s="32">
        <v>125463</v>
      </c>
      <c r="AR34" s="31" t="s">
        <v>11</v>
      </c>
      <c r="AS34" s="31">
        <v>91</v>
      </c>
      <c r="AT34" s="31">
        <v>11.97</v>
      </c>
      <c r="AU34" s="48">
        <f t="shared" si="0"/>
        <v>108.92838238373534</v>
      </c>
      <c r="AV34" s="48">
        <f t="shared" si="1"/>
        <v>58.582661290322591</v>
      </c>
    </row>
    <row r="35" spans="1:52" x14ac:dyDescent="0.25">
      <c r="A35" s="1">
        <v>42771</v>
      </c>
      <c r="B35">
        <v>125482</v>
      </c>
      <c r="C35">
        <v>6.125</v>
      </c>
      <c r="D35">
        <v>7.64</v>
      </c>
      <c r="E35">
        <f>SUMPRODUCT(fLineItemInvoiceDetail[Quanity],fLineItemInvoiceDetail[Unit Price],--(fLineItemInvoiceDetail[Invoice Number]=fInvoiceHeader[[#This Row],[Invoice Number]]))</f>
        <v>381.92</v>
      </c>
      <c r="F35">
        <f>fInvoiceHeader[[#This Row],[Invoice Discount]]/fInvoiceHeader[[#This Row],[Invoice Sales]]</f>
        <v>2.0004189359028066E-2</v>
      </c>
      <c r="G35">
        <f>SUMIFS(fLineItemInvoiceDetail[Line Weight],fLineItemInvoiceDetail[Invoice Number],fInvoiceHeader[[#This Row],[Invoice Number]])</f>
        <v>108.5</v>
      </c>
      <c r="I35" s="43">
        <v>125463</v>
      </c>
      <c r="J35" s="43" t="s">
        <v>10</v>
      </c>
      <c r="K35" s="43">
        <v>35</v>
      </c>
      <c r="L35" s="43">
        <v>18.82</v>
      </c>
      <c r="M35" s="43">
        <f>VLOOKUP(fLineItemInvoiceDetail[[#This Row],[Invoice Number]],fInvoiceHeader[[Invoice Number]:[% Sales Discount]],5,0)*fLineItemInvoiceDetail[[#This Row],[Quanity]]*fLineItemInvoiceDetail[[#This Row],[Unit Price]]</f>
        <v>65.870835950835385</v>
      </c>
      <c r="N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27.038151364764271</v>
      </c>
      <c r="O35" s="43">
        <f>VLOOKUP(fLineItemInvoiceDetail[[#This Row],[Product]],dProduct[],4,0)*fLineItemInvoiceDetail[[#This Row],[Quanity]]</f>
        <v>210</v>
      </c>
      <c r="Q35" t="s">
        <v>69</v>
      </c>
      <c r="R35" s="34">
        <v>179383.93000000002</v>
      </c>
      <c r="S35" s="34">
        <v>69778.100000000006</v>
      </c>
      <c r="AM35" s="28">
        <v>125482</v>
      </c>
      <c r="AN35" s="28">
        <v>6.125</v>
      </c>
      <c r="AO35" s="28">
        <v>7.64</v>
      </c>
      <c r="AQ35" s="30">
        <v>125463</v>
      </c>
      <c r="AR35" s="28" t="s">
        <v>10</v>
      </c>
      <c r="AS35" s="28">
        <v>35</v>
      </c>
      <c r="AT35" s="28">
        <v>18.82</v>
      </c>
      <c r="AU35" s="48">
        <f t="shared" si="0"/>
        <v>65.870835950835385</v>
      </c>
      <c r="AV35" s="48">
        <f t="shared" si="1"/>
        <v>27.038151364764271</v>
      </c>
    </row>
    <row r="36" spans="1:52" x14ac:dyDescent="0.25">
      <c r="A36" s="1">
        <v>42773</v>
      </c>
      <c r="B36">
        <v>125483</v>
      </c>
      <c r="C36">
        <v>138.25</v>
      </c>
      <c r="D36">
        <v>525.16999999999996</v>
      </c>
      <c r="E36">
        <f>SUMPRODUCT(fLineItemInvoiceDetail[Quanity],fLineItemInvoiceDetail[Unit Price],--(fLineItemInvoiceDetail[Invoice Number]=fInvoiceHeader[[#This Row],[Invoice Number]]))</f>
        <v>5251.65</v>
      </c>
      <c r="F36">
        <f>fInvoiceHeader[[#This Row],[Invoice Discount]]/fInvoiceHeader[[#This Row],[Invoice Sales]]</f>
        <v>0.1000009520817267</v>
      </c>
      <c r="G36">
        <f>SUMIFS(fLineItemInvoiceDetail[Line Weight],fLineItemInvoiceDetail[Invoice Number],fInvoiceHeader[[#This Row],[Invoice Number]])</f>
        <v>1099</v>
      </c>
      <c r="I36" s="46">
        <v>125464</v>
      </c>
      <c r="J36" s="46" t="s">
        <v>6</v>
      </c>
      <c r="K36" s="46">
        <v>26</v>
      </c>
      <c r="L36" s="46">
        <v>29.87</v>
      </c>
      <c r="M36" s="46">
        <f>VLOOKUP(fLineItemInvoiceDetail[[#This Row],[Invoice Number]],fInvoiceHeader[[Invoice Number]:[% Sales Discount]],5,0)*fLineItemInvoiceDetail[[#This Row],[Quanity]]*fLineItemInvoiceDetail[[#This Row],[Unit Price]]</f>
        <v>77.662000000000006</v>
      </c>
      <c r="N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10.605247058823531</v>
      </c>
      <c r="O36" s="46">
        <f>VLOOKUP(fLineItemInvoiceDetail[[#This Row],[Product]],dProduct[],4,0)*fLineItemInvoiceDetail[[#This Row],[Quanity]]</f>
        <v>78</v>
      </c>
      <c r="AM36" s="31">
        <v>125483</v>
      </c>
      <c r="AN36" s="31">
        <v>138.25</v>
      </c>
      <c r="AO36" s="31">
        <v>525.16999999999996</v>
      </c>
      <c r="AQ36" s="32">
        <v>125464</v>
      </c>
      <c r="AR36" s="31" t="s">
        <v>6</v>
      </c>
      <c r="AS36" s="31">
        <v>26</v>
      </c>
      <c r="AT36" s="31">
        <v>29.87</v>
      </c>
      <c r="AU36" s="48">
        <f t="shared" si="0"/>
        <v>77.662000000000006</v>
      </c>
      <c r="AV36" s="48">
        <f t="shared" si="1"/>
        <v>10.605247058823531</v>
      </c>
    </row>
    <row r="37" spans="1:52" x14ac:dyDescent="0.25">
      <c r="A37" s="1">
        <v>42775</v>
      </c>
      <c r="B37">
        <v>125484</v>
      </c>
      <c r="C37">
        <v>52.674999999999997</v>
      </c>
      <c r="D37">
        <v>181.8</v>
      </c>
      <c r="E37">
        <f>SUMPRODUCT(fLineItemInvoiceDetail[Quanity],fLineItemInvoiceDetail[Unit Price],--(fLineItemInvoiceDetail[Invoice Number]=fInvoiceHeader[[#This Row],[Invoice Number]]))</f>
        <v>2424</v>
      </c>
      <c r="F37">
        <f>fInvoiceHeader[[#This Row],[Invoice Discount]]/fInvoiceHeader[[#This Row],[Invoice Sales]]</f>
        <v>7.5000000000000011E-2</v>
      </c>
      <c r="G37">
        <f>SUMIFS(fLineItemInvoiceDetail[Line Weight],fLineItemInvoiceDetail[Invoice Number],fInvoiceHeader[[#This Row],[Invoice Number]])</f>
        <v>542.5</v>
      </c>
      <c r="I37" s="43">
        <v>125464</v>
      </c>
      <c r="J37" s="43" t="s">
        <v>15</v>
      </c>
      <c r="K37" s="43">
        <v>234</v>
      </c>
      <c r="L37" s="43">
        <v>13.03</v>
      </c>
      <c r="M37" s="43">
        <f>VLOOKUP(fLineItemInvoiceDetail[[#This Row],[Invoice Number]],fInvoiceHeader[[Invoice Number]:[% Sales Discount]],5,0)*fLineItemInvoiceDetail[[#This Row],[Quanity]]*fLineItemInvoiceDetail[[#This Row],[Unit Price]]</f>
        <v>304.90199999999999</v>
      </c>
      <c r="N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159.07870588235292</v>
      </c>
      <c r="O37" s="43">
        <f>VLOOKUP(fLineItemInvoiceDetail[[#This Row],[Product]],dProduct[],4,0)*fLineItemInvoiceDetail[[#This Row],[Quanity]]</f>
        <v>1170</v>
      </c>
      <c r="AM37" s="28">
        <v>125484</v>
      </c>
      <c r="AN37" s="28">
        <v>52.674999999999997</v>
      </c>
      <c r="AO37" s="28">
        <v>181.8</v>
      </c>
      <c r="AQ37" s="30">
        <v>125464</v>
      </c>
      <c r="AR37" s="28" t="s">
        <v>15</v>
      </c>
      <c r="AS37" s="28">
        <v>234</v>
      </c>
      <c r="AT37" s="28">
        <v>13.03</v>
      </c>
      <c r="AU37" s="48">
        <f t="shared" si="0"/>
        <v>304.90199999999999</v>
      </c>
      <c r="AV37" s="48">
        <f t="shared" si="1"/>
        <v>159.07870588235292</v>
      </c>
    </row>
    <row r="38" spans="1:52" x14ac:dyDescent="0.25">
      <c r="A38" s="1">
        <v>42775</v>
      </c>
      <c r="B38">
        <v>125485</v>
      </c>
      <c r="C38">
        <v>46.2</v>
      </c>
      <c r="D38">
        <v>66.95</v>
      </c>
      <c r="E38">
        <f>SUMPRODUCT(fLineItemInvoiceDetail[Quanity],fLineItemInvoiceDetail[Unit Price],--(fLineItemInvoiceDetail[Invoice Number]=fInvoiceHeader[[#This Row],[Invoice Number]]))</f>
        <v>1339.0800000000002</v>
      </c>
      <c r="F38">
        <f>fInvoiceHeader[[#This Row],[Invoice Discount]]/fInvoiceHeader[[#This Row],[Invoice Sales]]</f>
        <v>4.9997012874510853E-2</v>
      </c>
      <c r="G38">
        <f>SUMIFS(fLineItemInvoiceDetail[Line Weight],fLineItemInvoiceDetail[Invoice Number],fInvoiceHeader[[#This Row],[Invoice Number]])</f>
        <v>372</v>
      </c>
      <c r="I38" s="46">
        <v>125464</v>
      </c>
      <c r="J38" s="46" t="s">
        <v>8</v>
      </c>
      <c r="K38" s="46">
        <v>198</v>
      </c>
      <c r="L38" s="46">
        <v>12.58</v>
      </c>
      <c r="M38" s="46">
        <f>VLOOKUP(fLineItemInvoiceDetail[[#This Row],[Invoice Number]],fInvoiceHeader[[Invoice Number]:[% Sales Discount]],5,0)*fLineItemInvoiceDetail[[#This Row],[Quanity]]*fLineItemInvoiceDetail[[#This Row],[Unit Price]]</f>
        <v>249.084</v>
      </c>
      <c r="N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107.68404705882352</v>
      </c>
      <c r="O38" s="46">
        <f>VLOOKUP(fLineItemInvoiceDetail[[#This Row],[Product]],dProduct[],4,0)*fLineItemInvoiceDetail[[#This Row],[Quanity]]</f>
        <v>792</v>
      </c>
      <c r="AM38" s="31">
        <v>125485</v>
      </c>
      <c r="AN38" s="31">
        <v>46.2</v>
      </c>
      <c r="AO38" s="31">
        <v>66.95</v>
      </c>
      <c r="AQ38" s="32">
        <v>125464</v>
      </c>
      <c r="AR38" s="31" t="s">
        <v>8</v>
      </c>
      <c r="AS38" s="31">
        <v>198</v>
      </c>
      <c r="AT38" s="31">
        <v>12.58</v>
      </c>
      <c r="AU38" s="48">
        <f t="shared" si="0"/>
        <v>249.084</v>
      </c>
      <c r="AV38" s="48">
        <f t="shared" si="1"/>
        <v>107.68404705882352</v>
      </c>
    </row>
    <row r="39" spans="1:52" x14ac:dyDescent="0.25">
      <c r="A39" s="1">
        <v>42775</v>
      </c>
      <c r="B39">
        <v>125486</v>
      </c>
      <c r="C39">
        <v>142.80000000000001</v>
      </c>
      <c r="D39">
        <v>705.26</v>
      </c>
      <c r="E39">
        <f>SUMPRODUCT(fLineItemInvoiceDetail[Quanity],fLineItemInvoiceDetail[Unit Price],--(fLineItemInvoiceDetail[Invoice Number]=fInvoiceHeader[[#This Row],[Invoice Number]]))</f>
        <v>7052.6399999999994</v>
      </c>
      <c r="F39">
        <f>fInvoiceHeader[[#This Row],[Invoice Discount]]/fInvoiceHeader[[#This Row],[Invoice Sales]]</f>
        <v>9.9999432836498106E-2</v>
      </c>
      <c r="G39">
        <f>SUMIFS(fLineItemInvoiceDetail[Line Weight],fLineItemInvoiceDetail[Invoice Number],fInvoiceHeader[[#This Row],[Invoice Number]])</f>
        <v>1139.5</v>
      </c>
      <c r="I39" s="43">
        <v>125464</v>
      </c>
      <c r="J39" s="43" t="s">
        <v>11</v>
      </c>
      <c r="K39" s="43">
        <v>17</v>
      </c>
      <c r="L39" s="43">
        <v>15.96</v>
      </c>
      <c r="M39" s="43">
        <f>VLOOKUP(fLineItemInvoiceDetail[[#This Row],[Invoice Number]],fInvoiceHeader[[Invoice Number]:[% Sales Discount]],5,0)*fLineItemInvoiceDetail[[#This Row],[Quanity]]*fLineItemInvoiceDetail[[#This Row],[Unit Price]]</f>
        <v>27.132000000000005</v>
      </c>
      <c r="N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11.557</v>
      </c>
      <c r="O39" s="43">
        <f>VLOOKUP(fLineItemInvoiceDetail[[#This Row],[Product]],dProduct[],4,0)*fLineItemInvoiceDetail[[#This Row],[Quanity]]</f>
        <v>85</v>
      </c>
      <c r="Q39" s="38" t="s">
        <v>3</v>
      </c>
      <c r="R39" s="38" t="s">
        <v>70</v>
      </c>
      <c r="S39" s="38" t="s">
        <v>71</v>
      </c>
      <c r="AM39" s="28">
        <v>125486</v>
      </c>
      <c r="AN39" s="28">
        <v>142.80000000000001</v>
      </c>
      <c r="AO39" s="28">
        <v>705.26</v>
      </c>
      <c r="AQ39" s="30">
        <v>125464</v>
      </c>
      <c r="AR39" s="28" t="s">
        <v>11</v>
      </c>
      <c r="AS39" s="28">
        <v>17</v>
      </c>
      <c r="AT39" s="28">
        <v>15.96</v>
      </c>
      <c r="AU39" s="48">
        <f t="shared" si="0"/>
        <v>27.132000000000005</v>
      </c>
      <c r="AV39" s="48">
        <f t="shared" si="1"/>
        <v>11.557</v>
      </c>
    </row>
    <row r="40" spans="1:52" x14ac:dyDescent="0.25">
      <c r="A40" s="1">
        <v>42777</v>
      </c>
      <c r="B40">
        <v>125488</v>
      </c>
      <c r="C40">
        <v>163.625</v>
      </c>
      <c r="D40">
        <v>411.5</v>
      </c>
      <c r="E40">
        <f>SUMPRODUCT(fLineItemInvoiceDetail[Quanity],fLineItemInvoiceDetail[Unit Price],--(fLineItemInvoiceDetail[Invoice Number]=fInvoiceHeader[[#This Row],[Invoice Number]]))</f>
        <v>4115.0200000000004</v>
      </c>
      <c r="F40">
        <f>fInvoiceHeader[[#This Row],[Invoice Discount]]/fInvoiceHeader[[#This Row],[Invoice Sales]]</f>
        <v>9.9999513975630727E-2</v>
      </c>
      <c r="G40">
        <f>SUMIFS(fLineItemInvoiceDetail[Line Weight],fLineItemInvoiceDetail[Invoice Number],fInvoiceHeader[[#This Row],[Invoice Number]])</f>
        <v>1259</v>
      </c>
      <c r="I40" s="46">
        <v>125465</v>
      </c>
      <c r="J40" s="46" t="s">
        <v>17</v>
      </c>
      <c r="K40" s="46">
        <v>80</v>
      </c>
      <c r="L40" s="46">
        <v>16.77</v>
      </c>
      <c r="M40" s="46">
        <f>VLOOKUP(fLineItemInvoiceDetail[[#This Row],[Invoice Number]],fInvoiceHeader[[Invoice Number]:[% Sales Discount]],5,0)*fLineItemInvoiceDetail[[#This Row],[Quanity]]*fLineItemInvoiceDetail[[#This Row],[Unit Price]]</f>
        <v>134.16</v>
      </c>
      <c r="N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63.890376569037656</v>
      </c>
      <c r="O40" s="46">
        <f>VLOOKUP(fLineItemInvoiceDetail[[#This Row],[Product]],dProduct[],4,0)*fLineItemInvoiceDetail[[#This Row],[Quanity]]</f>
        <v>520</v>
      </c>
      <c r="Q40" s="36" t="s">
        <v>8</v>
      </c>
      <c r="R40" s="49">
        <f>SUMIFS(fLineItemInvoiceDetail[Line Discount],fLineItemInvoiceDetail[[Product]:[Product]],$Q40)</f>
        <v>14970.043928307046</v>
      </c>
      <c r="S40" s="49">
        <f>SUMIFS(fLineItemInvoiceDetail[Line Shipping],fLineItemInvoiceDetail[[Product]:[Product]],$Q40)</f>
        <v>5478.6001135755305</v>
      </c>
      <c r="AM40" s="31">
        <v>125488</v>
      </c>
      <c r="AN40" s="31">
        <v>163.625</v>
      </c>
      <c r="AO40" s="31">
        <v>411.5</v>
      </c>
      <c r="AQ40" s="32">
        <v>125465</v>
      </c>
      <c r="AR40" s="31" t="s">
        <v>17</v>
      </c>
      <c r="AS40" s="31">
        <v>80</v>
      </c>
      <c r="AT40" s="31">
        <v>16.77</v>
      </c>
      <c r="AU40" s="48">
        <f t="shared" si="0"/>
        <v>134.16</v>
      </c>
      <c r="AV40" s="48">
        <f t="shared" si="1"/>
        <v>63.890376569037656</v>
      </c>
    </row>
    <row r="41" spans="1:52" x14ac:dyDescent="0.25">
      <c r="A41" s="1">
        <v>42779</v>
      </c>
      <c r="B41">
        <v>125489</v>
      </c>
      <c r="C41">
        <v>63.35</v>
      </c>
      <c r="D41">
        <v>66.290000000000006</v>
      </c>
      <c r="E41">
        <f>SUMPRODUCT(fLineItemInvoiceDetail[Quanity],fLineItemInvoiceDetail[Unit Price],--(fLineItemInvoiceDetail[Invoice Number]=fInvoiceHeader[[#This Row],[Invoice Number]]))</f>
        <v>1325.79</v>
      </c>
      <c r="F41">
        <f>fInvoiceHeader[[#This Row],[Invoice Discount]]/fInvoiceHeader[[#This Row],[Invoice Sales]]</f>
        <v>5.000037713363354E-2</v>
      </c>
      <c r="G41">
        <f>SUMIFS(fLineItemInvoiceDetail[Line Weight],fLineItemInvoiceDetail[Invoice Number],fInvoiceHeader[[#This Row],[Invoice Number]])</f>
        <v>454.5</v>
      </c>
      <c r="I41" s="43">
        <v>125465</v>
      </c>
      <c r="J41" s="43" t="s">
        <v>6</v>
      </c>
      <c r="K41" s="43">
        <v>225</v>
      </c>
      <c r="L41" s="43">
        <v>20.68</v>
      </c>
      <c r="M41" s="43">
        <f>VLOOKUP(fLineItemInvoiceDetail[[#This Row],[Invoice Number]],fInvoiceHeader[[Invoice Number]:[% Sales Discount]],5,0)*fLineItemInvoiceDetail[[#This Row],[Quanity]]*fLineItemInvoiceDetail[[#This Row],[Unit Price]]</f>
        <v>465.3</v>
      </c>
      <c r="N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82.934623430962333</v>
      </c>
      <c r="O41" s="43">
        <f>VLOOKUP(fLineItemInvoiceDetail[[#This Row],[Product]],dProduct[],4,0)*fLineItemInvoiceDetail[[#This Row],[Quanity]]</f>
        <v>675</v>
      </c>
      <c r="Q41" s="36" t="s">
        <v>21</v>
      </c>
      <c r="R41" s="49">
        <f>SUMIFS(fLineItemInvoiceDetail[Line Discount],fLineItemInvoiceDetail[[Product]:[Product]],$Q41)</f>
        <v>15346.032689959289</v>
      </c>
      <c r="S41" s="49">
        <f>SUMIFS(fLineItemInvoiceDetail[Line Shipping],fLineItemInvoiceDetail[[Product]:[Product]],$Q41)</f>
        <v>5427.6870515461451</v>
      </c>
      <c r="AM41" s="28">
        <v>125489</v>
      </c>
      <c r="AN41" s="28">
        <v>63.35</v>
      </c>
      <c r="AO41" s="28">
        <v>66.290000000000006</v>
      </c>
      <c r="AQ41" s="30">
        <v>125465</v>
      </c>
      <c r="AR41" s="28" t="s">
        <v>6</v>
      </c>
      <c r="AS41" s="28">
        <v>225</v>
      </c>
      <c r="AT41" s="28">
        <v>20.68</v>
      </c>
      <c r="AU41" s="48">
        <f t="shared" si="0"/>
        <v>465.3</v>
      </c>
      <c r="AV41" s="48">
        <f t="shared" si="1"/>
        <v>82.934623430962333</v>
      </c>
    </row>
    <row r="42" spans="1:52" x14ac:dyDescent="0.25">
      <c r="A42" s="1">
        <v>42781</v>
      </c>
      <c r="B42">
        <v>125490</v>
      </c>
      <c r="C42">
        <v>19.600000000000001</v>
      </c>
      <c r="D42">
        <v>7.34</v>
      </c>
      <c r="E42">
        <f>SUMPRODUCT(fLineItemInvoiceDetail[Quanity],fLineItemInvoiceDetail[Unit Price],--(fLineItemInvoiceDetail[Invoice Number]=fInvoiceHeader[[#This Row],[Invoice Number]]))</f>
        <v>367.08000000000004</v>
      </c>
      <c r="F42">
        <f>fInvoiceHeader[[#This Row],[Invoice Discount]]/fInvoiceHeader[[#This Row],[Invoice Sales]]</f>
        <v>1.9995641277105805E-2</v>
      </c>
      <c r="G42">
        <f>SUMIFS(fLineItemInvoiceDetail[Line Weight],fLineItemInvoiceDetail[Invoice Number],fInvoiceHeader[[#This Row],[Invoice Number]])</f>
        <v>115</v>
      </c>
      <c r="I42" s="46">
        <v>125466</v>
      </c>
      <c r="J42" s="46" t="s">
        <v>21</v>
      </c>
      <c r="K42" s="46">
        <v>21</v>
      </c>
      <c r="L42" s="46">
        <v>20.76</v>
      </c>
      <c r="M42" s="46">
        <f>VLOOKUP(fLineItemInvoiceDetail[[#This Row],[Invoice Number]],fInvoiceHeader[[Invoice Number]:[% Sales Discount]],5,0)*fLineItemInvoiceDetail[[#This Row],[Quanity]]*fLineItemInvoiceDetail[[#This Row],[Unit Price]]</f>
        <v>8.7200000000000024</v>
      </c>
      <c r="N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13.125</v>
      </c>
      <c r="O42" s="46">
        <f>VLOOKUP(fLineItemInvoiceDetail[[#This Row],[Product]],dProduct[],4,0)*fLineItemInvoiceDetail[[#This Row],[Quanity]]</f>
        <v>73.5</v>
      </c>
      <c r="Q42" s="36" t="s">
        <v>22</v>
      </c>
      <c r="R42" s="49">
        <f>SUMIFS(fLineItemInvoiceDetail[Line Discount],fLineItemInvoiceDetail[[Product]:[Product]],$Q42)</f>
        <v>37571.463972271216</v>
      </c>
      <c r="S42" s="49">
        <f>SUMIFS(fLineItemInvoiceDetail[Line Shipping],fLineItemInvoiceDetail[[Product]:[Product]],$Q42)</f>
        <v>7378.5934624925894</v>
      </c>
      <c r="AM42" s="31">
        <v>125490</v>
      </c>
      <c r="AN42" s="31">
        <v>19.600000000000001</v>
      </c>
      <c r="AO42" s="31">
        <v>7.34</v>
      </c>
      <c r="AQ42" s="32">
        <v>125466</v>
      </c>
      <c r="AR42" s="31" t="s">
        <v>21</v>
      </c>
      <c r="AS42" s="31">
        <v>21</v>
      </c>
      <c r="AT42" s="31">
        <v>20.76</v>
      </c>
      <c r="AU42" s="48">
        <f t="shared" si="0"/>
        <v>8.7200000000000024</v>
      </c>
      <c r="AV42" s="48">
        <f t="shared" si="1"/>
        <v>13.125</v>
      </c>
    </row>
    <row r="43" spans="1:52" x14ac:dyDescent="0.25">
      <c r="A43" s="1">
        <v>42784</v>
      </c>
      <c r="B43">
        <v>125493</v>
      </c>
      <c r="C43">
        <v>63</v>
      </c>
      <c r="D43">
        <v>57.71</v>
      </c>
      <c r="E43">
        <f>SUMPRODUCT(fLineItemInvoiceDetail[Quanity],fLineItemInvoiceDetail[Unit Price],--(fLineItemInvoiceDetail[Invoice Number]=fInvoiceHeader[[#This Row],[Invoice Number]]))</f>
        <v>1154.22</v>
      </c>
      <c r="F43">
        <f>fInvoiceHeader[[#This Row],[Invoice Discount]]/fInvoiceHeader[[#This Row],[Invoice Sales]]</f>
        <v>4.9999133614042381E-2</v>
      </c>
      <c r="G43">
        <f>SUMIFS(fLineItemInvoiceDetail[Line Weight],fLineItemInvoiceDetail[Invoice Number],fInvoiceHeader[[#This Row],[Invoice Number]])</f>
        <v>356</v>
      </c>
      <c r="I43" s="43">
        <v>125467</v>
      </c>
      <c r="J43" s="43" t="s">
        <v>21</v>
      </c>
      <c r="K43" s="43">
        <v>11</v>
      </c>
      <c r="L43" s="43">
        <v>24.65</v>
      </c>
      <c r="M43" s="43">
        <f>VLOOKUP(fLineItemInvoiceDetail[[#This Row],[Invoice Number]],fInvoiceHeader[[Invoice Number]:[% Sales Discount]],5,0)*fLineItemInvoiceDetail[[#This Row],[Quanity]]*fLineItemInvoiceDetail[[#This Row],[Unit Price]]</f>
        <v>5.42</v>
      </c>
      <c r="N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43" s="43">
        <f>VLOOKUP(fLineItemInvoiceDetail[[#This Row],[Product]],dProduct[],4,0)*fLineItemInvoiceDetail[[#This Row],[Quanity]]</f>
        <v>38.5</v>
      </c>
      <c r="Q43" s="36" t="s">
        <v>13</v>
      </c>
      <c r="R43" s="49">
        <f>SUMIFS(fLineItemInvoiceDetail[Line Discount],fLineItemInvoiceDetail[[Product]:[Product]],$Q43)</f>
        <v>11386.602621491953</v>
      </c>
      <c r="S43" s="49">
        <f>SUMIFS(fLineItemInvoiceDetail[Line Shipping],fLineItemInvoiceDetail[[Product]:[Product]],$Q43)</f>
        <v>6268.4287603560442</v>
      </c>
      <c r="AM43" s="28">
        <v>125493</v>
      </c>
      <c r="AN43" s="28">
        <v>63</v>
      </c>
      <c r="AO43" s="28">
        <v>57.71</v>
      </c>
      <c r="AQ43" s="30">
        <v>125467</v>
      </c>
      <c r="AR43" s="28" t="s">
        <v>21</v>
      </c>
      <c r="AS43" s="28">
        <v>11</v>
      </c>
      <c r="AT43" s="28">
        <v>24.65</v>
      </c>
      <c r="AU43" s="48">
        <f t="shared" si="0"/>
        <v>5.42</v>
      </c>
      <c r="AV43" s="48">
        <f t="shared" si="1"/>
        <v>7.35</v>
      </c>
    </row>
    <row r="44" spans="1:52" x14ac:dyDescent="0.25">
      <c r="A44" s="1">
        <v>42785</v>
      </c>
      <c r="B44">
        <v>125494</v>
      </c>
      <c r="C44">
        <v>216.82499999999999</v>
      </c>
      <c r="D44">
        <v>303.79000000000002</v>
      </c>
      <c r="E44">
        <f>SUMPRODUCT(fLineItemInvoiceDetail[Quanity],fLineItemInvoiceDetail[Unit Price],--(fLineItemInvoiceDetail[Invoice Number]=fInvoiceHeader[[#This Row],[Invoice Number]]))</f>
        <v>3037.92</v>
      </c>
      <c r="F44">
        <f>fInvoiceHeader[[#This Row],[Invoice Discount]]/fInvoiceHeader[[#This Row],[Invoice Sales]]</f>
        <v>9.9999341654816457E-2</v>
      </c>
      <c r="G44">
        <f>SUMIFS(fLineItemInvoiceDetail[Line Weight],fLineItemInvoiceDetail[Invoice Number],fInvoiceHeader[[#This Row],[Invoice Number]])</f>
        <v>1488</v>
      </c>
      <c r="I44" s="46">
        <v>125469</v>
      </c>
      <c r="J44" s="46" t="s">
        <v>13</v>
      </c>
      <c r="K44" s="46">
        <v>1</v>
      </c>
      <c r="L44" s="46">
        <v>24.95</v>
      </c>
      <c r="M44" s="46">
        <f>VLOOKUP(fLineItemInvoiceDetail[[#This Row],[Invoice Number]],fInvoiceHeader[[Invoice Number]:[% Sales Discount]],5,0)*fLineItemInvoiceDetail[[#This Row],[Quanity]]*fLineItemInvoiceDetail[[#This Row],[Unit Price]]</f>
        <v>1.8712477170997008</v>
      </c>
      <c r="N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0.36805135951661633</v>
      </c>
      <c r="O44" s="46">
        <f>VLOOKUP(fLineItemInvoiceDetail[[#This Row],[Product]],dProduct[],4,0)*fLineItemInvoiceDetail[[#This Row],[Quanity]]</f>
        <v>5.5</v>
      </c>
      <c r="Q44" s="36" t="s">
        <v>11</v>
      </c>
      <c r="R44" s="49">
        <f>SUMIFS(fLineItemInvoiceDetail[Line Discount],fLineItemInvoiceDetail[[Product]:[Product]],$Q44)</f>
        <v>8166.8748171367552</v>
      </c>
      <c r="S44" s="49">
        <f>SUMIFS(fLineItemInvoiceDetail[Line Shipping],fLineItemInvoiceDetail[[Product]:[Product]],$Q44)</f>
        <v>5855.5976146494495</v>
      </c>
      <c r="AM44" s="31">
        <v>125494</v>
      </c>
      <c r="AN44" s="31">
        <v>216.82499999999999</v>
      </c>
      <c r="AO44" s="31">
        <v>303.79000000000002</v>
      </c>
      <c r="AQ44" s="32">
        <v>125469</v>
      </c>
      <c r="AR44" s="31" t="s">
        <v>13</v>
      </c>
      <c r="AS44" s="31">
        <v>1</v>
      </c>
      <c r="AT44" s="31">
        <v>24.95</v>
      </c>
      <c r="AU44" s="48">
        <f t="shared" si="0"/>
        <v>1.8712477170997008</v>
      </c>
      <c r="AV44" s="48">
        <f t="shared" si="1"/>
        <v>0.36805135951661633</v>
      </c>
    </row>
    <row r="45" spans="1:52" x14ac:dyDescent="0.25">
      <c r="A45" s="1">
        <v>42785</v>
      </c>
      <c r="B45">
        <v>125495</v>
      </c>
      <c r="C45">
        <v>30.274999999999999</v>
      </c>
      <c r="D45">
        <v>77.599999999999994</v>
      </c>
      <c r="E45">
        <f>SUMPRODUCT(fLineItemInvoiceDetail[Quanity],fLineItemInvoiceDetail[Unit Price],--(fLineItemInvoiceDetail[Invoice Number]=fInvoiceHeader[[#This Row],[Invoice Number]]))</f>
        <v>1551.95</v>
      </c>
      <c r="F45">
        <f>fInvoiceHeader[[#This Row],[Invoice Discount]]/fInvoiceHeader[[#This Row],[Invoice Sales]]</f>
        <v>5.0001610876639062E-2</v>
      </c>
      <c r="G45">
        <f>SUMIFS(fLineItemInvoiceDetail[Line Weight],fLineItemInvoiceDetail[Invoice Number],fInvoiceHeader[[#This Row],[Invoice Number]])</f>
        <v>346.5</v>
      </c>
      <c r="I45" s="43">
        <v>125469</v>
      </c>
      <c r="J45" s="43" t="s">
        <v>11</v>
      </c>
      <c r="K45" s="43">
        <v>215</v>
      </c>
      <c r="L45" s="43">
        <v>8.98</v>
      </c>
      <c r="M45" s="43">
        <f>VLOOKUP(fLineItemInvoiceDetail[[#This Row],[Invoice Number]],fInvoiceHeader[[Invoice Number]:[% Sales Discount]],5,0)*fLineItemInvoiceDetail[[#This Row],[Quanity]]*fLineItemInvoiceDetail[[#This Row],[Unit Price]]</f>
        <v>144.80232334286146</v>
      </c>
      <c r="N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71.937311178247739</v>
      </c>
      <c r="O45" s="43">
        <f>VLOOKUP(fLineItemInvoiceDetail[[#This Row],[Product]],dProduct[],4,0)*fLineItemInvoiceDetail[[#This Row],[Quanity]]</f>
        <v>1075</v>
      </c>
      <c r="Q45" s="36" t="s">
        <v>16</v>
      </c>
      <c r="R45" s="49">
        <f>SUMIFS(fLineItemInvoiceDetail[Line Discount],fLineItemInvoiceDetail[[Product]:[Product]],$Q45)</f>
        <v>10028.408433485489</v>
      </c>
      <c r="S45" s="49">
        <f>SUMIFS(fLineItemInvoiceDetail[Line Shipping],fLineItemInvoiceDetail[[Product]:[Product]],$Q45)</f>
        <v>4723.4076312755305</v>
      </c>
      <c r="AM45" s="28">
        <v>125495</v>
      </c>
      <c r="AN45" s="28">
        <v>30.274999999999999</v>
      </c>
      <c r="AO45" s="28">
        <v>77.599999999999994</v>
      </c>
      <c r="AQ45" s="30">
        <v>125469</v>
      </c>
      <c r="AR45" s="28" t="s">
        <v>11</v>
      </c>
      <c r="AS45" s="28">
        <v>215</v>
      </c>
      <c r="AT45" s="28">
        <v>8.98</v>
      </c>
      <c r="AU45" s="48">
        <f t="shared" si="0"/>
        <v>144.80232334286146</v>
      </c>
      <c r="AV45" s="48">
        <f t="shared" si="1"/>
        <v>71.937311178247739</v>
      </c>
    </row>
    <row r="46" spans="1:52" x14ac:dyDescent="0.25">
      <c r="A46" s="1">
        <v>42786</v>
      </c>
      <c r="B46">
        <v>125496</v>
      </c>
      <c r="C46">
        <v>31.675000000000001</v>
      </c>
      <c r="D46">
        <v>29.92</v>
      </c>
      <c r="E46">
        <f>SUMPRODUCT(fLineItemInvoiceDetail[Quanity],fLineItemInvoiceDetail[Unit Price],--(fLineItemInvoiceDetail[Invoice Number]=fInvoiceHeader[[#This Row],[Invoice Number]]))</f>
        <v>854.76</v>
      </c>
      <c r="F46">
        <f>fInvoiceHeader[[#This Row],[Invoice Discount]]/fInvoiceHeader[[#This Row],[Invoice Sales]]</f>
        <v>3.5003977724741453E-2</v>
      </c>
      <c r="G46">
        <f>SUMIFS(fLineItemInvoiceDetail[Line Weight],fLineItemInvoiceDetail[Invoice Number],fInvoiceHeader[[#This Row],[Invoice Number]])</f>
        <v>227.5</v>
      </c>
      <c r="I46" s="46">
        <v>125469</v>
      </c>
      <c r="J46" s="46" t="s">
        <v>6</v>
      </c>
      <c r="K46" s="46">
        <v>26</v>
      </c>
      <c r="L46" s="46">
        <v>29.87</v>
      </c>
      <c r="M46" s="46">
        <f>VLOOKUP(fLineItemInvoiceDetail[[#This Row],[Invoice Number]],fInvoiceHeader[[Invoice Number]:[% Sales Discount]],5,0)*fLineItemInvoiceDetail[[#This Row],[Quanity]]*fLineItemInvoiceDetail[[#This Row],[Unit Price]]</f>
        <v>58.246428940038868</v>
      </c>
      <c r="N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5.2196374622356494</v>
      </c>
      <c r="O46" s="46">
        <f>VLOOKUP(fLineItemInvoiceDetail[[#This Row],[Product]],dProduct[],4,0)*fLineItemInvoiceDetail[[#This Row],[Quanity]]</f>
        <v>78</v>
      </c>
      <c r="Q46" s="36" t="s">
        <v>14</v>
      </c>
      <c r="R46" s="49">
        <f>SUMIFS(fLineItemInvoiceDetail[Line Discount],fLineItemInvoiceDetail[[Product]:[Product]],$Q46)</f>
        <v>14905.659286057584</v>
      </c>
      <c r="S46" s="49">
        <f>SUMIFS(fLineItemInvoiceDetail[Line Shipping],fLineItemInvoiceDetail[[Product]:[Product]],$Q46)</f>
        <v>8703.3134863222149</v>
      </c>
      <c r="AM46" s="31">
        <v>125496</v>
      </c>
      <c r="AN46" s="31">
        <v>31.675000000000001</v>
      </c>
      <c r="AO46" s="31">
        <v>29.92</v>
      </c>
      <c r="AQ46" s="32">
        <v>125469</v>
      </c>
      <c r="AR46" s="31" t="s">
        <v>6</v>
      </c>
      <c r="AS46" s="31">
        <v>26</v>
      </c>
      <c r="AT46" s="31">
        <v>29.87</v>
      </c>
      <c r="AU46" s="48">
        <f t="shared" si="0"/>
        <v>58.246428940038868</v>
      </c>
      <c r="AV46" s="48">
        <f t="shared" si="1"/>
        <v>5.2196374622356494</v>
      </c>
    </row>
    <row r="47" spans="1:52" x14ac:dyDescent="0.25">
      <c r="A47" s="1">
        <v>42787</v>
      </c>
      <c r="B47">
        <v>125497</v>
      </c>
      <c r="C47">
        <v>222.95</v>
      </c>
      <c r="D47">
        <v>823.99</v>
      </c>
      <c r="E47">
        <f>SUMPRODUCT(fLineItemInvoiceDetail[Quanity],fLineItemInvoiceDetail[Unit Price],--(fLineItemInvoiceDetail[Invoice Number]=fInvoiceHeader[[#This Row],[Invoice Number]]))</f>
        <v>8239.92</v>
      </c>
      <c r="F47">
        <f>fInvoiceHeader[[#This Row],[Invoice Discount]]/fInvoiceHeader[[#This Row],[Invoice Sales]]</f>
        <v>9.9999757279196883E-2</v>
      </c>
      <c r="G47">
        <f>SUMIFS(fLineItemInvoiceDetail[Line Weight],fLineItemInvoiceDetail[Invoice Number],fInvoiceHeader[[#This Row],[Invoice Number]])</f>
        <v>2810</v>
      </c>
      <c r="I47" s="43">
        <v>125471</v>
      </c>
      <c r="J47" s="43" t="s">
        <v>22</v>
      </c>
      <c r="K47" s="43">
        <v>17</v>
      </c>
      <c r="L47" s="43">
        <v>60</v>
      </c>
      <c r="M47" s="43">
        <f>VLOOKUP(fLineItemInvoiceDetail[[#This Row],[Invoice Number]],fInvoiceHeader[[Invoice Number]:[% Sales Discount]],5,0)*fLineItemInvoiceDetail[[#This Row],[Quanity]]*fLineItemInvoiceDetail[[#This Row],[Unit Price]]</f>
        <v>51.003856332703208</v>
      </c>
      <c r="N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7.7562499999999996</v>
      </c>
      <c r="O47" s="43">
        <f>VLOOKUP(fLineItemInvoiceDetail[[#This Row],[Product]],dProduct[],4,0)*fLineItemInvoiceDetail[[#This Row],[Quanity]]</f>
        <v>119</v>
      </c>
      <c r="Q47" s="36" t="s">
        <v>6</v>
      </c>
      <c r="R47" s="49">
        <f>SUMIFS(fLineItemInvoiceDetail[Line Discount],fLineItemInvoiceDetail[[Product]:[Product]],$Q47)</f>
        <v>22657.888395828788</v>
      </c>
      <c r="S47" s="49">
        <f>SUMIFS(fLineItemInvoiceDetail[Line Shipping],fLineItemInvoiceDetail[[Product]:[Product]],$Q47)</f>
        <v>3483.4592667346574</v>
      </c>
      <c r="AM47" s="28">
        <v>125497</v>
      </c>
      <c r="AN47" s="28">
        <v>222.95</v>
      </c>
      <c r="AO47" s="28">
        <v>823.99</v>
      </c>
      <c r="AQ47" s="30">
        <v>125471</v>
      </c>
      <c r="AR47" s="28" t="s">
        <v>22</v>
      </c>
      <c r="AS47" s="28">
        <v>17</v>
      </c>
      <c r="AT47" s="28">
        <v>60</v>
      </c>
      <c r="AU47" s="48">
        <f t="shared" si="0"/>
        <v>51.003856332703208</v>
      </c>
      <c r="AV47" s="48">
        <f t="shared" si="1"/>
        <v>7.7562499999999996</v>
      </c>
    </row>
    <row r="48" spans="1:52" x14ac:dyDescent="0.25">
      <c r="A48" s="1">
        <v>42788</v>
      </c>
      <c r="B48">
        <v>125498</v>
      </c>
      <c r="C48">
        <v>48.3</v>
      </c>
      <c r="D48">
        <v>288.60000000000002</v>
      </c>
      <c r="E48">
        <f>SUMPRODUCT(fLineItemInvoiceDetail[Quanity],fLineItemInvoiceDetail[Unit Price],--(fLineItemInvoiceDetail[Invoice Number]=fInvoiceHeader[[#This Row],[Invoice Number]]))</f>
        <v>2886</v>
      </c>
      <c r="F48">
        <f>fInvoiceHeader[[#This Row],[Invoice Discount]]/fInvoiceHeader[[#This Row],[Invoice Sales]]</f>
        <v>0.1</v>
      </c>
      <c r="G48">
        <f>SUMIFS(fLineItemInvoiceDetail[Line Weight],fLineItemInvoiceDetail[Invoice Number],fInvoiceHeader[[#This Row],[Invoice Number]])</f>
        <v>619</v>
      </c>
      <c r="I48" s="46">
        <v>125471</v>
      </c>
      <c r="J48" s="46" t="s">
        <v>14</v>
      </c>
      <c r="K48" s="46">
        <v>11</v>
      </c>
      <c r="L48" s="46">
        <v>27.5</v>
      </c>
      <c r="M48" s="46">
        <f>VLOOKUP(fLineItemInvoiceDetail[[#This Row],[Invoice Number]],fInvoiceHeader[[Invoice Number]:[% Sales Discount]],5,0)*fLineItemInvoiceDetail[[#This Row],[Quanity]]*fLineItemInvoiceDetail[[#This Row],[Unit Price]]</f>
        <v>15.126143667296784</v>
      </c>
      <c r="N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5.0187499999999998</v>
      </c>
      <c r="O48" s="46">
        <f>VLOOKUP(fLineItemInvoiceDetail[[#This Row],[Product]],dProduct[],4,0)*fLineItemInvoiceDetail[[#This Row],[Quanity]]</f>
        <v>77</v>
      </c>
      <c r="Q48" s="36" t="s">
        <v>17</v>
      </c>
      <c r="R48" s="49">
        <f>SUMIFS(fLineItemInvoiceDetail[Line Discount],fLineItemInvoiceDetail[[Product]:[Product]],$Q48)</f>
        <v>14213.910076808426</v>
      </c>
      <c r="S48" s="49">
        <f>SUMIFS(fLineItemInvoiceDetail[Line Shipping],fLineItemInvoiceDetail[[Product]:[Product]],$Q48)</f>
        <v>8200.9595251768369</v>
      </c>
      <c r="AM48" s="31">
        <v>125498</v>
      </c>
      <c r="AN48" s="31">
        <v>48.3</v>
      </c>
      <c r="AO48" s="31">
        <v>288.60000000000002</v>
      </c>
      <c r="AQ48" s="32">
        <v>125471</v>
      </c>
      <c r="AR48" s="31" t="s">
        <v>14</v>
      </c>
      <c r="AS48" s="31">
        <v>11</v>
      </c>
      <c r="AT48" s="31">
        <v>27.5</v>
      </c>
      <c r="AU48" s="48">
        <f t="shared" si="0"/>
        <v>15.126143667296784</v>
      </c>
      <c r="AV48" s="48">
        <f t="shared" si="1"/>
        <v>5.0187499999999998</v>
      </c>
    </row>
    <row r="49" spans="1:48" x14ac:dyDescent="0.25">
      <c r="A49" s="1">
        <v>42789</v>
      </c>
      <c r="B49">
        <v>125499</v>
      </c>
      <c r="C49">
        <v>5.25</v>
      </c>
      <c r="D49">
        <v>6.41</v>
      </c>
      <c r="E49">
        <f>SUMPRODUCT(fLineItemInvoiceDetail[Quanity],fLineItemInvoiceDetail[Unit Price],--(fLineItemInvoiceDetail[Invoice Number]=fInvoiceHeader[[#This Row],[Invoice Number]]))</f>
        <v>320.45</v>
      </c>
      <c r="F49">
        <f>fInvoiceHeader[[#This Row],[Invoice Discount]]/fInvoiceHeader[[#This Row],[Invoice Sales]]</f>
        <v>2.0003120611639884E-2</v>
      </c>
      <c r="G49">
        <f>SUMIFS(fLineItemInvoiceDetail[Line Weight],fLineItemInvoiceDetail[Invoice Number],fInvoiceHeader[[#This Row],[Invoice Number]])</f>
        <v>45.5</v>
      </c>
      <c r="I49" s="43">
        <v>125473</v>
      </c>
      <c r="J49" s="43" t="s">
        <v>14</v>
      </c>
      <c r="K49" s="43">
        <v>18</v>
      </c>
      <c r="L49" s="43">
        <v>23.16</v>
      </c>
      <c r="M49" s="43">
        <f>VLOOKUP(fLineItemInvoiceDetail[[#This Row],[Invoice Number]],fInvoiceHeader[[Invoice Number]:[% Sales Discount]],5,0)*fLineItemInvoiceDetail[[#This Row],[Quanity]]*fLineItemInvoiceDetail[[#This Row],[Unit Price]]</f>
        <v>27.097849605983704</v>
      </c>
      <c r="N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11.293902439024391</v>
      </c>
      <c r="O49" s="43">
        <f>VLOOKUP(fLineItemInvoiceDetail[[#This Row],[Product]],dProduct[],4,0)*fLineItemInvoiceDetail[[#This Row],[Quanity]]</f>
        <v>126</v>
      </c>
      <c r="Q49" s="36" t="s">
        <v>10</v>
      </c>
      <c r="R49" s="49">
        <f>SUMIFS(fLineItemInvoiceDetail[Line Discount],fLineItemInvoiceDetail[[Product]:[Product]],$Q49)</f>
        <v>13958.213033773263</v>
      </c>
      <c r="S49" s="49">
        <f>SUMIFS(fLineItemInvoiceDetail[Line Shipping],fLineItemInvoiceDetail[[Product]:[Product]],$Q49)</f>
        <v>7347.2453807552629</v>
      </c>
      <c r="AM49" s="28">
        <v>125499</v>
      </c>
      <c r="AN49" s="28">
        <v>5.25</v>
      </c>
      <c r="AO49" s="28">
        <v>6.41</v>
      </c>
      <c r="AQ49" s="30">
        <v>125473</v>
      </c>
      <c r="AR49" s="28" t="s">
        <v>14</v>
      </c>
      <c r="AS49" s="28">
        <v>18</v>
      </c>
      <c r="AT49" s="28">
        <v>23.16</v>
      </c>
      <c r="AU49" s="48">
        <f t="shared" si="0"/>
        <v>27.097849605983704</v>
      </c>
      <c r="AV49" s="48">
        <f t="shared" si="1"/>
        <v>11.293902439024391</v>
      </c>
    </row>
    <row r="50" spans="1:48" x14ac:dyDescent="0.25">
      <c r="A50" s="1">
        <v>42790</v>
      </c>
      <c r="B50">
        <v>125500</v>
      </c>
      <c r="C50">
        <v>35.524999999999999</v>
      </c>
      <c r="D50">
        <v>58.7</v>
      </c>
      <c r="E50">
        <f>SUMPRODUCT(fLineItemInvoiceDetail[Quanity],fLineItemInvoiceDetail[Unit Price],--(fLineItemInvoiceDetail[Invoice Number]=fInvoiceHeader[[#This Row],[Invoice Number]]))</f>
        <v>1173.8999999999999</v>
      </c>
      <c r="F50">
        <f>fInvoiceHeader[[#This Row],[Invoice Discount]]/fInvoiceHeader[[#This Row],[Invoice Sales]]</f>
        <v>5.0004259306584899E-2</v>
      </c>
      <c r="G50">
        <f>SUMIFS(fLineItemInvoiceDetail[Line Weight],fLineItemInvoiceDetail[Invoice Number],fInvoiceHeader[[#This Row],[Invoice Number]])</f>
        <v>455</v>
      </c>
      <c r="I50" s="46">
        <v>125473</v>
      </c>
      <c r="J50" s="46" t="s">
        <v>22</v>
      </c>
      <c r="K50" s="46">
        <v>23</v>
      </c>
      <c r="L50" s="46">
        <v>60</v>
      </c>
      <c r="M50" s="46">
        <f>VLOOKUP(fLineItemInvoiceDetail[[#This Row],[Invoice Number]],fInvoiceHeader[[Invoice Number]:[% Sales Discount]],5,0)*fLineItemInvoiceDetail[[#This Row],[Quanity]]*fLineItemInvoiceDetail[[#This Row],[Unit Price]]</f>
        <v>89.702150394016286</v>
      </c>
      <c r="N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14.431097560975612</v>
      </c>
      <c r="O50" s="46">
        <f>VLOOKUP(fLineItemInvoiceDetail[[#This Row],[Product]],dProduct[],4,0)*fLineItemInvoiceDetail[[#This Row],[Quanity]]</f>
        <v>161</v>
      </c>
      <c r="Q50" s="36" t="s">
        <v>15</v>
      </c>
      <c r="R50" s="49">
        <f>SUMIFS(fLineItemInvoiceDetail[Line Discount],fLineItemInvoiceDetail[[Product]:[Product]],$Q50)</f>
        <v>16178.832744880219</v>
      </c>
      <c r="S50" s="49">
        <f>SUMIFS(fLineItemInvoiceDetail[Line Shipping],fLineItemInvoiceDetail[[Product]:[Product]],$Q50)</f>
        <v>6910.8077071157459</v>
      </c>
      <c r="AM50" s="31">
        <v>125500</v>
      </c>
      <c r="AN50" s="31">
        <v>35.524999999999999</v>
      </c>
      <c r="AO50" s="31">
        <v>58.7</v>
      </c>
      <c r="AQ50" s="32">
        <v>125473</v>
      </c>
      <c r="AR50" s="31" t="s">
        <v>22</v>
      </c>
      <c r="AS50" s="31">
        <v>23</v>
      </c>
      <c r="AT50" s="31">
        <v>60</v>
      </c>
      <c r="AU50" s="48">
        <f t="shared" si="0"/>
        <v>89.702150394016286</v>
      </c>
      <c r="AV50" s="48">
        <f t="shared" si="1"/>
        <v>14.431097560975612</v>
      </c>
    </row>
    <row r="51" spans="1:48" x14ac:dyDescent="0.25">
      <c r="A51" s="1">
        <v>42791</v>
      </c>
      <c r="B51">
        <v>125501</v>
      </c>
      <c r="C51">
        <v>197.92500000000001</v>
      </c>
      <c r="D51">
        <v>309.45999999999998</v>
      </c>
      <c r="E51">
        <f>SUMPRODUCT(fLineItemInvoiceDetail[Quanity],fLineItemInvoiceDetail[Unit Price],--(fLineItemInvoiceDetail[Invoice Number]=fInvoiceHeader[[#This Row],[Invoice Number]]))</f>
        <v>3094.59</v>
      </c>
      <c r="F51">
        <f>fInvoiceHeader[[#This Row],[Invoice Discount]]/fInvoiceHeader[[#This Row],[Invoice Sales]]</f>
        <v>0.10000032314458457</v>
      </c>
      <c r="G51">
        <f>SUMIFS(fLineItemInvoiceDetail[Line Weight],fLineItemInvoiceDetail[Invoice Number],fInvoiceHeader[[#This Row],[Invoice Number]])</f>
        <v>1377.5</v>
      </c>
      <c r="I51" s="43">
        <v>125474</v>
      </c>
      <c r="J51" s="43" t="s">
        <v>11</v>
      </c>
      <c r="K51" s="43">
        <v>40</v>
      </c>
      <c r="L51" s="43">
        <v>12.97</v>
      </c>
      <c r="M51" s="43">
        <f>VLOOKUP(fLineItemInvoiceDetail[[#This Row],[Invoice Number]],fInvoiceHeader[[Invoice Number]:[% Sales Discount]],5,0)*fLineItemInvoiceDetail[[#This Row],[Quanity]]*fLineItemInvoiceDetail[[#This Row],[Unit Price]]</f>
        <v>38.909594142128491</v>
      </c>
      <c r="N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21.491788321167885</v>
      </c>
      <c r="O51" s="43">
        <f>VLOOKUP(fLineItemInvoiceDetail[[#This Row],[Product]],dProduct[],4,0)*fLineItemInvoiceDetail[[#This Row],[Quanity]]</f>
        <v>200</v>
      </c>
      <c r="AM51" s="28">
        <v>125501</v>
      </c>
      <c r="AN51" s="28">
        <v>197.92500000000001</v>
      </c>
      <c r="AO51" s="28">
        <v>309.45999999999998</v>
      </c>
      <c r="AQ51" s="30">
        <v>125474</v>
      </c>
      <c r="AR51" s="28" t="s">
        <v>11</v>
      </c>
      <c r="AS51" s="28">
        <v>40</v>
      </c>
      <c r="AT51" s="28">
        <v>12.97</v>
      </c>
      <c r="AU51" s="48">
        <f t="shared" si="0"/>
        <v>38.909594142128491</v>
      </c>
      <c r="AV51" s="48">
        <f t="shared" si="1"/>
        <v>21.491788321167885</v>
      </c>
    </row>
    <row r="52" spans="1:48" x14ac:dyDescent="0.25">
      <c r="A52" s="1">
        <v>42792</v>
      </c>
      <c r="B52">
        <v>125503</v>
      </c>
      <c r="C52">
        <v>59.674999999999997</v>
      </c>
      <c r="D52">
        <v>76.55</v>
      </c>
      <c r="E52">
        <f>SUMPRODUCT(fLineItemInvoiceDetail[Quanity],fLineItemInvoiceDetail[Unit Price],--(fLineItemInvoiceDetail[Invoice Number]=fInvoiceHeader[[#This Row],[Invoice Number]]))</f>
        <v>1531.06</v>
      </c>
      <c r="F52">
        <f>fInvoiceHeader[[#This Row],[Invoice Discount]]/fInvoiceHeader[[#This Row],[Invoice Sales]]</f>
        <v>4.9998040573197657E-2</v>
      </c>
      <c r="G52">
        <f>SUMIFS(fLineItemInvoiceDetail[Line Weight],fLineItemInvoiceDetail[Invoice Number],fInvoiceHeader[[#This Row],[Invoice Number]])</f>
        <v>439</v>
      </c>
      <c r="I52" s="46">
        <v>125474</v>
      </c>
      <c r="J52" s="46" t="s">
        <v>14</v>
      </c>
      <c r="K52" s="46">
        <v>128</v>
      </c>
      <c r="L52" s="46">
        <v>15.92</v>
      </c>
      <c r="M52" s="46">
        <f>VLOOKUP(fLineItemInvoiceDetail[[#This Row],[Invoice Number]],fInvoiceHeader[[Invoice Number]:[% Sales Discount]],5,0)*fLineItemInvoiceDetail[[#This Row],[Quanity]]*fLineItemInvoiceDetail[[#This Row],[Unit Price]]</f>
        <v>152.83040585787154</v>
      </c>
      <c r="N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96.283211678832117</v>
      </c>
      <c r="O52" s="46">
        <f>VLOOKUP(fLineItemInvoiceDetail[[#This Row],[Product]],dProduct[],4,0)*fLineItemInvoiceDetail[[#This Row],[Quanity]]</f>
        <v>896</v>
      </c>
      <c r="AM52" s="31">
        <v>125503</v>
      </c>
      <c r="AN52" s="31">
        <v>59.674999999999997</v>
      </c>
      <c r="AO52" s="31">
        <v>76.55</v>
      </c>
      <c r="AQ52" s="32">
        <v>125474</v>
      </c>
      <c r="AR52" s="31" t="s">
        <v>14</v>
      </c>
      <c r="AS52" s="31">
        <v>128</v>
      </c>
      <c r="AT52" s="31">
        <v>15.92</v>
      </c>
      <c r="AU52" s="48">
        <f t="shared" si="0"/>
        <v>152.83040585787154</v>
      </c>
      <c r="AV52" s="48">
        <f t="shared" si="1"/>
        <v>96.283211678832117</v>
      </c>
    </row>
    <row r="53" spans="1:48" x14ac:dyDescent="0.25">
      <c r="A53" s="1">
        <v>42792</v>
      </c>
      <c r="B53">
        <v>125505</v>
      </c>
      <c r="C53">
        <v>39.200000000000003</v>
      </c>
      <c r="D53">
        <v>180.35</v>
      </c>
      <c r="E53">
        <f>SUMPRODUCT(fLineItemInvoiceDetail[Quanity],fLineItemInvoiceDetail[Unit Price],--(fLineItemInvoiceDetail[Invoice Number]=fInvoiceHeader[[#This Row],[Invoice Number]]))</f>
        <v>2404.65</v>
      </c>
      <c r="F53">
        <f>fInvoiceHeader[[#This Row],[Invoice Discount]]/fInvoiceHeader[[#This Row],[Invoice Sales]]</f>
        <v>7.500051982617012E-2</v>
      </c>
      <c r="G53">
        <f>SUMIFS(fLineItemInvoiceDetail[Line Weight],fLineItemInvoiceDetail[Invoice Number],fInvoiceHeader[[#This Row],[Invoice Number]])</f>
        <v>298</v>
      </c>
      <c r="I53" s="43">
        <v>125475</v>
      </c>
      <c r="J53" s="43" t="s">
        <v>22</v>
      </c>
      <c r="K53" s="43">
        <v>48</v>
      </c>
      <c r="L53" s="43">
        <v>48.75</v>
      </c>
      <c r="M53" s="43">
        <f>VLOOKUP(fLineItemInvoiceDetail[[#This Row],[Invoice Number]],fInvoiceHeader[[Invoice Number]:[% Sales Discount]],5,0)*fLineItemInvoiceDetail[[#This Row],[Quanity]]*fLineItemInvoiceDetail[[#This Row],[Unit Price]]</f>
        <v>234.00082668277639</v>
      </c>
      <c r="N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24.102702702702704</v>
      </c>
      <c r="O53" s="43">
        <f>VLOOKUP(fLineItemInvoiceDetail[[#This Row],[Product]],dProduct[],4,0)*fLineItemInvoiceDetail[[#This Row],[Quanity]]</f>
        <v>336</v>
      </c>
      <c r="AM53" s="28">
        <v>125505</v>
      </c>
      <c r="AN53" s="28">
        <v>39.200000000000003</v>
      </c>
      <c r="AO53" s="28">
        <v>180.35</v>
      </c>
      <c r="AQ53" s="30">
        <v>125475</v>
      </c>
      <c r="AR53" s="28" t="s">
        <v>22</v>
      </c>
      <c r="AS53" s="28">
        <v>48</v>
      </c>
      <c r="AT53" s="28">
        <v>48.75</v>
      </c>
      <c r="AU53" s="48">
        <f t="shared" si="0"/>
        <v>234.00082668277639</v>
      </c>
      <c r="AV53" s="48">
        <f t="shared" si="1"/>
        <v>24.102702702702704</v>
      </c>
    </row>
    <row r="54" spans="1:48" x14ac:dyDescent="0.25">
      <c r="A54" s="1">
        <v>42792</v>
      </c>
      <c r="B54">
        <v>125506</v>
      </c>
      <c r="C54">
        <v>166.6</v>
      </c>
      <c r="D54">
        <v>346.03</v>
      </c>
      <c r="E54">
        <f>SUMPRODUCT(fLineItemInvoiceDetail[Quanity],fLineItemInvoiceDetail[Unit Price],--(fLineItemInvoiceDetail[Invoice Number]=fInvoiceHeader[[#This Row],[Invoice Number]]))</f>
        <v>3460.28</v>
      </c>
      <c r="F54">
        <f>fInvoiceHeader[[#This Row],[Invoice Discount]]/fInvoiceHeader[[#This Row],[Invoice Sales]]</f>
        <v>0.10000057798790848</v>
      </c>
      <c r="G54">
        <f>SUMIFS(fLineItemInvoiceDetail[Line Weight],fLineItemInvoiceDetail[Invoice Number],fInvoiceHeader[[#This Row],[Invoice Number]])</f>
        <v>1214</v>
      </c>
      <c r="I54" s="46">
        <v>125475</v>
      </c>
      <c r="J54" s="46" t="s">
        <v>8</v>
      </c>
      <c r="K54" s="46">
        <v>27</v>
      </c>
      <c r="L54" s="46">
        <v>18.170000000000002</v>
      </c>
      <c r="M54" s="46">
        <f>VLOOKUP(fLineItemInvoiceDetail[[#This Row],[Invoice Number]],fInvoiceHeader[[Invoice Number]:[% Sales Discount]],5,0)*fLineItemInvoiceDetail[[#This Row],[Quanity]]*fLineItemInvoiceDetail[[#This Row],[Unit Price]]</f>
        <v>49.059173317223618</v>
      </c>
      <c r="N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7.7472972972972984</v>
      </c>
      <c r="O54" s="46">
        <f>VLOOKUP(fLineItemInvoiceDetail[[#This Row],[Product]],dProduct[],4,0)*fLineItemInvoiceDetail[[#This Row],[Quanity]]</f>
        <v>108</v>
      </c>
      <c r="AM54" s="31">
        <v>125506</v>
      </c>
      <c r="AN54" s="31">
        <v>166.6</v>
      </c>
      <c r="AO54" s="31">
        <v>346.03</v>
      </c>
      <c r="AQ54" s="32">
        <v>125475</v>
      </c>
      <c r="AR54" s="31" t="s">
        <v>8</v>
      </c>
      <c r="AS54" s="31">
        <v>27</v>
      </c>
      <c r="AT54" s="31">
        <v>18.170000000000002</v>
      </c>
      <c r="AU54" s="48">
        <f t="shared" si="0"/>
        <v>49.059173317223618</v>
      </c>
      <c r="AV54" s="48">
        <f t="shared" si="1"/>
        <v>7.7472972972972984</v>
      </c>
    </row>
    <row r="55" spans="1:48" x14ac:dyDescent="0.25">
      <c r="A55" s="1">
        <v>42800</v>
      </c>
      <c r="B55">
        <v>125508</v>
      </c>
      <c r="C55">
        <v>200.02500000000001</v>
      </c>
      <c r="D55">
        <v>709.78</v>
      </c>
      <c r="E55">
        <f>SUMPRODUCT(fLineItemInvoiceDetail[Quanity],fLineItemInvoiceDetail[Unit Price],--(fLineItemInvoiceDetail[Invoice Number]=fInvoiceHeader[[#This Row],[Invoice Number]]))</f>
        <v>7097.76</v>
      </c>
      <c r="F55">
        <f>fInvoiceHeader[[#This Row],[Invoice Discount]]/fInvoiceHeader[[#This Row],[Invoice Sales]]</f>
        <v>0.10000056355808029</v>
      </c>
      <c r="G55">
        <f>SUMIFS(fLineItemInvoiceDetail[Line Weight],fLineItemInvoiceDetail[Invoice Number],fInvoiceHeader[[#This Row],[Invoice Number]])</f>
        <v>1397</v>
      </c>
      <c r="I55" s="43">
        <v>125476</v>
      </c>
      <c r="J55" s="43" t="s">
        <v>16</v>
      </c>
      <c r="K55" s="43">
        <v>39</v>
      </c>
      <c r="L55" s="43">
        <v>12.32</v>
      </c>
      <c r="M55" s="43">
        <f>VLOOKUP(fLineItemInvoiceDetail[[#This Row],[Invoice Number]],fInvoiceHeader[[Invoice Number]:[% Sales Discount]],5,0)*fLineItemInvoiceDetail[[#This Row],[Quanity]]*fLineItemInvoiceDetail[[#This Row],[Unit Price]]</f>
        <v>9.61</v>
      </c>
      <c r="N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55" s="43">
        <f>VLOOKUP(fLineItemInvoiceDetail[[#This Row],[Product]],dProduct[],4,0)*fLineItemInvoiceDetail[[#This Row],[Quanity]]</f>
        <v>136.5</v>
      </c>
      <c r="AM55" s="28">
        <v>125508</v>
      </c>
      <c r="AN55" s="28">
        <v>200.02500000000001</v>
      </c>
      <c r="AO55" s="28">
        <v>709.78</v>
      </c>
      <c r="AQ55" s="30">
        <v>125476</v>
      </c>
      <c r="AR55" s="28" t="s">
        <v>16</v>
      </c>
      <c r="AS55" s="28">
        <v>39</v>
      </c>
      <c r="AT55" s="28">
        <v>12.32</v>
      </c>
      <c r="AU55" s="48">
        <f t="shared" si="0"/>
        <v>9.61</v>
      </c>
      <c r="AV55" s="48">
        <f t="shared" si="1"/>
        <v>17.324999999999999</v>
      </c>
    </row>
    <row r="56" spans="1:48" x14ac:dyDescent="0.25">
      <c r="A56" s="1">
        <v>42800</v>
      </c>
      <c r="B56">
        <v>125509</v>
      </c>
      <c r="C56">
        <v>28</v>
      </c>
      <c r="D56">
        <v>27.86</v>
      </c>
      <c r="E56">
        <f>SUMPRODUCT(fLineItemInvoiceDetail[Quanity],fLineItemInvoiceDetail[Unit Price],--(fLineItemInvoiceDetail[Invoice Number]=fInvoiceHeader[[#This Row],[Invoice Number]]))</f>
        <v>795.9</v>
      </c>
      <c r="F56">
        <f>fInvoiceHeader[[#This Row],[Invoice Discount]]/fInvoiceHeader[[#This Row],[Invoice Sales]]</f>
        <v>3.5004397537379071E-2</v>
      </c>
      <c r="G56">
        <f>SUMIFS(fLineItemInvoiceDetail[Line Weight],fLineItemInvoiceDetail[Invoice Number],fInvoiceHeader[[#This Row],[Invoice Number]])</f>
        <v>245</v>
      </c>
      <c r="I56" s="46">
        <v>125477</v>
      </c>
      <c r="J56" s="46" t="s">
        <v>21</v>
      </c>
      <c r="K56" s="46">
        <v>5</v>
      </c>
      <c r="L56" s="46">
        <v>24.65</v>
      </c>
      <c r="M56" s="46">
        <f>VLOOKUP(fLineItemInvoiceDetail[[#This Row],[Invoice Number]],fInvoiceHeader[[Invoice Number]:[% Sales Discount]],5,0)*fLineItemInvoiceDetail[[#This Row],[Quanity]]*fLineItemInvoiceDetail[[#This Row],[Unit Price]]</f>
        <v>12.324970215151728</v>
      </c>
      <c r="N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2.3825901328273242</v>
      </c>
      <c r="O56" s="46">
        <f>VLOOKUP(fLineItemInvoiceDetail[[#This Row],[Product]],dProduct[],4,0)*fLineItemInvoiceDetail[[#This Row],[Quanity]]</f>
        <v>17.5</v>
      </c>
      <c r="AM56" s="31">
        <v>125509</v>
      </c>
      <c r="AN56" s="31">
        <v>28</v>
      </c>
      <c r="AO56" s="31">
        <v>27.86</v>
      </c>
      <c r="AQ56" s="32">
        <v>125477</v>
      </c>
      <c r="AR56" s="31" t="s">
        <v>21</v>
      </c>
      <c r="AS56" s="31">
        <v>5</v>
      </c>
      <c r="AT56" s="31">
        <v>24.65</v>
      </c>
      <c r="AU56" s="48">
        <f t="shared" si="0"/>
        <v>12.324970215151728</v>
      </c>
      <c r="AV56" s="48">
        <f t="shared" si="1"/>
        <v>2.3825901328273242</v>
      </c>
    </row>
    <row r="57" spans="1:48" x14ac:dyDescent="0.25">
      <c r="A57" s="1">
        <v>42804</v>
      </c>
      <c r="B57">
        <v>125512</v>
      </c>
      <c r="C57">
        <v>71.925000000000011</v>
      </c>
      <c r="D57">
        <v>344.7</v>
      </c>
      <c r="E57">
        <f>SUMPRODUCT(fLineItemInvoiceDetail[Quanity],fLineItemInvoiceDetail[Unit Price],--(fLineItemInvoiceDetail[Invoice Number]=fInvoiceHeader[[#This Row],[Invoice Number]]))</f>
        <v>3446.95</v>
      </c>
      <c r="F57">
        <f>fInvoiceHeader[[#This Row],[Invoice Discount]]/fInvoiceHeader[[#This Row],[Invoice Sales]]</f>
        <v>0.10000145055773946</v>
      </c>
      <c r="G57">
        <f>SUMIFS(fLineItemInvoiceDetail[Line Weight],fLineItemInvoiceDetail[Invoice Number],fInvoiceHeader[[#This Row],[Invoice Number]])</f>
        <v>562.5</v>
      </c>
      <c r="I57" s="43">
        <v>125477</v>
      </c>
      <c r="J57" s="43" t="s">
        <v>21</v>
      </c>
      <c r="K57" s="43">
        <v>37</v>
      </c>
      <c r="L57" s="43">
        <v>16.87</v>
      </c>
      <c r="M57" s="43">
        <f>VLOOKUP(fLineItemInvoiceDetail[[#This Row],[Invoice Number]],fInvoiceHeader[[Invoice Number]:[% Sales Discount]],5,0)*fLineItemInvoiceDetail[[#This Row],[Quanity]]*fLineItemInvoiceDetail[[#This Row],[Unit Price]]</f>
        <v>62.418849156961926</v>
      </c>
      <c r="N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17.631166982922203</v>
      </c>
      <c r="O57" s="43">
        <f>VLOOKUP(fLineItemInvoiceDetail[[#This Row],[Product]],dProduct[],4,0)*fLineItemInvoiceDetail[[#This Row],[Quanity]]</f>
        <v>129.5</v>
      </c>
      <c r="AM57" s="28">
        <v>125512</v>
      </c>
      <c r="AN57" s="28">
        <v>71.925000000000011</v>
      </c>
      <c r="AO57" s="28">
        <v>344.7</v>
      </c>
      <c r="AQ57" s="30">
        <v>125477</v>
      </c>
      <c r="AR57" s="28" t="s">
        <v>21</v>
      </c>
      <c r="AS57" s="28">
        <v>37</v>
      </c>
      <c r="AT57" s="28">
        <v>16.87</v>
      </c>
      <c r="AU57" s="48">
        <f t="shared" si="0"/>
        <v>62.418849156961926</v>
      </c>
      <c r="AV57" s="48">
        <f t="shared" si="1"/>
        <v>17.631166982922203</v>
      </c>
    </row>
    <row r="58" spans="1:48" x14ac:dyDescent="0.25">
      <c r="A58" s="1">
        <v>42804</v>
      </c>
      <c r="B58">
        <v>125513</v>
      </c>
      <c r="C58">
        <v>162.39999999999998</v>
      </c>
      <c r="D58">
        <v>475.78</v>
      </c>
      <c r="E58">
        <f>SUMPRODUCT(fLineItemInvoiceDetail[Quanity],fLineItemInvoiceDetail[Unit Price],--(fLineItemInvoiceDetail[Invoice Number]=fInvoiceHeader[[#This Row],[Invoice Number]]))</f>
        <v>4757.79</v>
      </c>
      <c r="F58">
        <f>fInvoiceHeader[[#This Row],[Invoice Discount]]/fInvoiceHeader[[#This Row],[Invoice Sales]]</f>
        <v>0.10000021018161794</v>
      </c>
      <c r="G58">
        <f>SUMIFS(fLineItemInvoiceDetail[Line Weight],fLineItemInvoiceDetail[Invoice Number],fInvoiceHeader[[#This Row],[Invoice Number]])</f>
        <v>1431</v>
      </c>
      <c r="I58" s="46">
        <v>125477</v>
      </c>
      <c r="J58" s="46" t="s">
        <v>21</v>
      </c>
      <c r="K58" s="46">
        <v>141</v>
      </c>
      <c r="L58" s="46">
        <v>14.27</v>
      </c>
      <c r="M58" s="46">
        <f>VLOOKUP(fLineItemInvoiceDetail[[#This Row],[Invoice Number]],fInvoiceHeader[[Invoice Number]:[% Sales Discount]],5,0)*fLineItemInvoiceDetail[[#This Row],[Quanity]]*fLineItemInvoiceDetail[[#This Row],[Unit Price]]</f>
        <v>201.20651375902909</v>
      </c>
      <c r="N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67.189041745730549</v>
      </c>
      <c r="O58" s="46">
        <f>VLOOKUP(fLineItemInvoiceDetail[[#This Row],[Product]],dProduct[],4,0)*fLineItemInvoiceDetail[[#This Row],[Quanity]]</f>
        <v>493.5</v>
      </c>
      <c r="AM58" s="31">
        <v>125513</v>
      </c>
      <c r="AN58" s="31">
        <v>162.39999999999998</v>
      </c>
      <c r="AO58" s="31">
        <v>475.78</v>
      </c>
      <c r="AQ58" s="32">
        <v>125477</v>
      </c>
      <c r="AR58" s="31" t="s">
        <v>21</v>
      </c>
      <c r="AS58" s="31">
        <v>141</v>
      </c>
      <c r="AT58" s="31">
        <v>14.27</v>
      </c>
      <c r="AU58" s="48">
        <f t="shared" si="0"/>
        <v>201.20651375902909</v>
      </c>
      <c r="AV58" s="48">
        <f t="shared" si="1"/>
        <v>67.189041745730549</v>
      </c>
    </row>
    <row r="59" spans="1:48" x14ac:dyDescent="0.25">
      <c r="A59" s="1">
        <v>42807</v>
      </c>
      <c r="B59">
        <v>125515</v>
      </c>
      <c r="C59">
        <v>78.224999999999994</v>
      </c>
      <c r="D59">
        <v>133.44</v>
      </c>
      <c r="E59">
        <f>SUMPRODUCT(fLineItemInvoiceDetail[Quanity],fLineItemInvoiceDetail[Unit Price],--(fLineItemInvoiceDetail[Invoice Number]=fInvoiceHeader[[#This Row],[Invoice Number]]))</f>
        <v>2052.87</v>
      </c>
      <c r="F59">
        <f>fInvoiceHeader[[#This Row],[Invoice Discount]]/fInvoiceHeader[[#This Row],[Invoice Sales]]</f>
        <v>6.5001680574025639E-2</v>
      </c>
      <c r="G59">
        <f>SUMIFS(fLineItemInvoiceDetail[Line Weight],fLineItemInvoiceDetail[Invoice Number],fInvoiceHeader[[#This Row],[Invoice Number]])</f>
        <v>718.5</v>
      </c>
      <c r="I59" s="43">
        <v>125477</v>
      </c>
      <c r="J59" s="43" t="s">
        <v>6</v>
      </c>
      <c r="K59" s="43">
        <v>50</v>
      </c>
      <c r="L59" s="43">
        <v>27.57</v>
      </c>
      <c r="M59" s="43">
        <f>VLOOKUP(fLineItemInvoiceDetail[[#This Row],[Invoice Number]],fInvoiceHeader[[Invoice Number]:[% Sales Discount]],5,0)*fLineItemInvoiceDetail[[#This Row],[Quanity]]*fLineItemInvoiceDetail[[#This Row],[Unit Price]]</f>
        <v>137.84966686885724</v>
      </c>
      <c r="N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20.422201138519924</v>
      </c>
      <c r="O59" s="43">
        <f>VLOOKUP(fLineItemInvoiceDetail[[#This Row],[Product]],dProduct[],4,0)*fLineItemInvoiceDetail[[#This Row],[Quanity]]</f>
        <v>150</v>
      </c>
      <c r="AM59" s="28">
        <v>125515</v>
      </c>
      <c r="AN59" s="28">
        <v>78.224999999999994</v>
      </c>
      <c r="AO59" s="28">
        <v>133.44</v>
      </c>
      <c r="AQ59" s="30">
        <v>125477</v>
      </c>
      <c r="AR59" s="28" t="s">
        <v>6</v>
      </c>
      <c r="AS59" s="28">
        <v>50</v>
      </c>
      <c r="AT59" s="28">
        <v>27.57</v>
      </c>
      <c r="AU59" s="48">
        <f t="shared" si="0"/>
        <v>137.84966686885724</v>
      </c>
      <c r="AV59" s="48">
        <f t="shared" si="1"/>
        <v>20.422201138519924</v>
      </c>
    </row>
    <row r="60" spans="1:48" x14ac:dyDescent="0.25">
      <c r="A60" s="1">
        <v>42811</v>
      </c>
      <c r="B60">
        <v>125518</v>
      </c>
      <c r="C60">
        <v>35</v>
      </c>
      <c r="D60">
        <v>51.14</v>
      </c>
      <c r="E60">
        <f>SUMPRODUCT(fLineItemInvoiceDetail[Quanity],fLineItemInvoiceDetail[Unit Price],--(fLineItemInvoiceDetail[Invoice Number]=fInvoiceHeader[[#This Row],[Invoice Number]]))</f>
        <v>1022.8400000000001</v>
      </c>
      <c r="F60">
        <f>fInvoiceHeader[[#This Row],[Invoice Discount]]/fInvoiceHeader[[#This Row],[Invoice Sales]]</f>
        <v>4.9998044659966365E-2</v>
      </c>
      <c r="G60">
        <f>SUMIFS(fLineItemInvoiceDetail[Line Weight],fLineItemInvoiceDetail[Invoice Number],fInvoiceHeader[[#This Row],[Invoice Number]])</f>
        <v>287</v>
      </c>
      <c r="I60" s="46">
        <v>125479</v>
      </c>
      <c r="J60" s="46" t="s">
        <v>21</v>
      </c>
      <c r="K60" s="46">
        <v>256</v>
      </c>
      <c r="L60" s="46">
        <v>11.68</v>
      </c>
      <c r="M60" s="46">
        <f>VLOOKUP(fLineItemInvoiceDetail[[#This Row],[Invoice Number]],fInvoiceHeader[[Invoice Number]:[% Sales Discount]],5,0)*fLineItemInvoiceDetail[[#This Row],[Quanity]]*fLineItemInvoiceDetail[[#This Row],[Unit Price]]</f>
        <v>299.01</v>
      </c>
      <c r="N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</v>
      </c>
      <c r="O60" s="46">
        <f>VLOOKUP(fLineItemInvoiceDetail[[#This Row],[Product]],dProduct[],4,0)*fLineItemInvoiceDetail[[#This Row],[Quanity]]</f>
        <v>896</v>
      </c>
      <c r="AM60" s="31">
        <v>125518</v>
      </c>
      <c r="AN60" s="31">
        <v>35</v>
      </c>
      <c r="AO60" s="31">
        <v>51.14</v>
      </c>
      <c r="AQ60" s="32">
        <v>125479</v>
      </c>
      <c r="AR60" s="31" t="s">
        <v>21</v>
      </c>
      <c r="AS60" s="31">
        <v>256</v>
      </c>
      <c r="AT60" s="31">
        <v>11.68</v>
      </c>
      <c r="AU60" s="48">
        <f t="shared" si="0"/>
        <v>299.01</v>
      </c>
      <c r="AV60" s="48">
        <f t="shared" si="1"/>
        <v>49</v>
      </c>
    </row>
    <row r="61" spans="1:48" x14ac:dyDescent="0.25">
      <c r="A61" s="1">
        <v>42813</v>
      </c>
      <c r="B61">
        <v>125519</v>
      </c>
      <c r="C61">
        <v>4.7249999999999996</v>
      </c>
      <c r="D61">
        <v>0</v>
      </c>
      <c r="E61">
        <f>SUMPRODUCT(fLineItemInvoiceDetail[Quanity],fLineItemInvoiceDetail[Unit Price],--(fLineItemInvoiceDetail[Invoice Number]=fInvoiceHeader[[#This Row],[Invoice Number]]))</f>
        <v>170.54999999999998</v>
      </c>
      <c r="F61">
        <f>fInvoiceHeader[[#This Row],[Invoice Discount]]/fInvoiceHeader[[#This Row],[Invoice Sales]]</f>
        <v>0</v>
      </c>
      <c r="G61">
        <f>SUMIFS(fLineItemInvoiceDetail[Line Weight],fLineItemInvoiceDetail[Invoice Number],fInvoiceHeader[[#This Row],[Invoice Number]])</f>
        <v>45</v>
      </c>
      <c r="I61" s="43">
        <v>125480</v>
      </c>
      <c r="J61" s="43" t="s">
        <v>21</v>
      </c>
      <c r="K61" s="43">
        <v>241</v>
      </c>
      <c r="L61" s="43">
        <v>11.68</v>
      </c>
      <c r="M61" s="43">
        <f>VLOOKUP(fLineItemInvoiceDetail[[#This Row],[Invoice Number]],fInvoiceHeader[[Invoice Number]:[% Sales Discount]],5,0)*fLineItemInvoiceDetail[[#This Row],[Quanity]]*fLineItemInvoiceDetail[[#This Row],[Unit Price]]</f>
        <v>281.48750088213757</v>
      </c>
      <c r="N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116.53086947598851</v>
      </c>
      <c r="O61" s="43">
        <f>VLOOKUP(fLineItemInvoiceDetail[[#This Row],[Product]],dProduct[],4,0)*fLineItemInvoiceDetail[[#This Row],[Quanity]]</f>
        <v>843.5</v>
      </c>
      <c r="AM61" s="28">
        <v>125519</v>
      </c>
      <c r="AN61" s="28">
        <v>4.7249999999999996</v>
      </c>
      <c r="AO61" s="28">
        <v>0</v>
      </c>
      <c r="AQ61" s="30">
        <v>125480</v>
      </c>
      <c r="AR61" s="28" t="s">
        <v>21</v>
      </c>
      <c r="AS61" s="28">
        <v>241</v>
      </c>
      <c r="AT61" s="28">
        <v>11.68</v>
      </c>
      <c r="AU61" s="48">
        <f t="shared" si="0"/>
        <v>281.48750088213757</v>
      </c>
      <c r="AV61" s="48">
        <f t="shared" si="1"/>
        <v>116.53086947598851</v>
      </c>
    </row>
    <row r="62" spans="1:48" x14ac:dyDescent="0.25">
      <c r="A62" s="1">
        <v>42813</v>
      </c>
      <c r="B62">
        <v>125520</v>
      </c>
      <c r="C62">
        <v>12.25</v>
      </c>
      <c r="D62">
        <v>73.13</v>
      </c>
      <c r="E62">
        <f>SUMPRODUCT(fLineItemInvoiceDetail[Quanity],fLineItemInvoiceDetail[Unit Price],--(fLineItemInvoiceDetail[Invoice Number]=fInvoiceHeader[[#This Row],[Invoice Number]]))</f>
        <v>1462.5</v>
      </c>
      <c r="F62">
        <f>fInvoiceHeader[[#This Row],[Invoice Discount]]/fInvoiceHeader[[#This Row],[Invoice Sales]]</f>
        <v>5.0003418803418798E-2</v>
      </c>
      <c r="G62">
        <f>SUMIFS(fLineItemInvoiceDetail[Line Weight],fLineItemInvoiceDetail[Invoice Number],fInvoiceHeader[[#This Row],[Invoice Number]])</f>
        <v>210</v>
      </c>
      <c r="I62" s="46">
        <v>125480</v>
      </c>
      <c r="J62" s="46" t="s">
        <v>22</v>
      </c>
      <c r="K62" s="46">
        <v>74</v>
      </c>
      <c r="L62" s="46">
        <v>45</v>
      </c>
      <c r="M62" s="46">
        <f>VLOOKUP(fLineItemInvoiceDetail[[#This Row],[Invoice Number]],fInvoiceHeader[[Invoice Number]:[% Sales Discount]],5,0)*fLineItemInvoiceDetail[[#This Row],[Quanity]]*fLineItemInvoiceDetail[[#This Row],[Unit Price]]</f>
        <v>332.99940954410778</v>
      </c>
      <c r="N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71.562525653304135</v>
      </c>
      <c r="O62" s="46">
        <f>VLOOKUP(fLineItemInvoiceDetail[[#This Row],[Product]],dProduct[],4,0)*fLineItemInvoiceDetail[[#This Row],[Quanity]]</f>
        <v>518</v>
      </c>
      <c r="AM62" s="31">
        <v>125520</v>
      </c>
      <c r="AN62" s="31">
        <v>12.25</v>
      </c>
      <c r="AO62" s="31">
        <v>73.13</v>
      </c>
      <c r="AQ62" s="32">
        <v>125480</v>
      </c>
      <c r="AR62" s="31" t="s">
        <v>22</v>
      </c>
      <c r="AS62" s="31">
        <v>74</v>
      </c>
      <c r="AT62" s="31">
        <v>45</v>
      </c>
      <c r="AU62" s="48">
        <f t="shared" si="0"/>
        <v>332.99940954410778</v>
      </c>
      <c r="AV62" s="48">
        <f t="shared" si="1"/>
        <v>71.562525653304135</v>
      </c>
    </row>
    <row r="63" spans="1:48" x14ac:dyDescent="0.25">
      <c r="A63" s="1">
        <v>42813</v>
      </c>
      <c r="B63">
        <v>125521</v>
      </c>
      <c r="C63">
        <v>26.25</v>
      </c>
      <c r="D63">
        <v>9.41</v>
      </c>
      <c r="E63">
        <f>SUMPRODUCT(fLineItemInvoiceDetail[Quanity],fLineItemInvoiceDetail[Unit Price],--(fLineItemInvoiceDetail[Invoice Number]=fInvoiceHeader[[#This Row],[Invoice Number]]))</f>
        <v>470.38</v>
      </c>
      <c r="F63">
        <f>fInvoiceHeader[[#This Row],[Invoice Discount]]/fInvoiceHeader[[#This Row],[Invoice Sales]]</f>
        <v>2.0005102257749055E-2</v>
      </c>
      <c r="G63">
        <f>SUMIFS(fLineItemInvoiceDetail[Line Weight],fLineItemInvoiceDetail[Invoice Number],fInvoiceHeader[[#This Row],[Invoice Number]])</f>
        <v>159.5</v>
      </c>
      <c r="I63" s="43">
        <v>125480</v>
      </c>
      <c r="J63" s="43" t="s">
        <v>15</v>
      </c>
      <c r="K63" s="43">
        <v>131</v>
      </c>
      <c r="L63" s="43">
        <v>15.92</v>
      </c>
      <c r="M63" s="43">
        <f>VLOOKUP(fLineItemInvoiceDetail[[#This Row],[Invoice Number]],fInvoiceHeader[[Invoice Number]:[% Sales Discount]],5,0)*fLineItemInvoiceDetail[[#This Row],[Quanity]]*fLineItemInvoiceDetail[[#This Row],[Unit Price]]</f>
        <v>208.55163020793623</v>
      </c>
      <c r="N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90.489294021069909</v>
      </c>
      <c r="O63" s="43">
        <f>VLOOKUP(fLineItemInvoiceDetail[[#This Row],[Product]],dProduct[],4,0)*fLineItemInvoiceDetail[[#This Row],[Quanity]]</f>
        <v>655</v>
      </c>
      <c r="AM63" s="28">
        <v>125521</v>
      </c>
      <c r="AN63" s="28">
        <v>26.25</v>
      </c>
      <c r="AO63" s="28">
        <v>9.41</v>
      </c>
      <c r="AQ63" s="30">
        <v>125480</v>
      </c>
      <c r="AR63" s="28" t="s">
        <v>15</v>
      </c>
      <c r="AS63" s="28">
        <v>131</v>
      </c>
      <c r="AT63" s="28">
        <v>15.92</v>
      </c>
      <c r="AU63" s="48">
        <f t="shared" si="0"/>
        <v>208.55163020793623</v>
      </c>
      <c r="AV63" s="48">
        <f t="shared" si="1"/>
        <v>90.489294021069909</v>
      </c>
    </row>
    <row r="64" spans="1:48" x14ac:dyDescent="0.25">
      <c r="A64" s="1">
        <v>42814</v>
      </c>
      <c r="B64">
        <v>125522</v>
      </c>
      <c r="C64">
        <v>40.6</v>
      </c>
      <c r="D64">
        <v>51.68</v>
      </c>
      <c r="E64">
        <f>SUMPRODUCT(fLineItemInvoiceDetail[Quanity],fLineItemInvoiceDetail[Unit Price],--(fLineItemInvoiceDetail[Invoice Number]=fInvoiceHeader[[#This Row],[Invoice Number]]))</f>
        <v>1033.5</v>
      </c>
      <c r="F64">
        <f>fInvoiceHeader[[#This Row],[Invoice Discount]]/fInvoiceHeader[[#This Row],[Invoice Sales]]</f>
        <v>5.0004837929366233E-2</v>
      </c>
      <c r="G64">
        <f>SUMIFS(fLineItemInvoiceDetail[Line Weight],fLineItemInvoiceDetail[Invoice Number],fInvoiceHeader[[#This Row],[Invoice Number]])</f>
        <v>380</v>
      </c>
      <c r="I64" s="46">
        <v>125480</v>
      </c>
      <c r="J64" s="46" t="s">
        <v>14</v>
      </c>
      <c r="K64" s="46">
        <v>234</v>
      </c>
      <c r="L64" s="46">
        <v>13.03</v>
      </c>
      <c r="M64" s="46">
        <f>VLOOKUP(fLineItemInvoiceDetail[[#This Row],[Invoice Number]],fInvoiceHeader[[Invoice Number]:[% Sales Discount]],5,0)*fLineItemInvoiceDetail[[#This Row],[Quanity]]*fLineItemInvoiceDetail[[#This Row],[Unit Price]]</f>
        <v>304.90145936581843</v>
      </c>
      <c r="N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226.29231084963743</v>
      </c>
      <c r="O64" s="46">
        <f>VLOOKUP(fLineItemInvoiceDetail[[#This Row],[Product]],dProduct[],4,0)*fLineItemInvoiceDetail[[#This Row],[Quanity]]</f>
        <v>1638</v>
      </c>
      <c r="AM64" s="31">
        <v>125522</v>
      </c>
      <c r="AN64" s="31">
        <v>40.6</v>
      </c>
      <c r="AO64" s="31">
        <v>51.68</v>
      </c>
      <c r="AQ64" s="32">
        <v>125480</v>
      </c>
      <c r="AR64" s="31" t="s">
        <v>14</v>
      </c>
      <c r="AS64" s="31">
        <v>234</v>
      </c>
      <c r="AT64" s="31">
        <v>13.03</v>
      </c>
      <c r="AU64" s="48">
        <f t="shared" si="0"/>
        <v>304.90145936581843</v>
      </c>
      <c r="AV64" s="48">
        <f t="shared" si="1"/>
        <v>226.29231084963743</v>
      </c>
    </row>
    <row r="65" spans="1:48" x14ac:dyDescent="0.25">
      <c r="A65" s="1">
        <v>42814</v>
      </c>
      <c r="B65">
        <v>125523</v>
      </c>
      <c r="C65">
        <v>59.5</v>
      </c>
      <c r="D65">
        <v>68.739999999999995</v>
      </c>
      <c r="E65">
        <f>SUMPRODUCT(fLineItemInvoiceDetail[Quanity],fLineItemInvoiceDetail[Unit Price],--(fLineItemInvoiceDetail[Invoice Number]=fInvoiceHeader[[#This Row],[Invoice Number]]))</f>
        <v>1374.77</v>
      </c>
      <c r="F65">
        <f>fInvoiceHeader[[#This Row],[Invoice Discount]]/fInvoiceHeader[[#This Row],[Invoice Sales]]</f>
        <v>5.0001091091600773E-2</v>
      </c>
      <c r="G65">
        <f>SUMIFS(fLineItemInvoiceDetail[Line Weight],fLineItemInvoiceDetail[Invoice Number],fInvoiceHeader[[#This Row],[Invoice Number]])</f>
        <v>472</v>
      </c>
      <c r="I65" s="43">
        <v>125481</v>
      </c>
      <c r="J65" s="43" t="s">
        <v>22</v>
      </c>
      <c r="K65" s="43">
        <v>45</v>
      </c>
      <c r="L65" s="43">
        <v>48.75</v>
      </c>
      <c r="M65" s="43">
        <f>VLOOKUP(fLineItemInvoiceDetail[[#This Row],[Invoice Number]],fInvoiceHeader[[Invoice Number]:[% Sales Discount]],5,0)*fLineItemInvoiceDetail[[#This Row],[Quanity]]*fLineItemInvoiceDetail[[#This Row],[Unit Price]]</f>
        <v>219.37551788977186</v>
      </c>
      <c r="N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46.265625</v>
      </c>
      <c r="O65" s="43">
        <f>VLOOKUP(fLineItemInvoiceDetail[[#This Row],[Product]],dProduct[],4,0)*fLineItemInvoiceDetail[[#This Row],[Quanity]]</f>
        <v>315</v>
      </c>
      <c r="AM65" s="28">
        <v>125523</v>
      </c>
      <c r="AN65" s="28">
        <v>59.5</v>
      </c>
      <c r="AO65" s="28">
        <v>68.739999999999995</v>
      </c>
      <c r="AQ65" s="30">
        <v>125481</v>
      </c>
      <c r="AR65" s="28" t="s">
        <v>22</v>
      </c>
      <c r="AS65" s="28">
        <v>45</v>
      </c>
      <c r="AT65" s="28">
        <v>48.75</v>
      </c>
      <c r="AU65" s="48">
        <f t="shared" si="0"/>
        <v>219.37551788977186</v>
      </c>
      <c r="AV65" s="48">
        <f t="shared" si="1"/>
        <v>46.265625</v>
      </c>
    </row>
    <row r="66" spans="1:48" x14ac:dyDescent="0.25">
      <c r="A66" s="1">
        <v>42814</v>
      </c>
      <c r="B66">
        <v>125524</v>
      </c>
      <c r="C66">
        <v>1.2250000000000001</v>
      </c>
      <c r="D66">
        <v>0</v>
      </c>
      <c r="E66">
        <f>SUMPRODUCT(fLineItemInvoiceDetail[Quanity],fLineItemInvoiceDetail[Unit Price],--(fLineItemInvoiceDetail[Invoice Number]=fInvoiceHeader[[#This Row],[Invoice Number]]))</f>
        <v>39.9</v>
      </c>
      <c r="F66">
        <f>fInvoiceHeader[[#This Row],[Invoice Discount]]/fInvoiceHeader[[#This Row],[Invoice Sales]]</f>
        <v>0</v>
      </c>
      <c r="G66">
        <f>SUMIFS(fLineItemInvoiceDetail[Line Weight],fLineItemInvoiceDetail[Invoice Number],fInvoiceHeader[[#This Row],[Invoice Number]])</f>
        <v>10</v>
      </c>
      <c r="I66" s="46">
        <v>125481</v>
      </c>
      <c r="J66" s="46" t="s">
        <v>22</v>
      </c>
      <c r="K66" s="46">
        <v>130</v>
      </c>
      <c r="L66" s="46">
        <v>41.25</v>
      </c>
      <c r="M66" s="46">
        <f>VLOOKUP(fLineItemInvoiceDetail[[#This Row],[Invoice Number]],fInvoiceHeader[[Invoice Number]:[% Sales Discount]],5,0)*fLineItemInvoiceDetail[[#This Row],[Quanity]]*fLineItemInvoiceDetail[[#This Row],[Unit Price]]</f>
        <v>536.25126595277561</v>
      </c>
      <c r="N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133.65625</v>
      </c>
      <c r="O66" s="46">
        <f>VLOOKUP(fLineItemInvoiceDetail[[#This Row],[Product]],dProduct[],4,0)*fLineItemInvoiceDetail[[#This Row],[Quanity]]</f>
        <v>910</v>
      </c>
      <c r="AM66" s="31">
        <v>125524</v>
      </c>
      <c r="AN66" s="31">
        <v>1.2250000000000001</v>
      </c>
      <c r="AO66" s="31">
        <v>0</v>
      </c>
      <c r="AQ66" s="32">
        <v>125481</v>
      </c>
      <c r="AR66" s="31" t="s">
        <v>22</v>
      </c>
      <c r="AS66" s="31">
        <v>130</v>
      </c>
      <c r="AT66" s="31">
        <v>41.25</v>
      </c>
      <c r="AU66" s="48">
        <f t="shared" si="0"/>
        <v>536.25126595277561</v>
      </c>
      <c r="AV66" s="48">
        <f t="shared" si="1"/>
        <v>133.65625</v>
      </c>
    </row>
    <row r="67" spans="1:48" x14ac:dyDescent="0.25">
      <c r="A67" s="1">
        <v>42815</v>
      </c>
      <c r="B67">
        <v>125526</v>
      </c>
      <c r="C67">
        <v>12.6</v>
      </c>
      <c r="D67">
        <v>16.899999999999999</v>
      </c>
      <c r="E67">
        <f>SUMPRODUCT(fLineItemInvoiceDetail[Quanity],fLineItemInvoiceDetail[Unit Price],--(fLineItemInvoiceDetail[Invoice Number]=fInvoiceHeader[[#This Row],[Invoice Number]]))</f>
        <v>563.2700000000001</v>
      </c>
      <c r="F67">
        <f>fInvoiceHeader[[#This Row],[Invoice Discount]]/fInvoiceHeader[[#This Row],[Invoice Sales]]</f>
        <v>3.000337316029612E-2</v>
      </c>
      <c r="G67">
        <f>SUMIFS(fLineItemInvoiceDetail[Line Weight],fLineItemInvoiceDetail[Invoice Number],fInvoiceHeader[[#This Row],[Invoice Number]])</f>
        <v>124</v>
      </c>
      <c r="I67" s="43">
        <v>125481</v>
      </c>
      <c r="J67" s="43" t="s">
        <v>22</v>
      </c>
      <c r="K67" s="43">
        <v>7</v>
      </c>
      <c r="L67" s="43">
        <v>71.25</v>
      </c>
      <c r="M67" s="43">
        <f>VLOOKUP(fLineItemInvoiceDetail[[#This Row],[Invoice Number]],fInvoiceHeader[[Invoice Number]:[% Sales Discount]],5,0)*fLineItemInvoiceDetail[[#This Row],[Quanity]]*fLineItemInvoiceDetail[[#This Row],[Unit Price]]</f>
        <v>49.875117742460951</v>
      </c>
      <c r="N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7.1968750000000004</v>
      </c>
      <c r="O67" s="43">
        <f>VLOOKUP(fLineItemInvoiceDetail[[#This Row],[Product]],dProduct[],4,0)*fLineItemInvoiceDetail[[#This Row],[Quanity]]</f>
        <v>49</v>
      </c>
      <c r="AM67" s="28">
        <v>125526</v>
      </c>
      <c r="AN67" s="28">
        <v>12.6</v>
      </c>
      <c r="AO67" s="28">
        <v>16.899999999999999</v>
      </c>
      <c r="AQ67" s="30">
        <v>125481</v>
      </c>
      <c r="AR67" s="28" t="s">
        <v>22</v>
      </c>
      <c r="AS67" s="28">
        <v>7</v>
      </c>
      <c r="AT67" s="28">
        <v>71.25</v>
      </c>
      <c r="AU67" s="48">
        <f t="shared" si="0"/>
        <v>49.875117742460951</v>
      </c>
      <c r="AV67" s="48">
        <f t="shared" si="1"/>
        <v>7.1968750000000004</v>
      </c>
    </row>
    <row r="68" spans="1:48" x14ac:dyDescent="0.25">
      <c r="A68" s="1">
        <v>42815</v>
      </c>
      <c r="B68">
        <v>125527</v>
      </c>
      <c r="C68">
        <v>173.07499999999999</v>
      </c>
      <c r="D68">
        <v>380.22</v>
      </c>
      <c r="E68">
        <f>SUMPRODUCT(fLineItemInvoiceDetail[Quanity],fLineItemInvoiceDetail[Unit Price],--(fLineItemInvoiceDetail[Invoice Number]=fInvoiceHeader[[#This Row],[Invoice Number]]))</f>
        <v>3802.17</v>
      </c>
      <c r="F68">
        <f>fInvoiceHeader[[#This Row],[Invoice Discount]]/fInvoiceHeader[[#This Row],[Invoice Sales]]</f>
        <v>0.10000078902311049</v>
      </c>
      <c r="G68">
        <f>SUMIFS(fLineItemInvoiceDetail[Line Weight],fLineItemInvoiceDetail[Invoice Number],fInvoiceHeader[[#This Row],[Invoice Number]])</f>
        <v>1482.5</v>
      </c>
      <c r="I68" s="46">
        <v>125481</v>
      </c>
      <c r="J68" s="46" t="s">
        <v>14</v>
      </c>
      <c r="K68" s="46">
        <v>18</v>
      </c>
      <c r="L68" s="46">
        <v>23.16</v>
      </c>
      <c r="M68" s="46">
        <f>VLOOKUP(fLineItemInvoiceDetail[[#This Row],[Invoice Number]],fInvoiceHeader[[Invoice Number]:[% Sales Discount]],5,0)*fLineItemInvoiceDetail[[#This Row],[Quanity]]*fLineItemInvoiceDetail[[#This Row],[Unit Price]]</f>
        <v>41.688098414991721</v>
      </c>
      <c r="N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18.506249999999998</v>
      </c>
      <c r="O68" s="46">
        <f>VLOOKUP(fLineItemInvoiceDetail[[#This Row],[Product]],dProduct[],4,0)*fLineItemInvoiceDetail[[#This Row],[Quanity]]</f>
        <v>126</v>
      </c>
      <c r="AM68" s="31">
        <v>125527</v>
      </c>
      <c r="AN68" s="31">
        <v>173.07499999999999</v>
      </c>
      <c r="AO68" s="31">
        <v>380.22</v>
      </c>
      <c r="AQ68" s="32">
        <v>125481</v>
      </c>
      <c r="AR68" s="31" t="s">
        <v>14</v>
      </c>
      <c r="AS68" s="31">
        <v>18</v>
      </c>
      <c r="AT68" s="31">
        <v>23.16</v>
      </c>
      <c r="AU68" s="48">
        <f t="shared" si="0"/>
        <v>41.688098414991721</v>
      </c>
      <c r="AV68" s="48">
        <f t="shared" si="1"/>
        <v>18.506249999999998</v>
      </c>
    </row>
    <row r="69" spans="1:48" x14ac:dyDescent="0.25">
      <c r="A69" s="1">
        <v>42815</v>
      </c>
      <c r="B69">
        <v>125528</v>
      </c>
      <c r="C69">
        <v>229.6</v>
      </c>
      <c r="D69">
        <v>453.54</v>
      </c>
      <c r="E69">
        <f>SUMPRODUCT(fLineItemInvoiceDetail[Quanity],fLineItemInvoiceDetail[Unit Price],--(fLineItemInvoiceDetail[Invoice Number]=fInvoiceHeader[[#This Row],[Invoice Number]]))</f>
        <v>4535.4100000000008</v>
      </c>
      <c r="F69">
        <f>fInvoiceHeader[[#This Row],[Invoice Discount]]/fInvoiceHeader[[#This Row],[Invoice Sales]]</f>
        <v>9.9999779512767298E-2</v>
      </c>
      <c r="G69">
        <f>SUMIFS(fLineItemInvoiceDetail[Line Weight],fLineItemInvoiceDetail[Invoice Number],fInvoiceHeader[[#This Row],[Invoice Number]])</f>
        <v>2039.5</v>
      </c>
      <c r="I69" s="43">
        <v>125482</v>
      </c>
      <c r="J69" s="43" t="s">
        <v>16</v>
      </c>
      <c r="K69" s="43">
        <v>31</v>
      </c>
      <c r="L69" s="43">
        <v>12.32</v>
      </c>
      <c r="M69" s="43">
        <f>VLOOKUP(fLineItemInvoiceDetail[[#This Row],[Invoice Number]],fInvoiceHeader[[Invoice Number]:[% Sales Discount]],5,0)*fLineItemInvoiceDetail[[#This Row],[Quanity]]*fLineItemInvoiceDetail[[#This Row],[Unit Price]]</f>
        <v>7.64</v>
      </c>
      <c r="N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6.125</v>
      </c>
      <c r="O69" s="43">
        <f>VLOOKUP(fLineItemInvoiceDetail[[#This Row],[Product]],dProduct[],4,0)*fLineItemInvoiceDetail[[#This Row],[Quanity]]</f>
        <v>108.5</v>
      </c>
      <c r="AM69" s="28">
        <v>125528</v>
      </c>
      <c r="AN69" s="28">
        <v>229.6</v>
      </c>
      <c r="AO69" s="28">
        <v>453.54</v>
      </c>
      <c r="AQ69" s="30">
        <v>125482</v>
      </c>
      <c r="AR69" s="28" t="s">
        <v>16</v>
      </c>
      <c r="AS69" s="28">
        <v>31</v>
      </c>
      <c r="AT69" s="28">
        <v>12.32</v>
      </c>
      <c r="AU69" s="48">
        <f t="shared" si="0"/>
        <v>7.64</v>
      </c>
      <c r="AV69" s="48">
        <f t="shared" si="1"/>
        <v>6.125</v>
      </c>
    </row>
    <row r="70" spans="1:48" x14ac:dyDescent="0.25">
      <c r="A70" s="1">
        <v>42815</v>
      </c>
      <c r="B70">
        <v>125529</v>
      </c>
      <c r="C70">
        <v>29.4</v>
      </c>
      <c r="D70">
        <v>29.35</v>
      </c>
      <c r="E70">
        <f>SUMPRODUCT(fLineItemInvoiceDetail[Quanity],fLineItemInvoiceDetail[Unit Price],--(fLineItemInvoiceDetail[Invoice Number]=fInvoiceHeader[[#This Row],[Invoice Number]]))</f>
        <v>838.5</v>
      </c>
      <c r="F70">
        <f>fInvoiceHeader[[#This Row],[Invoice Discount]]/fInvoiceHeader[[#This Row],[Invoice Sales]]</f>
        <v>3.500298151460942E-2</v>
      </c>
      <c r="G70">
        <f>SUMIFS(fLineItemInvoiceDetail[Line Weight],fLineItemInvoiceDetail[Invoice Number],fInvoiceHeader[[#This Row],[Invoice Number]])</f>
        <v>325</v>
      </c>
      <c r="I70" s="46">
        <v>125483</v>
      </c>
      <c r="J70" s="46" t="s">
        <v>22</v>
      </c>
      <c r="K70" s="46">
        <v>107</v>
      </c>
      <c r="L70" s="46">
        <v>41.25</v>
      </c>
      <c r="M70" s="46">
        <f>VLOOKUP(fLineItemInvoiceDetail[[#This Row],[Invoice Number]],fInvoiceHeader[[Invoice Number]:[% Sales Discount]],5,0)*fLineItemInvoiceDetail[[#This Row],[Quanity]]*fLineItemInvoiceDetail[[#This Row],[Unit Price]]</f>
        <v>441.37920225072122</v>
      </c>
      <c r="N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94.221337579617824</v>
      </c>
      <c r="O70" s="46">
        <f>VLOOKUP(fLineItemInvoiceDetail[[#This Row],[Product]],dProduct[],4,0)*fLineItemInvoiceDetail[[#This Row],[Quanity]]</f>
        <v>749</v>
      </c>
      <c r="AM70" s="31">
        <v>125529</v>
      </c>
      <c r="AN70" s="31">
        <v>29.4</v>
      </c>
      <c r="AO70" s="31">
        <v>29.35</v>
      </c>
      <c r="AQ70" s="32">
        <v>125483</v>
      </c>
      <c r="AR70" s="31" t="s">
        <v>22</v>
      </c>
      <c r="AS70" s="31">
        <v>107</v>
      </c>
      <c r="AT70" s="31">
        <v>41.25</v>
      </c>
      <c r="AU70" s="48">
        <f t="shared" si="0"/>
        <v>441.37920225072122</v>
      </c>
      <c r="AV70" s="48">
        <f t="shared" si="1"/>
        <v>94.221337579617824</v>
      </c>
    </row>
    <row r="71" spans="1:48" x14ac:dyDescent="0.25">
      <c r="A71" s="1">
        <v>42815</v>
      </c>
      <c r="B71">
        <v>125530</v>
      </c>
      <c r="C71">
        <v>13.475</v>
      </c>
      <c r="D71">
        <v>15.18</v>
      </c>
      <c r="E71">
        <f>SUMPRODUCT(fLineItemInvoiceDetail[Quanity],fLineItemInvoiceDetail[Unit Price],--(fLineItemInvoiceDetail[Invoice Number]=fInvoiceHeader[[#This Row],[Invoice Number]]))</f>
        <v>506.1</v>
      </c>
      <c r="F71">
        <f>fInvoiceHeader[[#This Row],[Invoice Discount]]/fInvoiceHeader[[#This Row],[Invoice Sales]]</f>
        <v>2.9994072317723768E-2</v>
      </c>
      <c r="G71">
        <f>SUMIFS(fLineItemInvoiceDetail[Line Weight],fLineItemInvoiceDetail[Invoice Number],fInvoiceHeader[[#This Row],[Invoice Number]])</f>
        <v>105</v>
      </c>
      <c r="I71" s="43">
        <v>125483</v>
      </c>
      <c r="J71" s="43" t="s">
        <v>11</v>
      </c>
      <c r="K71" s="43">
        <v>70</v>
      </c>
      <c r="L71" s="43">
        <v>11.97</v>
      </c>
      <c r="M71" s="43">
        <f>VLOOKUP(fLineItemInvoiceDetail[[#This Row],[Invoice Number]],fInvoiceHeader[[Invoice Number]:[% Sales Discount]],5,0)*fLineItemInvoiceDetail[[#This Row],[Quanity]]*fLineItemInvoiceDetail[[#This Row],[Unit Price]]</f>
        <v>83.790797749278809</v>
      </c>
      <c r="N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44.028662420382162</v>
      </c>
      <c r="O71" s="43">
        <f>VLOOKUP(fLineItemInvoiceDetail[[#This Row],[Product]],dProduct[],4,0)*fLineItemInvoiceDetail[[#This Row],[Quanity]]</f>
        <v>350</v>
      </c>
      <c r="AM71" s="28">
        <v>125530</v>
      </c>
      <c r="AN71" s="28">
        <v>13.475</v>
      </c>
      <c r="AO71" s="28">
        <v>15.18</v>
      </c>
      <c r="AQ71" s="30">
        <v>125483</v>
      </c>
      <c r="AR71" s="28" t="s">
        <v>11</v>
      </c>
      <c r="AS71" s="28">
        <v>70</v>
      </c>
      <c r="AT71" s="28">
        <v>11.97</v>
      </c>
      <c r="AU71" s="48">
        <f t="shared" si="0"/>
        <v>83.790797749278809</v>
      </c>
      <c r="AV71" s="48">
        <f t="shared" si="1"/>
        <v>44.028662420382162</v>
      </c>
    </row>
    <row r="72" spans="1:48" x14ac:dyDescent="0.25">
      <c r="A72" s="1">
        <v>42817</v>
      </c>
      <c r="B72">
        <v>125532</v>
      </c>
      <c r="C72">
        <v>43.75</v>
      </c>
      <c r="D72">
        <v>54.63</v>
      </c>
      <c r="E72">
        <f>SUMPRODUCT(fLineItemInvoiceDetail[Quanity],fLineItemInvoiceDetail[Unit Price],--(fLineItemInvoiceDetail[Invoice Number]=fInvoiceHeader[[#This Row],[Invoice Number]]))</f>
        <v>1092.6500000000001</v>
      </c>
      <c r="F72">
        <f>fInvoiceHeader[[#This Row],[Invoice Discount]]/fInvoiceHeader[[#This Row],[Invoice Sales]]</f>
        <v>4.9997711984624535E-2</v>
      </c>
      <c r="G72">
        <f>SUMIFS(fLineItemInvoiceDetail[Line Weight],fLineItemInvoiceDetail[Invoice Number],fInvoiceHeader[[#This Row],[Invoice Number]])</f>
        <v>352.5</v>
      </c>
      <c r="I72" s="46">
        <v>125484</v>
      </c>
      <c r="J72" s="46" t="s">
        <v>10</v>
      </c>
      <c r="K72" s="46">
        <v>33</v>
      </c>
      <c r="L72" s="46">
        <v>18.82</v>
      </c>
      <c r="M72" s="46">
        <f>VLOOKUP(fLineItemInvoiceDetail[[#This Row],[Invoice Number]],fInvoiceHeader[[Invoice Number]:[% Sales Discount]],5,0)*fLineItemInvoiceDetail[[#This Row],[Quanity]]*fLineItemInvoiceDetail[[#This Row],[Unit Price]]</f>
        <v>46.57950000000001</v>
      </c>
      <c r="N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19.225161290322578</v>
      </c>
      <c r="O72" s="46">
        <f>VLOOKUP(fLineItemInvoiceDetail[[#This Row],[Product]],dProduct[],4,0)*fLineItemInvoiceDetail[[#This Row],[Quanity]]</f>
        <v>198</v>
      </c>
      <c r="AM72" s="31">
        <v>125532</v>
      </c>
      <c r="AN72" s="31">
        <v>43.75</v>
      </c>
      <c r="AO72" s="31">
        <v>54.63</v>
      </c>
      <c r="AQ72" s="32">
        <v>125484</v>
      </c>
      <c r="AR72" s="31" t="s">
        <v>10</v>
      </c>
      <c r="AS72" s="31">
        <v>33</v>
      </c>
      <c r="AT72" s="31">
        <v>18.82</v>
      </c>
      <c r="AU72" s="48">
        <f t="shared" si="0"/>
        <v>46.57950000000001</v>
      </c>
      <c r="AV72" s="48">
        <f t="shared" si="1"/>
        <v>19.225161290322578</v>
      </c>
    </row>
    <row r="73" spans="1:48" x14ac:dyDescent="0.25">
      <c r="A73" s="1">
        <v>42817</v>
      </c>
      <c r="B73">
        <v>125533</v>
      </c>
      <c r="C73">
        <v>214.9</v>
      </c>
      <c r="D73">
        <v>434.65</v>
      </c>
      <c r="E73">
        <f>SUMPRODUCT(fLineItemInvoiceDetail[Quanity],fLineItemInvoiceDetail[Unit Price],--(fLineItemInvoiceDetail[Invoice Number]=fInvoiceHeader[[#This Row],[Invoice Number]]))</f>
        <v>4346.5</v>
      </c>
      <c r="F73">
        <f>fInvoiceHeader[[#This Row],[Invoice Discount]]/fInvoiceHeader[[#This Row],[Invoice Sales]]</f>
        <v>9.9999999999999992E-2</v>
      </c>
      <c r="G73">
        <f>SUMIFS(fLineItemInvoiceDetail[Line Weight],fLineItemInvoiceDetail[Invoice Number],fInvoiceHeader[[#This Row],[Invoice Number]])</f>
        <v>1894</v>
      </c>
      <c r="I73" s="43">
        <v>125484</v>
      </c>
      <c r="J73" s="43" t="s">
        <v>22</v>
      </c>
      <c r="K73" s="43">
        <v>28</v>
      </c>
      <c r="L73" s="43">
        <v>48.75</v>
      </c>
      <c r="M73" s="43">
        <f>VLOOKUP(fLineItemInvoiceDetail[[#This Row],[Invoice Number]],fInvoiceHeader[[Invoice Number]:[% Sales Discount]],5,0)*fLineItemInvoiceDetail[[#This Row],[Quanity]]*fLineItemInvoiceDetail[[#This Row],[Unit Price]]</f>
        <v>102.37500000000003</v>
      </c>
      <c r="N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19.030967741935481</v>
      </c>
      <c r="O73" s="43">
        <f>VLOOKUP(fLineItemInvoiceDetail[[#This Row],[Product]],dProduct[],4,0)*fLineItemInvoiceDetail[[#This Row],[Quanity]]</f>
        <v>196</v>
      </c>
      <c r="AM73" s="28">
        <v>125533</v>
      </c>
      <c r="AN73" s="28">
        <v>214.9</v>
      </c>
      <c r="AO73" s="28">
        <v>434.65</v>
      </c>
      <c r="AQ73" s="30">
        <v>125484</v>
      </c>
      <c r="AR73" s="28" t="s">
        <v>22</v>
      </c>
      <c r="AS73" s="28">
        <v>28</v>
      </c>
      <c r="AT73" s="28">
        <v>48.75</v>
      </c>
      <c r="AU73" s="48">
        <f t="shared" si="0"/>
        <v>102.37500000000003</v>
      </c>
      <c r="AV73" s="48">
        <f t="shared" si="1"/>
        <v>19.030967741935481</v>
      </c>
    </row>
    <row r="74" spans="1:48" x14ac:dyDescent="0.25">
      <c r="A74" s="1">
        <v>42818</v>
      </c>
      <c r="B74">
        <v>125535</v>
      </c>
      <c r="C74">
        <v>39.9</v>
      </c>
      <c r="D74">
        <v>83.44</v>
      </c>
      <c r="E74">
        <f>SUMPRODUCT(fLineItemInvoiceDetail[Quanity],fLineItemInvoiceDetail[Unit Price],--(fLineItemInvoiceDetail[Invoice Number]=fInvoiceHeader[[#This Row],[Invoice Number]]))</f>
        <v>1668.77</v>
      </c>
      <c r="F74">
        <f>fInvoiceHeader[[#This Row],[Invoice Discount]]/fInvoiceHeader[[#This Row],[Invoice Sales]]</f>
        <v>5.0000898865631575E-2</v>
      </c>
      <c r="G74">
        <f>SUMIFS(fLineItemInvoiceDetail[Line Weight],fLineItemInvoiceDetail[Invoice Number],fInvoiceHeader[[#This Row],[Invoice Number]])</f>
        <v>464.5</v>
      </c>
      <c r="I74" s="46">
        <v>125484</v>
      </c>
      <c r="J74" s="46" t="s">
        <v>13</v>
      </c>
      <c r="K74" s="46">
        <v>27</v>
      </c>
      <c r="L74" s="46">
        <v>16.22</v>
      </c>
      <c r="M74" s="46">
        <f>VLOOKUP(fLineItemInvoiceDetail[[#This Row],[Invoice Number]],fInvoiceHeader[[Invoice Number]:[% Sales Discount]],5,0)*fLineItemInvoiceDetail[[#This Row],[Quanity]]*fLineItemInvoiceDetail[[#This Row],[Unit Price]]</f>
        <v>32.845500000000001</v>
      </c>
      <c r="N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14.418870967741936</v>
      </c>
      <c r="O74" s="46">
        <f>VLOOKUP(fLineItemInvoiceDetail[[#This Row],[Product]],dProduct[],4,0)*fLineItemInvoiceDetail[[#This Row],[Quanity]]</f>
        <v>148.5</v>
      </c>
      <c r="AM74" s="31">
        <v>125535</v>
      </c>
      <c r="AN74" s="31">
        <v>39.9</v>
      </c>
      <c r="AO74" s="31">
        <v>83.44</v>
      </c>
      <c r="AQ74" s="32">
        <v>125484</v>
      </c>
      <c r="AR74" s="31" t="s">
        <v>13</v>
      </c>
      <c r="AS74" s="31">
        <v>27</v>
      </c>
      <c r="AT74" s="31">
        <v>16.22</v>
      </c>
      <c r="AU74" s="48">
        <f t="shared" ref="AU74:AU137" si="4">VLOOKUP(AQ74,$AM$9:$AO$872,3,0)/SUMPRODUCT($AS$9:$AS$1780,$AT$9:$AT$1780,--($AQ$9:$AQ$1780=AQ74))*AS74*AT74</f>
        <v>32.845500000000001</v>
      </c>
      <c r="AV74" s="48">
        <f t="shared" ref="AV74:AV137" si="5">(VLOOKUP(AR74,$AX$9:$BA$19,4,0)*AS74)/SUMPRODUCT(SUMIFS($BA$9:$BA$19,$AX$9:$AX$19,$AR$9:$AR$1780),$AS$9:$AS$1780,--($AQ$9:$AQ$1780=AQ74))*VLOOKUP(AQ74,$AM$9:$AO$872,2,0)</f>
        <v>14.418870967741936</v>
      </c>
    </row>
    <row r="75" spans="1:48" x14ac:dyDescent="0.25">
      <c r="A75" s="1">
        <v>42820</v>
      </c>
      <c r="B75">
        <v>125538</v>
      </c>
      <c r="C75">
        <v>189.875</v>
      </c>
      <c r="D75">
        <v>394.55</v>
      </c>
      <c r="E75">
        <f>SUMPRODUCT(fLineItemInvoiceDetail[Quanity],fLineItemInvoiceDetail[Unit Price],--(fLineItemInvoiceDetail[Invoice Number]=fInvoiceHeader[[#This Row],[Invoice Number]]))</f>
        <v>3945.54</v>
      </c>
      <c r="F75">
        <f>fInvoiceHeader[[#This Row],[Invoice Discount]]/fInvoiceHeader[[#This Row],[Invoice Sales]]</f>
        <v>9.9998986197073161E-2</v>
      </c>
      <c r="G75">
        <f>SUMIFS(fLineItemInvoiceDetail[Line Weight],fLineItemInvoiceDetail[Invoice Number],fInvoiceHeader[[#This Row],[Invoice Number]])</f>
        <v>1683.5</v>
      </c>
      <c r="I75" s="43">
        <v>125485</v>
      </c>
      <c r="J75" s="43" t="s">
        <v>11</v>
      </c>
      <c r="K75" s="43">
        <v>36</v>
      </c>
      <c r="L75" s="43">
        <v>12.97</v>
      </c>
      <c r="M75" s="43">
        <f>VLOOKUP(fLineItemInvoiceDetail[[#This Row],[Invoice Number]],fInvoiceHeader[[Invoice Number]:[% Sales Discount]],5,0)*fLineItemInvoiceDetail[[#This Row],[Quanity]]*fLineItemInvoiceDetail[[#This Row],[Unit Price]]</f>
        <v>23.344605251366609</v>
      </c>
      <c r="N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22.35483870967742</v>
      </c>
      <c r="O75" s="43">
        <f>VLOOKUP(fLineItemInvoiceDetail[[#This Row],[Product]],dProduct[],4,0)*fLineItemInvoiceDetail[[#This Row],[Quanity]]</f>
        <v>180</v>
      </c>
      <c r="AM75" s="28">
        <v>125538</v>
      </c>
      <c r="AN75" s="28">
        <v>189.875</v>
      </c>
      <c r="AO75" s="28">
        <v>394.55</v>
      </c>
      <c r="AQ75" s="30">
        <v>125485</v>
      </c>
      <c r="AR75" s="28" t="s">
        <v>11</v>
      </c>
      <c r="AS75" s="28">
        <v>36</v>
      </c>
      <c r="AT75" s="28">
        <v>12.97</v>
      </c>
      <c r="AU75" s="48">
        <f t="shared" si="4"/>
        <v>23.344605251366609</v>
      </c>
      <c r="AV75" s="48">
        <f t="shared" si="5"/>
        <v>22.35483870967742</v>
      </c>
    </row>
    <row r="76" spans="1:48" x14ac:dyDescent="0.25">
      <c r="A76" s="1">
        <v>42823</v>
      </c>
      <c r="B76">
        <v>125539</v>
      </c>
      <c r="C76">
        <v>46.900000000000006</v>
      </c>
      <c r="D76">
        <v>74.91</v>
      </c>
      <c r="E76">
        <f>SUMPRODUCT(fLineItemInvoiceDetail[Quanity],fLineItemInvoiceDetail[Unit Price],--(fLineItemInvoiceDetail[Invoice Number]=fInvoiceHeader[[#This Row],[Invoice Number]]))</f>
        <v>1498.2600000000002</v>
      </c>
      <c r="F76">
        <f>fInvoiceHeader[[#This Row],[Invoice Discount]]/fInvoiceHeader[[#This Row],[Invoice Sales]]</f>
        <v>4.9997997677305665E-2</v>
      </c>
      <c r="G76">
        <f>SUMIFS(fLineItemInvoiceDetail[Line Weight],fLineItemInvoiceDetail[Invoice Number],fInvoiceHeader[[#This Row],[Invoice Number]])</f>
        <v>450</v>
      </c>
      <c r="I76" s="46">
        <v>125485</v>
      </c>
      <c r="J76" s="46" t="s">
        <v>8</v>
      </c>
      <c r="K76" s="46">
        <v>48</v>
      </c>
      <c r="L76" s="46">
        <v>18.170000000000002</v>
      </c>
      <c r="M76" s="46">
        <f>VLOOKUP(fLineItemInvoiceDetail[[#This Row],[Invoice Number]],fInvoiceHeader[[Invoice Number]:[% Sales Discount]],5,0)*fLineItemInvoiceDetail[[#This Row],[Quanity]]*fLineItemInvoiceDetail[[#This Row],[Unit Price]]</f>
        <v>43.605394748633387</v>
      </c>
      <c r="N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23.845161290322583</v>
      </c>
      <c r="O76" s="46">
        <f>VLOOKUP(fLineItemInvoiceDetail[[#This Row],[Product]],dProduct[],4,0)*fLineItemInvoiceDetail[[#This Row],[Quanity]]</f>
        <v>192</v>
      </c>
      <c r="AM76" s="31">
        <v>125539</v>
      </c>
      <c r="AN76" s="31">
        <v>46.900000000000006</v>
      </c>
      <c r="AO76" s="31">
        <v>74.91</v>
      </c>
      <c r="AQ76" s="32">
        <v>125485</v>
      </c>
      <c r="AR76" s="31" t="s">
        <v>8</v>
      </c>
      <c r="AS76" s="31">
        <v>48</v>
      </c>
      <c r="AT76" s="31">
        <v>18.170000000000002</v>
      </c>
      <c r="AU76" s="48">
        <f t="shared" si="4"/>
        <v>43.605394748633387</v>
      </c>
      <c r="AV76" s="48">
        <f t="shared" si="5"/>
        <v>23.845161290322583</v>
      </c>
    </row>
    <row r="77" spans="1:48" x14ac:dyDescent="0.25">
      <c r="A77" s="1">
        <v>42824</v>
      </c>
      <c r="B77">
        <v>125540</v>
      </c>
      <c r="C77">
        <v>162.22499999999999</v>
      </c>
      <c r="D77">
        <v>291.44</v>
      </c>
      <c r="E77">
        <f>SUMPRODUCT(fLineItemInvoiceDetail[Quanity],fLineItemInvoiceDetail[Unit Price],--(fLineItemInvoiceDetail[Invoice Number]=fInvoiceHeader[[#This Row],[Invoice Number]]))</f>
        <v>2914.39</v>
      </c>
      <c r="F77">
        <f>fInvoiceHeader[[#This Row],[Invoice Discount]]/fInvoiceHeader[[#This Row],[Invoice Sales]]</f>
        <v>0.10000034312497641</v>
      </c>
      <c r="G77">
        <f>SUMIFS(fLineItemInvoiceDetail[Line Weight],fLineItemInvoiceDetail[Invoice Number],fInvoiceHeader[[#This Row],[Invoice Number]])</f>
        <v>1022</v>
      </c>
      <c r="I77" s="43">
        <v>125486</v>
      </c>
      <c r="J77" s="43" t="s">
        <v>16</v>
      </c>
      <c r="K77" s="43">
        <v>73</v>
      </c>
      <c r="L77" s="43">
        <v>11.37</v>
      </c>
      <c r="M77" s="43">
        <f>VLOOKUP(fLineItemInvoiceDetail[[#This Row],[Invoice Number]],fInvoiceHeader[[Invoice Number]:[% Sales Discount]],5,0)*fLineItemInvoiceDetail[[#This Row],[Quanity]]*fLineItemInvoiceDetail[[#This Row],[Unit Price]]</f>
        <v>83.000529248621788</v>
      </c>
      <c r="N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32.018780166739802</v>
      </c>
      <c r="O77" s="43">
        <f>VLOOKUP(fLineItemInvoiceDetail[[#This Row],[Product]],dProduct[],4,0)*fLineItemInvoiceDetail[[#This Row],[Quanity]]</f>
        <v>255.5</v>
      </c>
      <c r="AM77" s="28">
        <v>125540</v>
      </c>
      <c r="AN77" s="28">
        <v>162.22499999999999</v>
      </c>
      <c r="AO77" s="28">
        <v>291.44</v>
      </c>
      <c r="AQ77" s="30">
        <v>125486</v>
      </c>
      <c r="AR77" s="28" t="s">
        <v>16</v>
      </c>
      <c r="AS77" s="28">
        <v>73</v>
      </c>
      <c r="AT77" s="28">
        <v>11.37</v>
      </c>
      <c r="AU77" s="48">
        <f t="shared" si="4"/>
        <v>83.000529248621788</v>
      </c>
      <c r="AV77" s="48">
        <f t="shared" si="5"/>
        <v>32.018780166739802</v>
      </c>
    </row>
    <row r="78" spans="1:48" x14ac:dyDescent="0.25">
      <c r="A78" s="1">
        <v>42825</v>
      </c>
      <c r="B78">
        <v>125541</v>
      </c>
      <c r="C78">
        <v>15.75</v>
      </c>
      <c r="D78">
        <v>29.64</v>
      </c>
      <c r="E78">
        <f>SUMPRODUCT(fLineItemInvoiceDetail[Quanity],fLineItemInvoiceDetail[Unit Price],--(fLineItemInvoiceDetail[Invoice Number]=fInvoiceHeader[[#This Row],[Invoice Number]]))</f>
        <v>846.9</v>
      </c>
      <c r="F78">
        <f>fInvoiceHeader[[#This Row],[Invoice Discount]]/fInvoiceHeader[[#This Row],[Invoice Sales]]</f>
        <v>3.4998228834573153E-2</v>
      </c>
      <c r="G78">
        <f>SUMIFS(fLineItemInvoiceDetail[Line Weight],fLineItemInvoiceDetail[Invoice Number],fInvoiceHeader[[#This Row],[Invoice Number]])</f>
        <v>225</v>
      </c>
      <c r="I78" s="46">
        <v>125486</v>
      </c>
      <c r="J78" s="46" t="s">
        <v>6</v>
      </c>
      <c r="K78" s="46">
        <v>111</v>
      </c>
      <c r="L78" s="46">
        <v>25.27</v>
      </c>
      <c r="M78" s="46">
        <f>VLOOKUP(fLineItemInvoiceDetail[[#This Row],[Invoice Number]],fInvoiceHeader[[Invoice Number]:[% Sales Discount]],5,0)*fLineItemInvoiceDetail[[#This Row],[Quanity]]*fLineItemInvoiceDetail[[#This Row],[Unit Price]]</f>
        <v>280.49540912339211</v>
      </c>
      <c r="N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41.73093462044757</v>
      </c>
      <c r="O78" s="46">
        <f>VLOOKUP(fLineItemInvoiceDetail[[#This Row],[Product]],dProduct[],4,0)*fLineItemInvoiceDetail[[#This Row],[Quanity]]</f>
        <v>333</v>
      </c>
      <c r="AM78" s="31">
        <v>125541</v>
      </c>
      <c r="AN78" s="31">
        <v>15.75</v>
      </c>
      <c r="AO78" s="31">
        <v>29.64</v>
      </c>
      <c r="AQ78" s="32">
        <v>125486</v>
      </c>
      <c r="AR78" s="31" t="s">
        <v>6</v>
      </c>
      <c r="AS78" s="31">
        <v>111</v>
      </c>
      <c r="AT78" s="31">
        <v>25.27</v>
      </c>
      <c r="AU78" s="48">
        <f t="shared" si="4"/>
        <v>280.49540912339211</v>
      </c>
      <c r="AV78" s="48">
        <f t="shared" si="5"/>
        <v>41.73093462044757</v>
      </c>
    </row>
    <row r="79" spans="1:48" x14ac:dyDescent="0.25">
      <c r="A79" s="1">
        <v>42826</v>
      </c>
      <c r="B79">
        <v>125544</v>
      </c>
      <c r="C79">
        <v>13.475</v>
      </c>
      <c r="D79">
        <v>50.78</v>
      </c>
      <c r="E79">
        <f>SUMPRODUCT(fLineItemInvoiceDetail[Quanity],fLineItemInvoiceDetail[Unit Price],--(fLineItemInvoiceDetail[Invoice Number]=fInvoiceHeader[[#This Row],[Invoice Number]]))</f>
        <v>1015.58</v>
      </c>
      <c r="F79">
        <f>fInvoiceHeader[[#This Row],[Invoice Discount]]/fInvoiceHeader[[#This Row],[Invoice Sales]]</f>
        <v>5.0000984659012586E-2</v>
      </c>
      <c r="G79">
        <f>SUMIFS(fLineItemInvoiceDetail[Line Weight],fLineItemInvoiceDetail[Invoice Number],fInvoiceHeader[[#This Row],[Invoice Number]])</f>
        <v>102</v>
      </c>
      <c r="I79" s="43">
        <v>125486</v>
      </c>
      <c r="J79" s="43" t="s">
        <v>8</v>
      </c>
      <c r="K79" s="43">
        <v>67</v>
      </c>
      <c r="L79" s="43">
        <v>16.77</v>
      </c>
      <c r="M79" s="43">
        <f>VLOOKUP(fLineItemInvoiceDetail[[#This Row],[Invoice Number]],fInvoiceHeader[[Invoice Number]:[% Sales Discount]],5,0)*fLineItemInvoiceDetail[[#This Row],[Quanity]]*fLineItemInvoiceDetail[[#This Row],[Unit Price]]</f>
        <v>112.3583627407609</v>
      </c>
      <c r="N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33.585256691531377</v>
      </c>
      <c r="O79" s="43">
        <f>VLOOKUP(fLineItemInvoiceDetail[[#This Row],[Product]],dProduct[],4,0)*fLineItemInvoiceDetail[[#This Row],[Quanity]]</f>
        <v>268</v>
      </c>
      <c r="AM79" s="28">
        <v>125544</v>
      </c>
      <c r="AN79" s="28">
        <v>13.475</v>
      </c>
      <c r="AO79" s="28">
        <v>50.78</v>
      </c>
      <c r="AQ79" s="30">
        <v>125486</v>
      </c>
      <c r="AR79" s="28" t="s">
        <v>8</v>
      </c>
      <c r="AS79" s="28">
        <v>67</v>
      </c>
      <c r="AT79" s="28">
        <v>16.77</v>
      </c>
      <c r="AU79" s="48">
        <f t="shared" si="4"/>
        <v>112.3583627407609</v>
      </c>
      <c r="AV79" s="48">
        <f t="shared" si="5"/>
        <v>33.585256691531377</v>
      </c>
    </row>
    <row r="80" spans="1:48" x14ac:dyDescent="0.25">
      <c r="A80" s="1">
        <v>42828</v>
      </c>
      <c r="B80">
        <v>125545</v>
      </c>
      <c r="C80">
        <v>370.125</v>
      </c>
      <c r="D80">
        <v>1060.8900000000001</v>
      </c>
      <c r="E80">
        <f>SUMPRODUCT(fLineItemInvoiceDetail[Quanity],fLineItemInvoiceDetail[Unit Price],--(fLineItemInvoiceDetail[Invoice Number]=fInvoiceHeader[[#This Row],[Invoice Number]]))</f>
        <v>10608.93</v>
      </c>
      <c r="F80">
        <f>fInvoiceHeader[[#This Row],[Invoice Discount]]/fInvoiceHeader[[#This Row],[Invoice Sales]]</f>
        <v>9.9999717219361434E-2</v>
      </c>
      <c r="G80">
        <f>SUMIFS(fLineItemInvoiceDetail[Line Weight],fLineItemInvoiceDetail[Invoice Number],fInvoiceHeader[[#This Row],[Invoice Number]])</f>
        <v>2843</v>
      </c>
      <c r="I80" s="46">
        <v>125486</v>
      </c>
      <c r="J80" s="46" t="s">
        <v>6</v>
      </c>
      <c r="K80" s="46">
        <v>36</v>
      </c>
      <c r="L80" s="46">
        <v>29.87</v>
      </c>
      <c r="M80" s="46">
        <f>VLOOKUP(fLineItemInvoiceDetail[[#This Row],[Invoice Number]],fInvoiceHeader[[Invoice Number]:[% Sales Discount]],5,0)*fLineItemInvoiceDetail[[#This Row],[Quanity]]*fLineItemInvoiceDetail[[#This Row],[Unit Price]]</f>
        <v>107.53139011774316</v>
      </c>
      <c r="N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13.534357174199211</v>
      </c>
      <c r="O80" s="46">
        <f>VLOOKUP(fLineItemInvoiceDetail[[#This Row],[Product]],dProduct[],4,0)*fLineItemInvoiceDetail[[#This Row],[Quanity]]</f>
        <v>108</v>
      </c>
      <c r="AM80" s="31">
        <v>125545</v>
      </c>
      <c r="AN80" s="31">
        <v>370.125</v>
      </c>
      <c r="AO80" s="31">
        <v>1060.8900000000001</v>
      </c>
      <c r="AQ80" s="32">
        <v>125486</v>
      </c>
      <c r="AR80" s="31" t="s">
        <v>6</v>
      </c>
      <c r="AS80" s="31">
        <v>36</v>
      </c>
      <c r="AT80" s="31">
        <v>29.87</v>
      </c>
      <c r="AU80" s="48">
        <f t="shared" si="4"/>
        <v>107.53139011774316</v>
      </c>
      <c r="AV80" s="48">
        <f t="shared" si="5"/>
        <v>13.534357174199211</v>
      </c>
    </row>
    <row r="81" spans="1:48" x14ac:dyDescent="0.25">
      <c r="A81" s="1">
        <v>42828</v>
      </c>
      <c r="B81">
        <v>125546</v>
      </c>
      <c r="C81">
        <v>122.32499999999999</v>
      </c>
      <c r="D81">
        <v>333.87</v>
      </c>
      <c r="E81">
        <f>SUMPRODUCT(fLineItemInvoiceDetail[Quanity],fLineItemInvoiceDetail[Unit Price],--(fLineItemInvoiceDetail[Invoice Number]=fInvoiceHeader[[#This Row],[Invoice Number]]))</f>
        <v>3338.7400000000002</v>
      </c>
      <c r="F81">
        <f>fInvoiceHeader[[#This Row],[Invoice Discount]]/fInvoiceHeader[[#This Row],[Invoice Sales]]</f>
        <v>9.9998801943248047E-2</v>
      </c>
      <c r="G81">
        <f>SUMIFS(fLineItemInvoiceDetail[Line Weight],fLineItemInvoiceDetail[Invoice Number],fInvoiceHeader[[#This Row],[Invoice Number]])</f>
        <v>1037</v>
      </c>
      <c r="I81" s="43">
        <v>125486</v>
      </c>
      <c r="J81" s="43" t="s">
        <v>22</v>
      </c>
      <c r="K81" s="43">
        <v>25</v>
      </c>
      <c r="L81" s="43">
        <v>48.75</v>
      </c>
      <c r="M81" s="43">
        <f>VLOOKUP(fLineItemInvoiceDetail[[#This Row],[Invoice Number]],fInvoiceHeader[[Invoice Number]:[% Sales Discount]],5,0)*fLineItemInvoiceDetail[[#This Row],[Quanity]]*fLineItemInvoiceDetail[[#This Row],[Unit Price]]</f>
        <v>121.87430876948207</v>
      </c>
      <c r="N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21.930671347082058</v>
      </c>
      <c r="O81" s="43">
        <f>VLOOKUP(fLineItemInvoiceDetail[[#This Row],[Product]],dProduct[],4,0)*fLineItemInvoiceDetail[[#This Row],[Quanity]]</f>
        <v>175</v>
      </c>
      <c r="AM81" s="28">
        <v>125546</v>
      </c>
      <c r="AN81" s="28">
        <v>122.32499999999999</v>
      </c>
      <c r="AO81" s="28">
        <v>333.87</v>
      </c>
      <c r="AQ81" s="30">
        <v>125486</v>
      </c>
      <c r="AR81" s="28" t="s">
        <v>22</v>
      </c>
      <c r="AS81" s="28">
        <v>25</v>
      </c>
      <c r="AT81" s="28">
        <v>48.75</v>
      </c>
      <c r="AU81" s="48">
        <f t="shared" si="4"/>
        <v>121.87430876948207</v>
      </c>
      <c r="AV81" s="48">
        <f t="shared" si="5"/>
        <v>21.930671347082058</v>
      </c>
    </row>
    <row r="82" spans="1:48" x14ac:dyDescent="0.25">
      <c r="A82" s="1">
        <v>42830</v>
      </c>
      <c r="B82">
        <v>125547</v>
      </c>
      <c r="C82">
        <v>40.775000000000006</v>
      </c>
      <c r="D82">
        <v>33.619999999999997</v>
      </c>
      <c r="E82">
        <f>SUMPRODUCT(fLineItemInvoiceDetail[Quanity],fLineItemInvoiceDetail[Unit Price],--(fLineItemInvoiceDetail[Invoice Number]=fInvoiceHeader[[#This Row],[Invoice Number]]))</f>
        <v>960.69</v>
      </c>
      <c r="F82">
        <f>fInvoiceHeader[[#This Row],[Invoice Discount]]/fInvoiceHeader[[#This Row],[Invoice Sales]]</f>
        <v>3.4995680188198063E-2</v>
      </c>
      <c r="G82">
        <f>SUMIFS(fLineItemInvoiceDetail[Line Weight],fLineItemInvoiceDetail[Invoice Number],fInvoiceHeader[[#This Row],[Invoice Number]])</f>
        <v>280</v>
      </c>
      <c r="I82" s="46">
        <v>125488</v>
      </c>
      <c r="J82" s="46" t="s">
        <v>8</v>
      </c>
      <c r="K82" s="46">
        <v>37</v>
      </c>
      <c r="L82" s="46">
        <v>18.170000000000002</v>
      </c>
      <c r="M82" s="46">
        <f>VLOOKUP(fLineItemInvoiceDetail[[#This Row],[Invoice Number]],fInvoiceHeader[[Invoice Number]:[% Sales Discount]],5,0)*fLineItemInvoiceDetail[[#This Row],[Quanity]]*fLineItemInvoiceDetail[[#This Row],[Unit Price]]</f>
        <v>67.228673250676792</v>
      </c>
      <c r="N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19.234710087370928</v>
      </c>
      <c r="O82" s="46">
        <f>VLOOKUP(fLineItemInvoiceDetail[[#This Row],[Product]],dProduct[],4,0)*fLineItemInvoiceDetail[[#This Row],[Quanity]]</f>
        <v>148</v>
      </c>
      <c r="AM82" s="31">
        <v>125547</v>
      </c>
      <c r="AN82" s="31">
        <v>40.775000000000006</v>
      </c>
      <c r="AO82" s="31">
        <v>33.619999999999997</v>
      </c>
      <c r="AQ82" s="32">
        <v>125488</v>
      </c>
      <c r="AR82" s="31" t="s">
        <v>8</v>
      </c>
      <c r="AS82" s="31">
        <v>37</v>
      </c>
      <c r="AT82" s="31">
        <v>18.170000000000002</v>
      </c>
      <c r="AU82" s="48">
        <f t="shared" si="4"/>
        <v>67.228673250676792</v>
      </c>
      <c r="AV82" s="48">
        <f t="shared" si="5"/>
        <v>19.234710087370928</v>
      </c>
    </row>
    <row r="83" spans="1:48" x14ac:dyDescent="0.25">
      <c r="A83" s="1">
        <v>42830</v>
      </c>
      <c r="B83">
        <v>125548</v>
      </c>
      <c r="C83">
        <v>168.52500000000001</v>
      </c>
      <c r="D83">
        <v>390.09</v>
      </c>
      <c r="E83">
        <f>SUMPRODUCT(fLineItemInvoiceDetail[Quanity],fLineItemInvoiceDetail[Unit Price],--(fLineItemInvoiceDetail[Invoice Number]=fInvoiceHeader[[#This Row],[Invoice Number]]))</f>
        <v>3900.9300000000003</v>
      </c>
      <c r="F83">
        <f>fInvoiceHeader[[#This Row],[Invoice Discount]]/fInvoiceHeader[[#This Row],[Invoice Sales]]</f>
        <v>9.9999230952618978E-2</v>
      </c>
      <c r="G83">
        <f>SUMIFS(fLineItemInvoiceDetail[Line Weight],fLineItemInvoiceDetail[Invoice Number],fInvoiceHeader[[#This Row],[Invoice Number]])</f>
        <v>1583.5</v>
      </c>
      <c r="I83" s="43">
        <v>125488</v>
      </c>
      <c r="J83" s="43" t="s">
        <v>11</v>
      </c>
      <c r="K83" s="43">
        <v>40</v>
      </c>
      <c r="L83" s="43">
        <v>12.97</v>
      </c>
      <c r="M83" s="43">
        <f>VLOOKUP(fLineItemInvoiceDetail[[#This Row],[Invoice Number]],fInvoiceHeader[[Invoice Number]:[% Sales Discount]],5,0)*fLineItemInvoiceDetail[[#This Row],[Quanity]]*fLineItemInvoiceDetail[[#This Row],[Unit Price]]</f>
        <v>51.879747850557223</v>
      </c>
      <c r="N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25.992851469420174</v>
      </c>
      <c r="O83" s="43">
        <f>VLOOKUP(fLineItemInvoiceDetail[[#This Row],[Product]],dProduct[],4,0)*fLineItemInvoiceDetail[[#This Row],[Quanity]]</f>
        <v>200</v>
      </c>
      <c r="AM83" s="28">
        <v>125548</v>
      </c>
      <c r="AN83" s="28">
        <v>168.52500000000001</v>
      </c>
      <c r="AO83" s="28">
        <v>390.09</v>
      </c>
      <c r="AQ83" s="30">
        <v>125488</v>
      </c>
      <c r="AR83" s="28" t="s">
        <v>11</v>
      </c>
      <c r="AS83" s="28">
        <v>40</v>
      </c>
      <c r="AT83" s="28">
        <v>12.97</v>
      </c>
      <c r="AU83" s="48">
        <f t="shared" si="4"/>
        <v>51.879747850557223</v>
      </c>
      <c r="AV83" s="48">
        <f t="shared" si="5"/>
        <v>25.992851469420174</v>
      </c>
    </row>
    <row r="84" spans="1:48" x14ac:dyDescent="0.25">
      <c r="A84" s="1">
        <v>42834</v>
      </c>
      <c r="B84">
        <v>125550</v>
      </c>
      <c r="C84">
        <v>45.15</v>
      </c>
      <c r="D84">
        <v>58.33</v>
      </c>
      <c r="E84">
        <f>SUMPRODUCT(fLineItemInvoiceDetail[Quanity],fLineItemInvoiceDetail[Unit Price],--(fLineItemInvoiceDetail[Invoice Number]=fInvoiceHeader[[#This Row],[Invoice Number]]))</f>
        <v>1166.69</v>
      </c>
      <c r="F84">
        <f>fInvoiceHeader[[#This Row],[Invoice Discount]]/fInvoiceHeader[[#This Row],[Invoice Sales]]</f>
        <v>4.9996142934284164E-2</v>
      </c>
      <c r="G84">
        <f>SUMIFS(fLineItemInvoiceDetail[Line Weight],fLineItemInvoiceDetail[Invoice Number],fInvoiceHeader[[#This Row],[Invoice Number]])</f>
        <v>318.5</v>
      </c>
      <c r="I84" s="46">
        <v>125488</v>
      </c>
      <c r="J84" s="46" t="s">
        <v>21</v>
      </c>
      <c r="K84" s="46">
        <v>199</v>
      </c>
      <c r="L84" s="46">
        <v>11.68</v>
      </c>
      <c r="M84" s="46">
        <f>VLOOKUP(fLineItemInvoiceDetail[[#This Row],[Invoice Number]],fInvoiceHeader[[Invoice Number]:[% Sales Discount]],5,0)*fLineItemInvoiceDetail[[#This Row],[Quanity]]*fLineItemInvoiceDetail[[#This Row],[Unit Price]]</f>
        <v>232.43087032383801</v>
      </c>
      <c r="N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90.520105242255752</v>
      </c>
      <c r="O84" s="46">
        <f>VLOOKUP(fLineItemInvoiceDetail[[#This Row],[Product]],dProduct[],4,0)*fLineItemInvoiceDetail[[#This Row],[Quanity]]</f>
        <v>696.5</v>
      </c>
      <c r="AM84" s="31">
        <v>125550</v>
      </c>
      <c r="AN84" s="31">
        <v>45.15</v>
      </c>
      <c r="AO84" s="31">
        <v>58.33</v>
      </c>
      <c r="AQ84" s="32">
        <v>125488</v>
      </c>
      <c r="AR84" s="31" t="s">
        <v>21</v>
      </c>
      <c r="AS84" s="31">
        <v>199</v>
      </c>
      <c r="AT84" s="31">
        <v>11.68</v>
      </c>
      <c r="AU84" s="48">
        <f t="shared" si="4"/>
        <v>232.43087032383801</v>
      </c>
      <c r="AV84" s="48">
        <f t="shared" si="5"/>
        <v>90.520105242255752</v>
      </c>
    </row>
    <row r="85" spans="1:48" x14ac:dyDescent="0.25">
      <c r="A85" s="1">
        <v>42838</v>
      </c>
      <c r="B85">
        <v>125551</v>
      </c>
      <c r="C85">
        <v>36.4</v>
      </c>
      <c r="D85">
        <v>58.19</v>
      </c>
      <c r="E85">
        <f>SUMPRODUCT(fLineItemInvoiceDetail[Quanity],fLineItemInvoiceDetail[Unit Price],--(fLineItemInvoiceDetail[Invoice Number]=fInvoiceHeader[[#This Row],[Invoice Number]]))</f>
        <v>1163.79</v>
      </c>
      <c r="F85">
        <f>fInvoiceHeader[[#This Row],[Invoice Discount]]/fInvoiceHeader[[#This Row],[Invoice Sales]]</f>
        <v>5.0000429630775313E-2</v>
      </c>
      <c r="G85">
        <f>SUMIFS(fLineItemInvoiceDetail[Line Weight],fLineItemInvoiceDetail[Invoice Number],fInvoiceHeader[[#This Row],[Invoice Number]])</f>
        <v>402</v>
      </c>
      <c r="I85" s="43">
        <v>125488</v>
      </c>
      <c r="J85" s="43" t="s">
        <v>17</v>
      </c>
      <c r="K85" s="43">
        <v>33</v>
      </c>
      <c r="L85" s="43">
        <v>18.170000000000002</v>
      </c>
      <c r="M85" s="43">
        <f>VLOOKUP(fLineItemInvoiceDetail[[#This Row],[Invoice Number]],fInvoiceHeader[[Invoice Number]:[% Sales Discount]],5,0)*fLineItemInvoiceDetail[[#This Row],[Quanity]]*fLineItemInvoiceDetail[[#This Row],[Unit Price]]</f>
        <v>59.960708574927949</v>
      </c>
      <c r="N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27.877333200953135</v>
      </c>
      <c r="O85" s="43">
        <f>VLOOKUP(fLineItemInvoiceDetail[[#This Row],[Product]],dProduct[],4,0)*fLineItemInvoiceDetail[[#This Row],[Quanity]]</f>
        <v>214.5</v>
      </c>
      <c r="AM85" s="28">
        <v>125551</v>
      </c>
      <c r="AN85" s="28">
        <v>36.4</v>
      </c>
      <c r="AO85" s="28">
        <v>58.19</v>
      </c>
      <c r="AQ85" s="30">
        <v>125488</v>
      </c>
      <c r="AR85" s="28" t="s">
        <v>17</v>
      </c>
      <c r="AS85" s="28">
        <v>33</v>
      </c>
      <c r="AT85" s="28">
        <v>18.170000000000002</v>
      </c>
      <c r="AU85" s="48">
        <f t="shared" si="4"/>
        <v>59.960708574927949</v>
      </c>
      <c r="AV85" s="48">
        <f t="shared" si="5"/>
        <v>27.877333200953135</v>
      </c>
    </row>
    <row r="86" spans="1:48" x14ac:dyDescent="0.25">
      <c r="A86" s="1">
        <v>42840</v>
      </c>
      <c r="B86">
        <v>125553</v>
      </c>
      <c r="C86">
        <v>107.625</v>
      </c>
      <c r="D86">
        <v>446.83</v>
      </c>
      <c r="E86">
        <f>SUMPRODUCT(fLineItemInvoiceDetail[Quanity],fLineItemInvoiceDetail[Unit Price],--(fLineItemInvoiceDetail[Invoice Number]=fInvoiceHeader[[#This Row],[Invoice Number]]))</f>
        <v>4468.29</v>
      </c>
      <c r="F86">
        <f>fInvoiceHeader[[#This Row],[Invoice Discount]]/fInvoiceHeader[[#This Row],[Invoice Sales]]</f>
        <v>0.10000022379926102</v>
      </c>
      <c r="G86">
        <f>SUMIFS(fLineItemInvoiceDetail[Line Weight],fLineItemInvoiceDetail[Invoice Number],fInvoiceHeader[[#This Row],[Invoice Number]])</f>
        <v>1115.5</v>
      </c>
      <c r="I86" s="46">
        <v>125489</v>
      </c>
      <c r="J86" s="46" t="s">
        <v>17</v>
      </c>
      <c r="K86" s="46">
        <v>45</v>
      </c>
      <c r="L86" s="46">
        <v>18.170000000000002</v>
      </c>
      <c r="M86" s="46">
        <f>VLOOKUP(fLineItemInvoiceDetail[[#This Row],[Invoice Number]],fInvoiceHeader[[Invoice Number]:[% Sales Discount]],5,0)*fLineItemInvoiceDetail[[#This Row],[Quanity]]*fLineItemInvoiceDetail[[#This Row],[Unit Price]]</f>
        <v>40.882808363315462</v>
      </c>
      <c r="N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40.769801980198025</v>
      </c>
      <c r="O86" s="46">
        <f>VLOOKUP(fLineItemInvoiceDetail[[#This Row],[Product]],dProduct[],4,0)*fLineItemInvoiceDetail[[#This Row],[Quanity]]</f>
        <v>292.5</v>
      </c>
      <c r="AM86" s="31">
        <v>125553</v>
      </c>
      <c r="AN86" s="31">
        <v>107.625</v>
      </c>
      <c r="AO86" s="31">
        <v>446.83</v>
      </c>
      <c r="AQ86" s="32">
        <v>125489</v>
      </c>
      <c r="AR86" s="31" t="s">
        <v>17</v>
      </c>
      <c r="AS86" s="31">
        <v>45</v>
      </c>
      <c r="AT86" s="31">
        <v>18.170000000000002</v>
      </c>
      <c r="AU86" s="48">
        <f t="shared" si="4"/>
        <v>40.882808363315462</v>
      </c>
      <c r="AV86" s="48">
        <f t="shared" si="5"/>
        <v>40.769801980198025</v>
      </c>
    </row>
    <row r="87" spans="1:48" x14ac:dyDescent="0.25">
      <c r="A87" s="1">
        <v>42840</v>
      </c>
      <c r="B87">
        <v>125554</v>
      </c>
      <c r="C87">
        <v>77.875</v>
      </c>
      <c r="D87">
        <v>339.15</v>
      </c>
      <c r="E87">
        <f>SUMPRODUCT(fLineItemInvoiceDetail[Quanity],fLineItemInvoiceDetail[Unit Price],--(fLineItemInvoiceDetail[Invoice Number]=fInvoiceHeader[[#This Row],[Invoice Number]]))</f>
        <v>3391.4800000000005</v>
      </c>
      <c r="F87">
        <f>fInvoiceHeader[[#This Row],[Invoice Discount]]/fInvoiceHeader[[#This Row],[Invoice Sales]]</f>
        <v>0.10000058971304561</v>
      </c>
      <c r="G87">
        <f>SUMIFS(fLineItemInvoiceDetail[Line Weight],fLineItemInvoiceDetail[Invoice Number],fInvoiceHeader[[#This Row],[Invoice Number]])</f>
        <v>557</v>
      </c>
      <c r="I87" s="43">
        <v>125489</v>
      </c>
      <c r="J87" s="43" t="s">
        <v>10</v>
      </c>
      <c r="K87" s="43">
        <v>27</v>
      </c>
      <c r="L87" s="43">
        <v>18.82</v>
      </c>
      <c r="M87" s="43">
        <f>VLOOKUP(fLineItemInvoiceDetail[[#This Row],[Invoice Number]],fInvoiceHeader[[Invoice Number]:[% Sales Discount]],5,0)*fLineItemInvoiceDetail[[#This Row],[Quanity]]*fLineItemInvoiceDetail[[#This Row],[Unit Price]]</f>
        <v>25.407191636684548</v>
      </c>
      <c r="N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22.58019801980198</v>
      </c>
      <c r="O87" s="43">
        <f>VLOOKUP(fLineItemInvoiceDetail[[#This Row],[Product]],dProduct[],4,0)*fLineItemInvoiceDetail[[#This Row],[Quanity]]</f>
        <v>162</v>
      </c>
      <c r="AM87" s="28">
        <v>125554</v>
      </c>
      <c r="AN87" s="28">
        <v>77.875</v>
      </c>
      <c r="AO87" s="28">
        <v>339.15</v>
      </c>
      <c r="AQ87" s="30">
        <v>125489</v>
      </c>
      <c r="AR87" s="28" t="s">
        <v>10</v>
      </c>
      <c r="AS87" s="28">
        <v>27</v>
      </c>
      <c r="AT87" s="28">
        <v>18.82</v>
      </c>
      <c r="AU87" s="48">
        <f t="shared" si="4"/>
        <v>25.407191636684548</v>
      </c>
      <c r="AV87" s="48">
        <f t="shared" si="5"/>
        <v>22.58019801980198</v>
      </c>
    </row>
    <row r="88" spans="1:48" x14ac:dyDescent="0.25">
      <c r="A88" s="1">
        <v>42841</v>
      </c>
      <c r="B88">
        <v>125555</v>
      </c>
      <c r="C88">
        <v>102.9</v>
      </c>
      <c r="D88">
        <v>365.4</v>
      </c>
      <c r="E88">
        <f>SUMPRODUCT(fLineItemInvoiceDetail[Quanity],fLineItemInvoiceDetail[Unit Price],--(fLineItemInvoiceDetail[Invoice Number]=fInvoiceHeader[[#This Row],[Invoice Number]]))</f>
        <v>3654.04</v>
      </c>
      <c r="F88">
        <f>fInvoiceHeader[[#This Row],[Invoice Discount]]/fInvoiceHeader[[#This Row],[Invoice Sales]]</f>
        <v>9.9998905321233483E-2</v>
      </c>
      <c r="G88">
        <f>SUMIFS(fLineItemInvoiceDetail[Line Weight],fLineItemInvoiceDetail[Invoice Number],fInvoiceHeader[[#This Row],[Invoice Number]])</f>
        <v>1124</v>
      </c>
      <c r="I88" s="46">
        <v>125490</v>
      </c>
      <c r="J88" s="46" t="s">
        <v>11</v>
      </c>
      <c r="K88" s="46">
        <v>23</v>
      </c>
      <c r="L88" s="46">
        <v>15.96</v>
      </c>
      <c r="M88" s="46">
        <f>VLOOKUP(fLineItemInvoiceDetail[[#This Row],[Invoice Number]],fInvoiceHeader[[Invoice Number]:[% Sales Discount]],5,0)*fLineItemInvoiceDetail[[#This Row],[Quanity]]*fLineItemInvoiceDetail[[#This Row],[Unit Price]]</f>
        <v>7.34</v>
      </c>
      <c r="N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88" s="46">
        <f>VLOOKUP(fLineItemInvoiceDetail[[#This Row],[Product]],dProduct[],4,0)*fLineItemInvoiceDetail[[#This Row],[Quanity]]</f>
        <v>115</v>
      </c>
      <c r="AM88" s="31">
        <v>125555</v>
      </c>
      <c r="AN88" s="31">
        <v>102.9</v>
      </c>
      <c r="AO88" s="31">
        <v>365.4</v>
      </c>
      <c r="AQ88" s="32">
        <v>125490</v>
      </c>
      <c r="AR88" s="31" t="s">
        <v>11</v>
      </c>
      <c r="AS88" s="31">
        <v>23</v>
      </c>
      <c r="AT88" s="31">
        <v>15.96</v>
      </c>
      <c r="AU88" s="48">
        <f t="shared" si="4"/>
        <v>7.34</v>
      </c>
      <c r="AV88" s="48">
        <f t="shared" si="5"/>
        <v>19.600000000000001</v>
      </c>
    </row>
    <row r="89" spans="1:48" x14ac:dyDescent="0.25">
      <c r="A89" s="1">
        <v>42842</v>
      </c>
      <c r="B89">
        <v>125556</v>
      </c>
      <c r="C89">
        <v>189.52500000000001</v>
      </c>
      <c r="D89">
        <v>465.01</v>
      </c>
      <c r="E89">
        <f>SUMPRODUCT(fLineItemInvoiceDetail[Quanity],fLineItemInvoiceDetail[Unit Price],--(fLineItemInvoiceDetail[Invoice Number]=fInvoiceHeader[[#This Row],[Invoice Number]]))</f>
        <v>4650.0599999999995</v>
      </c>
      <c r="F89">
        <f>fInvoiceHeader[[#This Row],[Invoice Discount]]/fInvoiceHeader[[#This Row],[Invoice Sales]]</f>
        <v>0.10000086020395436</v>
      </c>
      <c r="G89">
        <f>SUMIFS(fLineItemInvoiceDetail[Line Weight],fLineItemInvoiceDetail[Invoice Number],fInvoiceHeader[[#This Row],[Invoice Number]])</f>
        <v>1402.5</v>
      </c>
      <c r="I89" s="43">
        <v>125493</v>
      </c>
      <c r="J89" s="43" t="s">
        <v>10</v>
      </c>
      <c r="K89" s="43">
        <v>43</v>
      </c>
      <c r="L89" s="43">
        <v>18.82</v>
      </c>
      <c r="M89" s="43">
        <f>VLOOKUP(fLineItemInvoiceDetail[[#This Row],[Invoice Number]],fInvoiceHeader[[Invoice Number]:[% Sales Discount]],5,0)*fLineItemInvoiceDetail[[#This Row],[Quanity]]*fLineItemInvoiceDetail[[#This Row],[Unit Price]]</f>
        <v>40.462298868499936</v>
      </c>
      <c r="N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45.657303370786515</v>
      </c>
      <c r="O89" s="43">
        <f>VLOOKUP(fLineItemInvoiceDetail[[#This Row],[Product]],dProduct[],4,0)*fLineItemInvoiceDetail[[#This Row],[Quanity]]</f>
        <v>258</v>
      </c>
      <c r="AM89" s="28">
        <v>125556</v>
      </c>
      <c r="AN89" s="28">
        <v>189.52500000000001</v>
      </c>
      <c r="AO89" s="28">
        <v>465.01</v>
      </c>
      <c r="AQ89" s="30">
        <v>125493</v>
      </c>
      <c r="AR89" s="28" t="s">
        <v>10</v>
      </c>
      <c r="AS89" s="28">
        <v>43</v>
      </c>
      <c r="AT89" s="28">
        <v>18.82</v>
      </c>
      <c r="AU89" s="48">
        <f t="shared" si="4"/>
        <v>40.462298868499936</v>
      </c>
      <c r="AV89" s="48">
        <f t="shared" si="5"/>
        <v>45.657303370786515</v>
      </c>
    </row>
    <row r="90" spans="1:48" x14ac:dyDescent="0.25">
      <c r="A90" s="1">
        <v>42843</v>
      </c>
      <c r="B90">
        <v>125557</v>
      </c>
      <c r="C90">
        <v>33.075000000000003</v>
      </c>
      <c r="D90">
        <v>64.08</v>
      </c>
      <c r="E90">
        <f>SUMPRODUCT(fLineItemInvoiceDetail[Quanity],fLineItemInvoiceDetail[Unit Price],--(fLineItemInvoiceDetail[Invoice Number]=fInvoiceHeader[[#This Row],[Invoice Number]]))</f>
        <v>1281.6600000000001</v>
      </c>
      <c r="F90">
        <f>fInvoiceHeader[[#This Row],[Invoice Discount]]/fInvoiceHeader[[#This Row],[Invoice Sales]]</f>
        <v>4.9997659285613963E-2</v>
      </c>
      <c r="G90">
        <f>SUMIFS(fLineItemInvoiceDetail[Line Weight],fLineItemInvoiceDetail[Invoice Number],fInvoiceHeader[[#This Row],[Invoice Number]])</f>
        <v>430.5</v>
      </c>
      <c r="I90" s="46">
        <v>125493</v>
      </c>
      <c r="J90" s="46" t="s">
        <v>16</v>
      </c>
      <c r="K90" s="46">
        <v>28</v>
      </c>
      <c r="L90" s="46">
        <v>12.32</v>
      </c>
      <c r="M90" s="46">
        <f>VLOOKUP(fLineItemInvoiceDetail[[#This Row],[Invoice Number]],fInvoiceHeader[[Invoice Number]:[% Sales Discount]],5,0)*fLineItemInvoiceDetail[[#This Row],[Quanity]]*fLineItemInvoiceDetail[[#This Row],[Unit Price]]</f>
        <v>17.247701131500058</v>
      </c>
      <c r="N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17.342696629213485</v>
      </c>
      <c r="O90" s="46">
        <f>VLOOKUP(fLineItemInvoiceDetail[[#This Row],[Product]],dProduct[],4,0)*fLineItemInvoiceDetail[[#This Row],[Quanity]]</f>
        <v>98</v>
      </c>
      <c r="AM90" s="31">
        <v>125557</v>
      </c>
      <c r="AN90" s="31">
        <v>33.075000000000003</v>
      </c>
      <c r="AO90" s="31">
        <v>64.08</v>
      </c>
      <c r="AQ90" s="32">
        <v>125493</v>
      </c>
      <c r="AR90" s="31" t="s">
        <v>16</v>
      </c>
      <c r="AS90" s="31">
        <v>28</v>
      </c>
      <c r="AT90" s="31">
        <v>12.32</v>
      </c>
      <c r="AU90" s="48">
        <f t="shared" si="4"/>
        <v>17.247701131500058</v>
      </c>
      <c r="AV90" s="48">
        <f t="shared" si="5"/>
        <v>17.342696629213485</v>
      </c>
    </row>
    <row r="91" spans="1:48" x14ac:dyDescent="0.25">
      <c r="A91" s="1">
        <v>42844</v>
      </c>
      <c r="B91">
        <v>125558</v>
      </c>
      <c r="C91">
        <v>4.2</v>
      </c>
      <c r="D91">
        <v>0</v>
      </c>
      <c r="E91">
        <f>SUMPRODUCT(fLineItemInvoiceDetail[Quanity],fLineItemInvoiceDetail[Unit Price],--(fLineItemInvoiceDetail[Invoice Number]=fInvoiceHeader[[#This Row],[Invoice Number]]))</f>
        <v>225</v>
      </c>
      <c r="F91">
        <f>fInvoiceHeader[[#This Row],[Invoice Discount]]/fInvoiceHeader[[#This Row],[Invoice Sales]]</f>
        <v>0</v>
      </c>
      <c r="G91">
        <f>SUMIFS(fLineItemInvoiceDetail[Line Weight],fLineItemInvoiceDetail[Invoice Number],fInvoiceHeader[[#This Row],[Invoice Number]])</f>
        <v>21</v>
      </c>
      <c r="I91" s="43">
        <v>125494</v>
      </c>
      <c r="J91" s="43" t="s">
        <v>17</v>
      </c>
      <c r="K91" s="43">
        <v>192</v>
      </c>
      <c r="L91" s="43">
        <v>12.58</v>
      </c>
      <c r="M91" s="43">
        <f>VLOOKUP(fLineItemInvoiceDetail[[#This Row],[Invoice Number]],fInvoiceHeader[[Invoice Number]:[% Sales Discount]],5,0)*fLineItemInvoiceDetail[[#This Row],[Quanity]]*fLineItemInvoiceDetail[[#This Row],[Unit Price]]</f>
        <v>241.53440985937749</v>
      </c>
      <c r="N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181.8532258064516</v>
      </c>
      <c r="O91" s="43">
        <f>VLOOKUP(fLineItemInvoiceDetail[[#This Row],[Product]],dProduct[],4,0)*fLineItemInvoiceDetail[[#This Row],[Quanity]]</f>
        <v>1248</v>
      </c>
      <c r="AM91" s="28">
        <v>125558</v>
      </c>
      <c r="AN91" s="28">
        <v>4.2</v>
      </c>
      <c r="AO91" s="28">
        <v>0</v>
      </c>
      <c r="AQ91" s="30">
        <v>125494</v>
      </c>
      <c r="AR91" s="28" t="s">
        <v>17</v>
      </c>
      <c r="AS91" s="28">
        <v>192</v>
      </c>
      <c r="AT91" s="28">
        <v>12.58</v>
      </c>
      <c r="AU91" s="48">
        <f t="shared" si="4"/>
        <v>241.53440985937749</v>
      </c>
      <c r="AV91" s="48">
        <f t="shared" si="5"/>
        <v>181.8532258064516</v>
      </c>
    </row>
    <row r="92" spans="1:48" x14ac:dyDescent="0.25">
      <c r="A92" s="1">
        <v>42846</v>
      </c>
      <c r="B92">
        <v>125559</v>
      </c>
      <c r="C92">
        <v>162.05000000000001</v>
      </c>
      <c r="D92">
        <v>314.66000000000003</v>
      </c>
      <c r="E92">
        <f>SUMPRODUCT(fLineItemInvoiceDetail[Quanity],fLineItemInvoiceDetail[Unit Price],--(fLineItemInvoiceDetail[Invoice Number]=fInvoiceHeader[[#This Row],[Invoice Number]]))</f>
        <v>3146.6400000000003</v>
      </c>
      <c r="F92">
        <f>fInvoiceHeader[[#This Row],[Invoice Discount]]/fInvoiceHeader[[#This Row],[Invoice Sales]]</f>
        <v>9.9998728802786457E-2</v>
      </c>
      <c r="G92">
        <f>SUMIFS(fLineItemInvoiceDetail[Line Weight],fLineItemInvoiceDetail[Invoice Number],fInvoiceHeader[[#This Row],[Invoice Number]])</f>
        <v>1098</v>
      </c>
      <c r="I92" s="46">
        <v>125494</v>
      </c>
      <c r="J92" s="46" t="s">
        <v>11</v>
      </c>
      <c r="K92" s="46">
        <v>48</v>
      </c>
      <c r="L92" s="46">
        <v>12.97</v>
      </c>
      <c r="M92" s="46">
        <f>VLOOKUP(fLineItemInvoiceDetail[[#This Row],[Invoice Number]],fInvoiceHeader[[Invoice Number]:[% Sales Discount]],5,0)*fLineItemInvoiceDetail[[#This Row],[Quanity]]*fLineItemInvoiceDetail[[#This Row],[Unit Price]]</f>
        <v>62.255590140622537</v>
      </c>
      <c r="N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34.971774193548384</v>
      </c>
      <c r="O92" s="46">
        <f>VLOOKUP(fLineItemInvoiceDetail[[#This Row],[Product]],dProduct[],4,0)*fLineItemInvoiceDetail[[#This Row],[Quanity]]</f>
        <v>240</v>
      </c>
      <c r="AM92" s="31">
        <v>125559</v>
      </c>
      <c r="AN92" s="31">
        <v>162.05000000000001</v>
      </c>
      <c r="AO92" s="31">
        <v>314.66000000000003</v>
      </c>
      <c r="AQ92" s="32">
        <v>125494</v>
      </c>
      <c r="AR92" s="31" t="s">
        <v>11</v>
      </c>
      <c r="AS92" s="31">
        <v>48</v>
      </c>
      <c r="AT92" s="31">
        <v>12.97</v>
      </c>
      <c r="AU92" s="48">
        <f t="shared" si="4"/>
        <v>62.255590140622537</v>
      </c>
      <c r="AV92" s="48">
        <f t="shared" si="5"/>
        <v>34.971774193548384</v>
      </c>
    </row>
    <row r="93" spans="1:48" x14ac:dyDescent="0.25">
      <c r="A93" s="1">
        <v>42847</v>
      </c>
      <c r="B93">
        <v>125560</v>
      </c>
      <c r="C93">
        <v>39.200000000000003</v>
      </c>
      <c r="D93">
        <v>69.38</v>
      </c>
      <c r="E93">
        <f>SUMPRODUCT(fLineItemInvoiceDetail[Quanity],fLineItemInvoiceDetail[Unit Price],--(fLineItemInvoiceDetail[Invoice Number]=fInvoiceHeader[[#This Row],[Invoice Number]]))</f>
        <v>1387.5</v>
      </c>
      <c r="F93">
        <f>fInvoiceHeader[[#This Row],[Invoice Discount]]/fInvoiceHeader[[#This Row],[Invoice Sales]]</f>
        <v>5.0003603603603598E-2</v>
      </c>
      <c r="G93">
        <f>SUMIFS(fLineItemInvoiceDetail[Line Weight],fLineItemInvoiceDetail[Invoice Number],fInvoiceHeader[[#This Row],[Invoice Number]])</f>
        <v>349</v>
      </c>
      <c r="I93" s="43">
        <v>125495</v>
      </c>
      <c r="J93" s="43" t="s">
        <v>8</v>
      </c>
      <c r="K93" s="43">
        <v>28</v>
      </c>
      <c r="L93" s="43">
        <v>18.170000000000002</v>
      </c>
      <c r="M93" s="43">
        <f>VLOOKUP(fLineItemInvoiceDetail[[#This Row],[Invoice Number]],fInvoiceHeader[[Invoice Number]:[% Sales Discount]],5,0)*fLineItemInvoiceDetail[[#This Row],[Quanity]]*fLineItemInvoiceDetail[[#This Row],[Unit Price]]</f>
        <v>25.43881954959889</v>
      </c>
      <c r="N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9.7858585858585858</v>
      </c>
      <c r="O93" s="43">
        <f>VLOOKUP(fLineItemInvoiceDetail[[#This Row],[Product]],dProduct[],4,0)*fLineItemInvoiceDetail[[#This Row],[Quanity]]</f>
        <v>112</v>
      </c>
      <c r="AM93" s="28">
        <v>125560</v>
      </c>
      <c r="AN93" s="28">
        <v>39.200000000000003</v>
      </c>
      <c r="AO93" s="28">
        <v>69.38</v>
      </c>
      <c r="AQ93" s="30">
        <v>125495</v>
      </c>
      <c r="AR93" s="28" t="s">
        <v>8</v>
      </c>
      <c r="AS93" s="28">
        <v>28</v>
      </c>
      <c r="AT93" s="28">
        <v>18.170000000000002</v>
      </c>
      <c r="AU93" s="48">
        <f t="shared" si="4"/>
        <v>25.43881954959889</v>
      </c>
      <c r="AV93" s="48">
        <f t="shared" si="5"/>
        <v>9.7858585858585858</v>
      </c>
    </row>
    <row r="94" spans="1:48" x14ac:dyDescent="0.25">
      <c r="A94" s="1">
        <v>42851</v>
      </c>
      <c r="B94">
        <v>125561</v>
      </c>
      <c r="C94">
        <v>36.75</v>
      </c>
      <c r="D94">
        <v>324.33999999999997</v>
      </c>
      <c r="E94">
        <f>SUMPRODUCT(fLineItemInvoiceDetail[Quanity],fLineItemInvoiceDetail[Unit Price],--(fLineItemInvoiceDetail[Invoice Number]=fInvoiceHeader[[#This Row],[Invoice Number]]))</f>
        <v>3243.36</v>
      </c>
      <c r="F94">
        <f>fInvoiceHeader[[#This Row],[Invoice Discount]]/fInvoiceHeader[[#This Row],[Invoice Sales]]</f>
        <v>0.10000123328893493</v>
      </c>
      <c r="G94">
        <f>SUMIFS(fLineItemInvoiceDetail[Line Weight],fLineItemInvoiceDetail[Invoice Number],fInvoiceHeader[[#This Row],[Invoice Number]])</f>
        <v>672</v>
      </c>
      <c r="I94" s="46">
        <v>125495</v>
      </c>
      <c r="J94" s="46" t="s">
        <v>21</v>
      </c>
      <c r="K94" s="46">
        <v>67</v>
      </c>
      <c r="L94" s="46">
        <v>15.57</v>
      </c>
      <c r="M94" s="46">
        <f>VLOOKUP(fLineItemInvoiceDetail[[#This Row],[Invoice Number]],fInvoiceHeader[[Invoice Number]:[% Sales Discount]],5,0)*fLineItemInvoiceDetail[[#This Row],[Quanity]]*fLineItemInvoiceDetail[[#This Row],[Unit Price]]</f>
        <v>52.161180450401105</v>
      </c>
      <c r="N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20.489141414141415</v>
      </c>
      <c r="O94" s="46">
        <f>VLOOKUP(fLineItemInvoiceDetail[[#This Row],[Product]],dProduct[],4,0)*fLineItemInvoiceDetail[[#This Row],[Quanity]]</f>
        <v>234.5</v>
      </c>
      <c r="AM94" s="31">
        <v>125561</v>
      </c>
      <c r="AN94" s="31">
        <v>36.75</v>
      </c>
      <c r="AO94" s="31">
        <v>324.33999999999997</v>
      </c>
      <c r="AQ94" s="32">
        <v>125495</v>
      </c>
      <c r="AR94" s="31" t="s">
        <v>21</v>
      </c>
      <c r="AS94" s="31">
        <v>67</v>
      </c>
      <c r="AT94" s="31">
        <v>15.57</v>
      </c>
      <c r="AU94" s="48">
        <f t="shared" si="4"/>
        <v>52.161180450401105</v>
      </c>
      <c r="AV94" s="48">
        <f t="shared" si="5"/>
        <v>20.489141414141415</v>
      </c>
    </row>
    <row r="95" spans="1:48" x14ac:dyDescent="0.25">
      <c r="A95" s="1">
        <v>42852</v>
      </c>
      <c r="B95">
        <v>125562</v>
      </c>
      <c r="C95">
        <v>42</v>
      </c>
      <c r="D95">
        <v>32.22</v>
      </c>
      <c r="E95">
        <f>SUMPRODUCT(fLineItemInvoiceDetail[Quanity],fLineItemInvoiceDetail[Unit Price],--(fLineItemInvoiceDetail[Invoice Number]=fInvoiceHeader[[#This Row],[Invoice Number]]))</f>
        <v>920.61</v>
      </c>
      <c r="F95">
        <f>fInvoiceHeader[[#This Row],[Invoice Discount]]/fInvoiceHeader[[#This Row],[Invoice Sales]]</f>
        <v>3.4998533580995209E-2</v>
      </c>
      <c r="G95">
        <f>SUMIFS(fLineItemInvoiceDetail[Line Weight],fLineItemInvoiceDetail[Invoice Number],fInvoiceHeader[[#This Row],[Invoice Number]])</f>
        <v>371</v>
      </c>
      <c r="I95" s="43">
        <v>125496</v>
      </c>
      <c r="J95" s="43" t="s">
        <v>16</v>
      </c>
      <c r="K95" s="43">
        <v>19</v>
      </c>
      <c r="L95" s="43">
        <v>15.16</v>
      </c>
      <c r="M95" s="43">
        <f>VLOOKUP(fLineItemInvoiceDetail[[#This Row],[Invoice Number]],fInvoiceHeader[[Invoice Number]:[% Sales Discount]],5,0)*fLineItemInvoiceDetail[[#This Row],[Quanity]]*fLineItemInvoiceDetail[[#This Row],[Unit Price]]</f>
        <v>10.082545743834528</v>
      </c>
      <c r="N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9.2588461538461537</v>
      </c>
      <c r="O95" s="43">
        <f>VLOOKUP(fLineItemInvoiceDetail[[#This Row],[Product]],dProduct[],4,0)*fLineItemInvoiceDetail[[#This Row],[Quanity]]</f>
        <v>66.5</v>
      </c>
      <c r="AM95" s="28">
        <v>125562</v>
      </c>
      <c r="AN95" s="28">
        <v>42</v>
      </c>
      <c r="AO95" s="28">
        <v>32.22</v>
      </c>
      <c r="AQ95" s="30">
        <v>125496</v>
      </c>
      <c r="AR95" s="28" t="s">
        <v>16</v>
      </c>
      <c r="AS95" s="28">
        <v>19</v>
      </c>
      <c r="AT95" s="28">
        <v>15.16</v>
      </c>
      <c r="AU95" s="48">
        <f t="shared" si="4"/>
        <v>10.082545743834528</v>
      </c>
      <c r="AV95" s="48">
        <f t="shared" si="5"/>
        <v>9.2588461538461537</v>
      </c>
    </row>
    <row r="96" spans="1:48" x14ac:dyDescent="0.25">
      <c r="A96" s="1">
        <v>42853</v>
      </c>
      <c r="B96">
        <v>125563</v>
      </c>
      <c r="C96">
        <v>29.4</v>
      </c>
      <c r="D96">
        <v>175.5</v>
      </c>
      <c r="E96">
        <f>SUMPRODUCT(fLineItemInvoiceDetail[Quanity],fLineItemInvoiceDetail[Unit Price],--(fLineItemInvoiceDetail[Invoice Number]=fInvoiceHeader[[#This Row],[Invoice Number]]))</f>
        <v>2340</v>
      </c>
      <c r="F96">
        <f>fInvoiceHeader[[#This Row],[Invoice Discount]]/fInvoiceHeader[[#This Row],[Invoice Sales]]</f>
        <v>7.4999999999999997E-2</v>
      </c>
      <c r="G96">
        <f>SUMIFS(fLineItemInvoiceDetail[Line Weight],fLineItemInvoiceDetail[Invoice Number],fInvoiceHeader[[#This Row],[Invoice Number]])</f>
        <v>336</v>
      </c>
      <c r="I96" s="46">
        <v>125496</v>
      </c>
      <c r="J96" s="46" t="s">
        <v>16</v>
      </c>
      <c r="K96" s="46">
        <v>46</v>
      </c>
      <c r="L96" s="46">
        <v>12.32</v>
      </c>
      <c r="M96" s="46">
        <f>VLOOKUP(fLineItemInvoiceDetail[[#This Row],[Invoice Number]],fInvoiceHeader[[Invoice Number]:[% Sales Discount]],5,0)*fLineItemInvoiceDetail[[#This Row],[Quanity]]*fLineItemInvoiceDetail[[#This Row],[Unit Price]]</f>
        <v>19.837454256165476</v>
      </c>
      <c r="N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22.416153846153847</v>
      </c>
      <c r="O96" s="46">
        <f>VLOOKUP(fLineItemInvoiceDetail[[#This Row],[Product]],dProduct[],4,0)*fLineItemInvoiceDetail[[#This Row],[Quanity]]</f>
        <v>161</v>
      </c>
      <c r="AM96" s="31">
        <v>125563</v>
      </c>
      <c r="AN96" s="31">
        <v>29.4</v>
      </c>
      <c r="AO96" s="31">
        <v>175.5</v>
      </c>
      <c r="AQ96" s="32">
        <v>125496</v>
      </c>
      <c r="AR96" s="31" t="s">
        <v>16</v>
      </c>
      <c r="AS96" s="31">
        <v>46</v>
      </c>
      <c r="AT96" s="31">
        <v>12.32</v>
      </c>
      <c r="AU96" s="48">
        <f t="shared" si="4"/>
        <v>19.837454256165476</v>
      </c>
      <c r="AV96" s="48">
        <f t="shared" si="5"/>
        <v>22.416153846153847</v>
      </c>
    </row>
    <row r="97" spans="1:48" x14ac:dyDescent="0.25">
      <c r="A97" s="1">
        <v>42853</v>
      </c>
      <c r="B97">
        <v>125564</v>
      </c>
      <c r="C97">
        <v>136.5</v>
      </c>
      <c r="D97">
        <v>548.04999999999995</v>
      </c>
      <c r="E97">
        <f>SUMPRODUCT(fLineItemInvoiceDetail[Quanity],fLineItemInvoiceDetail[Unit Price],--(fLineItemInvoiceDetail[Invoice Number]=fInvoiceHeader[[#This Row],[Invoice Number]]))</f>
        <v>5480.49</v>
      </c>
      <c r="F97">
        <f>fInvoiceHeader[[#This Row],[Invoice Discount]]/fInvoiceHeader[[#This Row],[Invoice Sales]]</f>
        <v>0.10000018246543647</v>
      </c>
      <c r="G97">
        <f>SUMIFS(fLineItemInvoiceDetail[Line Weight],fLineItemInvoiceDetail[Invoice Number],fInvoiceHeader[[#This Row],[Invoice Number]])</f>
        <v>1744.5</v>
      </c>
      <c r="I97" s="43">
        <v>125497</v>
      </c>
      <c r="J97" s="43" t="s">
        <v>8</v>
      </c>
      <c r="K97" s="43">
        <v>62</v>
      </c>
      <c r="L97" s="43">
        <v>16.77</v>
      </c>
      <c r="M97" s="43">
        <f>VLOOKUP(fLineItemInvoiceDetail[[#This Row],[Invoice Number]],fInvoiceHeader[[Invoice Number]:[% Sales Discount]],5,0)*fLineItemInvoiceDetail[[#This Row],[Quanity]]*fLineItemInvoiceDetail[[#This Row],[Unit Price]]</f>
        <v>103.97374763347216</v>
      </c>
      <c r="N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19.676725978647688</v>
      </c>
      <c r="O97" s="43">
        <f>VLOOKUP(fLineItemInvoiceDetail[[#This Row],[Product]],dProduct[],4,0)*fLineItemInvoiceDetail[[#This Row],[Quanity]]</f>
        <v>248</v>
      </c>
      <c r="AM97" s="28">
        <v>125564</v>
      </c>
      <c r="AN97" s="28">
        <v>136.5</v>
      </c>
      <c r="AO97" s="28">
        <v>548.04999999999995</v>
      </c>
      <c r="AQ97" s="30">
        <v>125497</v>
      </c>
      <c r="AR97" s="28" t="s">
        <v>8</v>
      </c>
      <c r="AS97" s="28">
        <v>62</v>
      </c>
      <c r="AT97" s="28">
        <v>16.77</v>
      </c>
      <c r="AU97" s="48">
        <f t="shared" si="4"/>
        <v>103.97374763347216</v>
      </c>
      <c r="AV97" s="48">
        <f t="shared" si="5"/>
        <v>19.676725978647688</v>
      </c>
    </row>
    <row r="98" spans="1:48" x14ac:dyDescent="0.25">
      <c r="A98" s="1">
        <v>42853</v>
      </c>
      <c r="B98">
        <v>125565</v>
      </c>
      <c r="C98">
        <v>125.125</v>
      </c>
      <c r="D98">
        <v>387.75</v>
      </c>
      <c r="E98">
        <f>SUMPRODUCT(fLineItemInvoiceDetail[Quanity],fLineItemInvoiceDetail[Unit Price],--(fLineItemInvoiceDetail[Invoice Number]=fInvoiceHeader[[#This Row],[Invoice Number]]))</f>
        <v>3877.5000000000005</v>
      </c>
      <c r="F98">
        <f>fInvoiceHeader[[#This Row],[Invoice Discount]]/fInvoiceHeader[[#This Row],[Invoice Sales]]</f>
        <v>9.9999999999999992E-2</v>
      </c>
      <c r="G98">
        <f>SUMIFS(fLineItemInvoiceDetail[Line Weight],fLineItemInvoiceDetail[Invoice Number],fInvoiceHeader[[#This Row],[Invoice Number]])</f>
        <v>992</v>
      </c>
      <c r="I98" s="46">
        <v>125497</v>
      </c>
      <c r="J98" s="46" t="s">
        <v>8</v>
      </c>
      <c r="K98" s="46">
        <v>57</v>
      </c>
      <c r="L98" s="46">
        <v>16.77</v>
      </c>
      <c r="M98" s="46">
        <f>VLOOKUP(fLineItemInvoiceDetail[[#This Row],[Invoice Number]],fInvoiceHeader[[Invoice Number]:[% Sales Discount]],5,0)*fLineItemInvoiceDetail[[#This Row],[Quanity]]*fLineItemInvoiceDetail[[#This Row],[Unit Price]]</f>
        <v>95.588767985611511</v>
      </c>
      <c r="N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18.089893238434161</v>
      </c>
      <c r="O98" s="46">
        <f>VLOOKUP(fLineItemInvoiceDetail[[#This Row],[Product]],dProduct[],4,0)*fLineItemInvoiceDetail[[#This Row],[Quanity]]</f>
        <v>228</v>
      </c>
      <c r="AM98" s="31">
        <v>125565</v>
      </c>
      <c r="AN98" s="31">
        <v>125.125</v>
      </c>
      <c r="AO98" s="31">
        <v>387.75</v>
      </c>
      <c r="AQ98" s="32">
        <v>125497</v>
      </c>
      <c r="AR98" s="31" t="s">
        <v>8</v>
      </c>
      <c r="AS98" s="31">
        <v>57</v>
      </c>
      <c r="AT98" s="31">
        <v>16.77</v>
      </c>
      <c r="AU98" s="48">
        <f t="shared" si="4"/>
        <v>95.588767985611511</v>
      </c>
      <c r="AV98" s="48">
        <f t="shared" si="5"/>
        <v>18.089893238434161</v>
      </c>
    </row>
    <row r="99" spans="1:48" x14ac:dyDescent="0.25">
      <c r="A99" s="1">
        <v>42855</v>
      </c>
      <c r="B99">
        <v>125567</v>
      </c>
      <c r="C99">
        <v>109.2</v>
      </c>
      <c r="D99">
        <v>519.07000000000005</v>
      </c>
      <c r="E99">
        <f>SUMPRODUCT(fLineItemInvoiceDetail[Quanity],fLineItemInvoiceDetail[Unit Price],--(fLineItemInvoiceDetail[Invoice Number]=fInvoiceHeader[[#This Row],[Invoice Number]]))</f>
        <v>5190.68</v>
      </c>
      <c r="F99">
        <f>fInvoiceHeader[[#This Row],[Invoice Discount]]/fInvoiceHeader[[#This Row],[Invoice Sales]]</f>
        <v>0.10000038530597148</v>
      </c>
      <c r="G99">
        <f>SUMIFS(fLineItemInvoiceDetail[Line Weight],fLineItemInvoiceDetail[Invoice Number],fInvoiceHeader[[#This Row],[Invoice Number]])</f>
        <v>753</v>
      </c>
      <c r="I99" s="43">
        <v>125497</v>
      </c>
      <c r="J99" s="43" t="s">
        <v>16</v>
      </c>
      <c r="K99" s="43">
        <v>134</v>
      </c>
      <c r="L99" s="43">
        <v>10.42</v>
      </c>
      <c r="M99" s="43">
        <f>VLOOKUP(fLineItemInvoiceDetail[[#This Row],[Invoice Number]],fInvoiceHeader[[Invoice Number]:[% Sales Discount]],5,0)*fLineItemInvoiceDetail[[#This Row],[Quanity]]*fLineItemInvoiceDetail[[#This Row],[Unit Price]]</f>
        <v>139.627661093797</v>
      </c>
      <c r="N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37.211227758007112</v>
      </c>
      <c r="O99" s="43">
        <f>VLOOKUP(fLineItemInvoiceDetail[[#This Row],[Product]],dProduct[],4,0)*fLineItemInvoiceDetail[[#This Row],[Quanity]]</f>
        <v>469</v>
      </c>
      <c r="AM99" s="28">
        <v>125567</v>
      </c>
      <c r="AN99" s="28">
        <v>109.2</v>
      </c>
      <c r="AO99" s="28">
        <v>519.07000000000005</v>
      </c>
      <c r="AQ99" s="30">
        <v>125497</v>
      </c>
      <c r="AR99" s="28" t="s">
        <v>16</v>
      </c>
      <c r="AS99" s="28">
        <v>134</v>
      </c>
      <c r="AT99" s="28">
        <v>10.42</v>
      </c>
      <c r="AU99" s="48">
        <f t="shared" si="4"/>
        <v>139.627661093797</v>
      </c>
      <c r="AV99" s="48">
        <f t="shared" si="5"/>
        <v>37.211227758007112</v>
      </c>
    </row>
    <row r="100" spans="1:48" x14ac:dyDescent="0.25">
      <c r="A100" s="1">
        <v>42857</v>
      </c>
      <c r="B100">
        <v>125568</v>
      </c>
      <c r="C100">
        <v>291.2</v>
      </c>
      <c r="D100">
        <v>591.71</v>
      </c>
      <c r="E100">
        <f>SUMPRODUCT(fLineItemInvoiceDetail[Quanity],fLineItemInvoiceDetail[Unit Price],--(fLineItemInvoiceDetail[Invoice Number]=fInvoiceHeader[[#This Row],[Invoice Number]]))</f>
        <v>5917.0700000000006</v>
      </c>
      <c r="F100">
        <f>fInvoiceHeader[[#This Row],[Invoice Discount]]/fInvoiceHeader[[#This Row],[Invoice Sales]]</f>
        <v>0.10000050700769131</v>
      </c>
      <c r="G100">
        <f>SUMIFS(fLineItemInvoiceDetail[Line Weight],fLineItemInvoiceDetail[Invoice Number],fInvoiceHeader[[#This Row],[Invoice Number]])</f>
        <v>2455.5</v>
      </c>
      <c r="I100" s="46">
        <v>125497</v>
      </c>
      <c r="J100" s="46" t="s">
        <v>15</v>
      </c>
      <c r="K100" s="46">
        <v>195</v>
      </c>
      <c r="L100" s="46">
        <v>13.03</v>
      </c>
      <c r="M100" s="46">
        <f>VLOOKUP(fLineItemInvoiceDetail[[#This Row],[Invoice Number]],fInvoiceHeader[[Invoice Number]:[% Sales Discount]],5,0)*fLineItemInvoiceDetail[[#This Row],[Quanity]]*fLineItemInvoiceDetail[[#This Row],[Unit Price]]</f>
        <v>254.08438328284737</v>
      </c>
      <c r="N1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77.358096085409244</v>
      </c>
      <c r="O100" s="46">
        <f>VLOOKUP(fLineItemInvoiceDetail[[#This Row],[Product]],dProduct[],4,0)*fLineItemInvoiceDetail[[#This Row],[Quanity]]</f>
        <v>975</v>
      </c>
      <c r="AM100" s="31">
        <v>125568</v>
      </c>
      <c r="AN100" s="31">
        <v>291.2</v>
      </c>
      <c r="AO100" s="31">
        <v>591.71</v>
      </c>
      <c r="AQ100" s="32">
        <v>125497</v>
      </c>
      <c r="AR100" s="31" t="s">
        <v>15</v>
      </c>
      <c r="AS100" s="31">
        <v>195</v>
      </c>
      <c r="AT100" s="31">
        <v>13.03</v>
      </c>
      <c r="AU100" s="48">
        <f t="shared" si="4"/>
        <v>254.08438328284737</v>
      </c>
      <c r="AV100" s="48">
        <f t="shared" si="5"/>
        <v>77.358096085409244</v>
      </c>
    </row>
    <row r="101" spans="1:48" x14ac:dyDescent="0.25">
      <c r="A101" s="1">
        <v>42858</v>
      </c>
      <c r="B101">
        <v>125569</v>
      </c>
      <c r="C101">
        <v>301</v>
      </c>
      <c r="D101">
        <v>1419.38</v>
      </c>
      <c r="E101">
        <f>SUMPRODUCT(fLineItemInvoiceDetail[Quanity],fLineItemInvoiceDetail[Unit Price],--(fLineItemInvoiceDetail[Invoice Number]=fInvoiceHeader[[#This Row],[Invoice Number]]))</f>
        <v>14193.75</v>
      </c>
      <c r="F101">
        <f>fInvoiceHeader[[#This Row],[Invoice Discount]]/fInvoiceHeader[[#This Row],[Invoice Sales]]</f>
        <v>0.10000035226772348</v>
      </c>
      <c r="G101">
        <f>SUMIFS(fLineItemInvoiceDetail[Line Weight],fLineItemInvoiceDetail[Invoice Number],fInvoiceHeader[[#This Row],[Invoice Number]])</f>
        <v>2723</v>
      </c>
      <c r="I101" s="43">
        <v>125497</v>
      </c>
      <c r="J101" s="43" t="s">
        <v>14</v>
      </c>
      <c r="K101" s="43">
        <v>100</v>
      </c>
      <c r="L101" s="43">
        <v>15.92</v>
      </c>
      <c r="M101" s="43">
        <f>VLOOKUP(fLineItemInvoiceDetail[[#This Row],[Invoice Number]],fInvoiceHeader[[Invoice Number]:[% Sales Discount]],5,0)*fLineItemInvoiceDetail[[#This Row],[Quanity]]*fLineItemInvoiceDetail[[#This Row],[Unit Price]]</f>
        <v>159.19961358848144</v>
      </c>
      <c r="N1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55.539145907473305</v>
      </c>
      <c r="O101" s="43">
        <f>VLOOKUP(fLineItemInvoiceDetail[[#This Row],[Product]],dProduct[],4,0)*fLineItemInvoiceDetail[[#This Row],[Quanity]]</f>
        <v>700</v>
      </c>
      <c r="AM101" s="28">
        <v>125569</v>
      </c>
      <c r="AN101" s="28">
        <v>301</v>
      </c>
      <c r="AO101" s="28">
        <v>1419.38</v>
      </c>
      <c r="AQ101" s="30">
        <v>125497</v>
      </c>
      <c r="AR101" s="28" t="s">
        <v>14</v>
      </c>
      <c r="AS101" s="28">
        <v>100</v>
      </c>
      <c r="AT101" s="28">
        <v>15.92</v>
      </c>
      <c r="AU101" s="48">
        <f t="shared" si="4"/>
        <v>159.19961358848144</v>
      </c>
      <c r="AV101" s="48">
        <f t="shared" si="5"/>
        <v>55.539145907473305</v>
      </c>
    </row>
    <row r="102" spans="1:48" x14ac:dyDescent="0.25">
      <c r="A102" s="1">
        <v>42859</v>
      </c>
      <c r="B102">
        <v>125571</v>
      </c>
      <c r="C102">
        <v>27.3</v>
      </c>
      <c r="D102">
        <v>27.01</v>
      </c>
      <c r="E102">
        <f>SUMPRODUCT(fLineItemInvoiceDetail[Quanity],fLineItemInvoiceDetail[Unit Price],--(fLineItemInvoiceDetail[Invoice Number]=fInvoiceHeader[[#This Row],[Invoice Number]]))</f>
        <v>771.62</v>
      </c>
      <c r="F102">
        <f>fInvoiceHeader[[#This Row],[Invoice Discount]]/fInvoiceHeader[[#This Row],[Invoice Sales]]</f>
        <v>3.5004276716518498E-2</v>
      </c>
      <c r="G102">
        <f>SUMIFS(fLineItemInvoiceDetail[Line Weight],fLineItemInvoiceDetail[Invoice Number],fInvoiceHeader[[#This Row],[Invoice Number]])</f>
        <v>205</v>
      </c>
      <c r="I102" s="46">
        <v>125497</v>
      </c>
      <c r="J102" s="46" t="s">
        <v>15</v>
      </c>
      <c r="K102" s="46">
        <v>38</v>
      </c>
      <c r="L102" s="46">
        <v>18.82</v>
      </c>
      <c r="M102" s="46">
        <f>VLOOKUP(fLineItemInvoiceDetail[[#This Row],[Invoice Number]],fInvoiceHeader[[Invoice Number]:[% Sales Discount]],5,0)*fLineItemInvoiceDetail[[#This Row],[Quanity]]*fLineItemInvoiceDetail[[#This Row],[Unit Price]]</f>
        <v>71.515826415790443</v>
      </c>
      <c r="N1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15.074911032028471</v>
      </c>
      <c r="O102" s="46">
        <f>VLOOKUP(fLineItemInvoiceDetail[[#This Row],[Product]],dProduct[],4,0)*fLineItemInvoiceDetail[[#This Row],[Quanity]]</f>
        <v>190</v>
      </c>
      <c r="AM102" s="31">
        <v>125571</v>
      </c>
      <c r="AN102" s="31">
        <v>27.3</v>
      </c>
      <c r="AO102" s="31">
        <v>27.01</v>
      </c>
      <c r="AQ102" s="32">
        <v>125497</v>
      </c>
      <c r="AR102" s="31" t="s">
        <v>15</v>
      </c>
      <c r="AS102" s="31">
        <v>38</v>
      </c>
      <c r="AT102" s="31">
        <v>18.82</v>
      </c>
      <c r="AU102" s="48">
        <f t="shared" si="4"/>
        <v>71.515826415790443</v>
      </c>
      <c r="AV102" s="48">
        <f t="shared" si="5"/>
        <v>15.074911032028471</v>
      </c>
    </row>
    <row r="103" spans="1:48" x14ac:dyDescent="0.25">
      <c r="A103" s="1">
        <v>42859</v>
      </c>
      <c r="B103">
        <v>125572</v>
      </c>
      <c r="C103">
        <v>66.674999999999997</v>
      </c>
      <c r="D103">
        <v>81.89</v>
      </c>
      <c r="E103">
        <f>SUMPRODUCT(fLineItemInvoiceDetail[Quanity],fLineItemInvoiceDetail[Unit Price],--(fLineItemInvoiceDetail[Invoice Number]=fInvoiceHeader[[#This Row],[Invoice Number]]))</f>
        <v>1637.74</v>
      </c>
      <c r="F103">
        <f>fInvoiceHeader[[#This Row],[Invoice Discount]]/fInvoiceHeader[[#This Row],[Invoice Sales]]</f>
        <v>5.0001831792592231E-2</v>
      </c>
      <c r="G103">
        <f>SUMIFS(fLineItemInvoiceDetail[Line Weight],fLineItemInvoiceDetail[Invoice Number],fInvoiceHeader[[#This Row],[Invoice Number]])</f>
        <v>505.5</v>
      </c>
      <c r="I103" s="43">
        <v>125498</v>
      </c>
      <c r="J103" s="43" t="s">
        <v>22</v>
      </c>
      <c r="K103" s="43">
        <v>42</v>
      </c>
      <c r="L103" s="43">
        <v>48.75</v>
      </c>
      <c r="M103" s="43">
        <f>VLOOKUP(fLineItemInvoiceDetail[[#This Row],[Invoice Number]],fInvoiceHeader[[Invoice Number]:[% Sales Discount]],5,0)*fLineItemInvoiceDetail[[#This Row],[Quanity]]*fLineItemInvoiceDetail[[#This Row],[Unit Price]]</f>
        <v>204.75</v>
      </c>
      <c r="N1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22.940549273021002</v>
      </c>
      <c r="O103" s="43">
        <f>VLOOKUP(fLineItemInvoiceDetail[[#This Row],[Product]],dProduct[],4,0)*fLineItemInvoiceDetail[[#This Row],[Quanity]]</f>
        <v>294</v>
      </c>
      <c r="AM103" s="28">
        <v>125572</v>
      </c>
      <c r="AN103" s="28">
        <v>66.674999999999997</v>
      </c>
      <c r="AO103" s="28">
        <v>81.89</v>
      </c>
      <c r="AQ103" s="30">
        <v>125498</v>
      </c>
      <c r="AR103" s="28" t="s">
        <v>22</v>
      </c>
      <c r="AS103" s="28">
        <v>42</v>
      </c>
      <c r="AT103" s="28">
        <v>48.75</v>
      </c>
      <c r="AU103" s="48">
        <f t="shared" si="4"/>
        <v>204.75</v>
      </c>
      <c r="AV103" s="48">
        <f t="shared" si="5"/>
        <v>22.940549273021002</v>
      </c>
    </row>
    <row r="104" spans="1:48" x14ac:dyDescent="0.25">
      <c r="A104" s="1">
        <v>42860</v>
      </c>
      <c r="B104">
        <v>125573</v>
      </c>
      <c r="C104">
        <v>13.65</v>
      </c>
      <c r="D104">
        <v>9.39</v>
      </c>
      <c r="E104">
        <f>SUMPRODUCT(fLineItemInvoiceDetail[Quanity],fLineItemInvoiceDetail[Unit Price],--(fLineItemInvoiceDetail[Invoice Number]=fInvoiceHeader[[#This Row],[Invoice Number]]))</f>
        <v>469.56</v>
      </c>
      <c r="F104">
        <f>fInvoiceHeader[[#This Row],[Invoice Discount]]/fInvoiceHeader[[#This Row],[Invoice Sales]]</f>
        <v>1.999744441604907E-2</v>
      </c>
      <c r="G104">
        <f>SUMIFS(fLineItemInvoiceDetail[Line Weight],fLineItemInvoiceDetail[Invoice Number],fInvoiceHeader[[#This Row],[Invoice Number]])</f>
        <v>84</v>
      </c>
      <c r="I104" s="46">
        <v>125498</v>
      </c>
      <c r="J104" s="46" t="s">
        <v>17</v>
      </c>
      <c r="K104" s="46">
        <v>50</v>
      </c>
      <c r="L104" s="46">
        <v>16.77</v>
      </c>
      <c r="M104" s="46">
        <f>VLOOKUP(fLineItemInvoiceDetail[[#This Row],[Invoice Number]],fInvoiceHeader[[Invoice Number]:[% Sales Discount]],5,0)*fLineItemInvoiceDetail[[#This Row],[Quanity]]*fLineItemInvoiceDetail[[#This Row],[Unit Price]]</f>
        <v>83.85</v>
      </c>
      <c r="N1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25.359450726978995</v>
      </c>
      <c r="O104" s="46">
        <f>VLOOKUP(fLineItemInvoiceDetail[[#This Row],[Product]],dProduct[],4,0)*fLineItemInvoiceDetail[[#This Row],[Quanity]]</f>
        <v>325</v>
      </c>
      <c r="AM104" s="31">
        <v>125573</v>
      </c>
      <c r="AN104" s="31">
        <v>13.65</v>
      </c>
      <c r="AO104" s="31">
        <v>9.39</v>
      </c>
      <c r="AQ104" s="32">
        <v>125498</v>
      </c>
      <c r="AR104" s="31" t="s">
        <v>17</v>
      </c>
      <c r="AS104" s="31">
        <v>50</v>
      </c>
      <c r="AT104" s="31">
        <v>16.77</v>
      </c>
      <c r="AU104" s="48">
        <f t="shared" si="4"/>
        <v>83.85</v>
      </c>
      <c r="AV104" s="48">
        <f t="shared" si="5"/>
        <v>25.359450726978995</v>
      </c>
    </row>
    <row r="105" spans="1:48" x14ac:dyDescent="0.25">
      <c r="A105" s="1">
        <v>42863</v>
      </c>
      <c r="B105">
        <v>125575</v>
      </c>
      <c r="C105">
        <v>6.3</v>
      </c>
      <c r="D105">
        <v>30.32</v>
      </c>
      <c r="E105">
        <f>SUMPRODUCT(fLineItemInvoiceDetail[Quanity],fLineItemInvoiceDetail[Unit Price],--(fLineItemInvoiceDetail[Invoice Number]=fInvoiceHeader[[#This Row],[Invoice Number]]))</f>
        <v>866.23</v>
      </c>
      <c r="F105">
        <f>fInvoiceHeader[[#This Row],[Invoice Discount]]/fInvoiceHeader[[#This Row],[Invoice Sales]]</f>
        <v>3.5002251134225323E-2</v>
      </c>
      <c r="G105">
        <f>SUMIFS(fLineItemInvoiceDetail[Line Weight],fLineItemInvoiceDetail[Invoice Number],fInvoiceHeader[[#This Row],[Invoice Number]])</f>
        <v>87</v>
      </c>
      <c r="I105" s="43">
        <v>125499</v>
      </c>
      <c r="J105" s="43" t="s">
        <v>21</v>
      </c>
      <c r="K105" s="43">
        <v>13</v>
      </c>
      <c r="L105" s="43">
        <v>24.65</v>
      </c>
      <c r="M105" s="43">
        <f>VLOOKUP(fLineItemInvoiceDetail[[#This Row],[Invoice Number]],fInvoiceHeader[[Invoice Number]:[% Sales Discount]],5,0)*fLineItemInvoiceDetail[[#This Row],[Quanity]]*fLineItemInvoiceDetail[[#This Row],[Unit Price]]</f>
        <v>6.41</v>
      </c>
      <c r="N1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105" s="43">
        <f>VLOOKUP(fLineItemInvoiceDetail[[#This Row],[Product]],dProduct[],4,0)*fLineItemInvoiceDetail[[#This Row],[Quanity]]</f>
        <v>45.5</v>
      </c>
      <c r="AM105" s="28">
        <v>125575</v>
      </c>
      <c r="AN105" s="28">
        <v>6.3</v>
      </c>
      <c r="AO105" s="28">
        <v>30.32</v>
      </c>
      <c r="AQ105" s="30">
        <v>125499</v>
      </c>
      <c r="AR105" s="28" t="s">
        <v>21</v>
      </c>
      <c r="AS105" s="28">
        <v>13</v>
      </c>
      <c r="AT105" s="28">
        <v>24.65</v>
      </c>
      <c r="AU105" s="48">
        <f t="shared" si="4"/>
        <v>6.41</v>
      </c>
      <c r="AV105" s="48">
        <f t="shared" si="5"/>
        <v>5.25</v>
      </c>
    </row>
    <row r="106" spans="1:48" x14ac:dyDescent="0.25">
      <c r="A106" s="1">
        <v>42864</v>
      </c>
      <c r="B106">
        <v>125576</v>
      </c>
      <c r="C106">
        <v>68.599999999999994</v>
      </c>
      <c r="D106">
        <v>125.35</v>
      </c>
      <c r="E106">
        <f>SUMPRODUCT(fLineItemInvoiceDetail[Quanity],fLineItemInvoiceDetail[Unit Price],--(fLineItemInvoiceDetail[Invoice Number]=fInvoiceHeader[[#This Row],[Invoice Number]]))</f>
        <v>1928.4399999999998</v>
      </c>
      <c r="F106">
        <f>fInvoiceHeader[[#This Row],[Invoice Discount]]/fInvoiceHeader[[#This Row],[Invoice Sales]]</f>
        <v>6.5000725975399812E-2</v>
      </c>
      <c r="G106">
        <f>SUMIFS(fLineItemInvoiceDetail[Line Weight],fLineItemInvoiceDetail[Invoice Number],fInvoiceHeader[[#This Row],[Invoice Number]])</f>
        <v>888</v>
      </c>
      <c r="I106" s="46">
        <v>125500</v>
      </c>
      <c r="J106" s="46" t="s">
        <v>17</v>
      </c>
      <c r="K106" s="46">
        <v>70</v>
      </c>
      <c r="L106" s="46">
        <v>16.77</v>
      </c>
      <c r="M106" s="46">
        <f>VLOOKUP(fLineItemInvoiceDetail[[#This Row],[Invoice Number]],fInvoiceHeader[[Invoice Number]:[% Sales Discount]],5,0)*fLineItemInvoiceDetail[[#This Row],[Quanity]]*fLineItemInvoiceDetail[[#This Row],[Unit Price]]</f>
        <v>58.70000000000001</v>
      </c>
      <c r="N1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35.524999999999999</v>
      </c>
      <c r="O106" s="46">
        <f>VLOOKUP(fLineItemInvoiceDetail[[#This Row],[Product]],dProduct[],4,0)*fLineItemInvoiceDetail[[#This Row],[Quanity]]</f>
        <v>455</v>
      </c>
      <c r="AM106" s="31">
        <v>125576</v>
      </c>
      <c r="AN106" s="31">
        <v>68.599999999999994</v>
      </c>
      <c r="AO106" s="31">
        <v>125.35</v>
      </c>
      <c r="AQ106" s="32">
        <v>125500</v>
      </c>
      <c r="AR106" s="31" t="s">
        <v>17</v>
      </c>
      <c r="AS106" s="31">
        <v>70</v>
      </c>
      <c r="AT106" s="31">
        <v>16.77</v>
      </c>
      <c r="AU106" s="48">
        <f t="shared" si="4"/>
        <v>58.70000000000001</v>
      </c>
      <c r="AV106" s="48">
        <f t="shared" si="5"/>
        <v>35.524999999999999</v>
      </c>
    </row>
    <row r="107" spans="1:48" x14ac:dyDescent="0.25">
      <c r="A107" s="1">
        <v>42865</v>
      </c>
      <c r="B107">
        <v>125578</v>
      </c>
      <c r="C107">
        <v>96.25</v>
      </c>
      <c r="D107">
        <v>187.76</v>
      </c>
      <c r="E107">
        <f>SUMPRODUCT(fLineItemInvoiceDetail[Quanity],fLineItemInvoiceDetail[Unit Price],--(fLineItemInvoiceDetail[Invoice Number]=fInvoiceHeader[[#This Row],[Invoice Number]]))</f>
        <v>2503.42</v>
      </c>
      <c r="F107">
        <f>fInvoiceHeader[[#This Row],[Invoice Discount]]/fInvoiceHeader[[#This Row],[Invoice Sales]]</f>
        <v>7.5001398087416404E-2</v>
      </c>
      <c r="G107">
        <f>SUMIFS(fLineItemInvoiceDetail[Line Weight],fLineItemInvoiceDetail[Invoice Number],fInvoiceHeader[[#This Row],[Invoice Number]])</f>
        <v>796</v>
      </c>
      <c r="I107" s="43">
        <v>125501</v>
      </c>
      <c r="J107" s="43" t="s">
        <v>13</v>
      </c>
      <c r="K107" s="43">
        <v>232</v>
      </c>
      <c r="L107" s="43">
        <v>11.23</v>
      </c>
      <c r="M107" s="43">
        <f>VLOOKUP(fLineItemInvoiceDetail[[#This Row],[Invoice Number]],fInvoiceHeader[[Invoice Number]:[% Sales Discount]],5,0)*fLineItemInvoiceDetail[[#This Row],[Quanity]]*fLineItemInvoiceDetail[[#This Row],[Unit Price]]</f>
        <v>260.53684190797486</v>
      </c>
      <c r="N1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183.34105263157895</v>
      </c>
      <c r="O107" s="43">
        <f>VLOOKUP(fLineItemInvoiceDetail[[#This Row],[Product]],dProduct[],4,0)*fLineItemInvoiceDetail[[#This Row],[Quanity]]</f>
        <v>1276</v>
      </c>
      <c r="AM107" s="28">
        <v>125578</v>
      </c>
      <c r="AN107" s="28">
        <v>96.25</v>
      </c>
      <c r="AO107" s="28">
        <v>187.76</v>
      </c>
      <c r="AQ107" s="30">
        <v>125501</v>
      </c>
      <c r="AR107" s="28" t="s">
        <v>13</v>
      </c>
      <c r="AS107" s="28">
        <v>232</v>
      </c>
      <c r="AT107" s="28">
        <v>11.23</v>
      </c>
      <c r="AU107" s="48">
        <f t="shared" si="4"/>
        <v>260.53684190797486</v>
      </c>
      <c r="AV107" s="48">
        <f t="shared" si="5"/>
        <v>183.34105263157895</v>
      </c>
    </row>
    <row r="108" spans="1:48" x14ac:dyDescent="0.25">
      <c r="A108" s="1">
        <v>42866</v>
      </c>
      <c r="B108">
        <v>125579</v>
      </c>
      <c r="C108">
        <v>12.25</v>
      </c>
      <c r="D108">
        <v>34.880000000000003</v>
      </c>
      <c r="E108">
        <f>SUMPRODUCT(fLineItemInvoiceDetail[Quanity],fLineItemInvoiceDetail[Unit Price],--(fLineItemInvoiceDetail[Invoice Number]=fInvoiceHeader[[#This Row],[Invoice Number]]))</f>
        <v>996.48</v>
      </c>
      <c r="F108">
        <f>fInvoiceHeader[[#This Row],[Invoice Discount]]/fInvoiceHeader[[#This Row],[Invoice Sales]]</f>
        <v>3.500321130378934E-2</v>
      </c>
      <c r="G108">
        <f>SUMIFS(fLineItemInvoiceDetail[Line Weight],fLineItemInvoiceDetail[Invoice Number],fInvoiceHeader[[#This Row],[Invoice Number]])</f>
        <v>224</v>
      </c>
      <c r="I108" s="46">
        <v>125501</v>
      </c>
      <c r="J108" s="46" t="s">
        <v>21</v>
      </c>
      <c r="K108" s="46">
        <v>29</v>
      </c>
      <c r="L108" s="46">
        <v>16.87</v>
      </c>
      <c r="M108" s="46">
        <f>VLOOKUP(fLineItemInvoiceDetail[[#This Row],[Invoice Number]],fInvoiceHeader[[Invoice Number]:[% Sales Discount]],5,0)*fLineItemInvoiceDetail[[#This Row],[Quanity]]*fLineItemInvoiceDetail[[#This Row],[Unit Price]]</f>
        <v>48.923158092025112</v>
      </c>
      <c r="N1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14.583947368421052</v>
      </c>
      <c r="O108" s="46">
        <f>VLOOKUP(fLineItemInvoiceDetail[[#This Row],[Product]],dProduct[],4,0)*fLineItemInvoiceDetail[[#This Row],[Quanity]]</f>
        <v>101.5</v>
      </c>
      <c r="AM108" s="31">
        <v>125579</v>
      </c>
      <c r="AN108" s="31">
        <v>12.25</v>
      </c>
      <c r="AO108" s="31">
        <v>34.880000000000003</v>
      </c>
      <c r="AQ108" s="32">
        <v>125501</v>
      </c>
      <c r="AR108" s="31" t="s">
        <v>21</v>
      </c>
      <c r="AS108" s="31">
        <v>29</v>
      </c>
      <c r="AT108" s="31">
        <v>16.87</v>
      </c>
      <c r="AU108" s="48">
        <f t="shared" si="4"/>
        <v>48.923158092025112</v>
      </c>
      <c r="AV108" s="48">
        <f t="shared" si="5"/>
        <v>14.583947368421052</v>
      </c>
    </row>
    <row r="109" spans="1:48" x14ac:dyDescent="0.25">
      <c r="A109" s="1">
        <v>42866</v>
      </c>
      <c r="B109">
        <v>125580</v>
      </c>
      <c r="C109">
        <v>32.200000000000003</v>
      </c>
      <c r="D109">
        <v>87.05</v>
      </c>
      <c r="E109">
        <f>SUMPRODUCT(fLineItemInvoiceDetail[Quanity],fLineItemInvoiceDetail[Unit Price],--(fLineItemInvoiceDetail[Invoice Number]=fInvoiceHeader[[#This Row],[Invoice Number]]))</f>
        <v>1740.9</v>
      </c>
      <c r="F109">
        <f>fInvoiceHeader[[#This Row],[Invoice Discount]]/fInvoiceHeader[[#This Row],[Invoice Sales]]</f>
        <v>5.0002872077660979E-2</v>
      </c>
      <c r="G109">
        <f>SUMIFS(fLineItemInvoiceDetail[Line Weight],fLineItemInvoiceDetail[Invoice Number],fInvoiceHeader[[#This Row],[Invoice Number]])</f>
        <v>252</v>
      </c>
      <c r="I109" s="43">
        <v>125503</v>
      </c>
      <c r="J109" s="43" t="s">
        <v>16</v>
      </c>
      <c r="K109" s="43">
        <v>36</v>
      </c>
      <c r="L109" s="43">
        <v>12.32</v>
      </c>
      <c r="M109" s="43">
        <f>VLOOKUP(fLineItemInvoiceDetail[[#This Row],[Invoice Number]],fInvoiceHeader[[Invoice Number]:[% Sales Discount]],5,0)*fLineItemInvoiceDetail[[#This Row],[Quanity]]*fLineItemInvoiceDetail[[#This Row],[Unit Price]]</f>
        <v>22.175130955024628</v>
      </c>
      <c r="N1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17.127676537585419</v>
      </c>
      <c r="O109" s="43">
        <f>VLOOKUP(fLineItemInvoiceDetail[[#This Row],[Product]],dProduct[],4,0)*fLineItemInvoiceDetail[[#This Row],[Quanity]]</f>
        <v>126</v>
      </c>
      <c r="AM109" s="28">
        <v>125580</v>
      </c>
      <c r="AN109" s="28">
        <v>32.200000000000003</v>
      </c>
      <c r="AO109" s="28">
        <v>87.05</v>
      </c>
      <c r="AQ109" s="30">
        <v>125503</v>
      </c>
      <c r="AR109" s="28" t="s">
        <v>16</v>
      </c>
      <c r="AS109" s="28">
        <v>36</v>
      </c>
      <c r="AT109" s="28">
        <v>12.32</v>
      </c>
      <c r="AU109" s="48">
        <f t="shared" si="4"/>
        <v>22.175130955024628</v>
      </c>
      <c r="AV109" s="48">
        <f t="shared" si="5"/>
        <v>17.127676537585419</v>
      </c>
    </row>
    <row r="110" spans="1:48" x14ac:dyDescent="0.25">
      <c r="A110" s="1">
        <v>42868</v>
      </c>
      <c r="B110">
        <v>125581</v>
      </c>
      <c r="C110">
        <v>131.77500000000001</v>
      </c>
      <c r="D110">
        <v>413.95</v>
      </c>
      <c r="E110">
        <f>SUMPRODUCT(fLineItemInvoiceDetail[Quanity],fLineItemInvoiceDetail[Unit Price],--(fLineItemInvoiceDetail[Invoice Number]=fInvoiceHeader[[#This Row],[Invoice Number]]))</f>
        <v>4139.45</v>
      </c>
      <c r="F110">
        <f>fInvoiceHeader[[#This Row],[Invoice Discount]]/fInvoiceHeader[[#This Row],[Invoice Sales]]</f>
        <v>0.10000120788993708</v>
      </c>
      <c r="G110">
        <f>SUMIFS(fLineItemInvoiceDetail[Line Weight],fLineItemInvoiceDetail[Invoice Number],fInvoiceHeader[[#This Row],[Invoice Number]])</f>
        <v>1225</v>
      </c>
      <c r="I110" s="46">
        <v>125503</v>
      </c>
      <c r="J110" s="46" t="s">
        <v>21</v>
      </c>
      <c r="K110" s="46">
        <v>30</v>
      </c>
      <c r="L110" s="46">
        <v>16.87</v>
      </c>
      <c r="M110" s="46">
        <f>VLOOKUP(fLineItemInvoiceDetail[[#This Row],[Invoice Number]],fInvoiceHeader[[Invoice Number]:[% Sales Discount]],5,0)*fLineItemInvoiceDetail[[#This Row],[Quanity]]*fLineItemInvoiceDetail[[#This Row],[Unit Price]]</f>
        <v>25.304008334095336</v>
      </c>
      <c r="N1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14.273063781321184</v>
      </c>
      <c r="O110" s="46">
        <f>VLOOKUP(fLineItemInvoiceDetail[[#This Row],[Product]],dProduct[],4,0)*fLineItemInvoiceDetail[[#This Row],[Quanity]]</f>
        <v>105</v>
      </c>
      <c r="AM110" s="31">
        <v>125581</v>
      </c>
      <c r="AN110" s="31">
        <v>131.77500000000001</v>
      </c>
      <c r="AO110" s="31">
        <v>413.95</v>
      </c>
      <c r="AQ110" s="32">
        <v>125503</v>
      </c>
      <c r="AR110" s="31" t="s">
        <v>21</v>
      </c>
      <c r="AS110" s="31">
        <v>30</v>
      </c>
      <c r="AT110" s="31">
        <v>16.87</v>
      </c>
      <c r="AU110" s="48">
        <f t="shared" si="4"/>
        <v>25.304008334095336</v>
      </c>
      <c r="AV110" s="48">
        <f t="shared" si="5"/>
        <v>14.273063781321184</v>
      </c>
    </row>
    <row r="111" spans="1:48" x14ac:dyDescent="0.25">
      <c r="A111" s="1">
        <v>42868</v>
      </c>
      <c r="B111">
        <v>125582</v>
      </c>
      <c r="C111">
        <v>90.65</v>
      </c>
      <c r="D111">
        <v>177.76</v>
      </c>
      <c r="E111">
        <f>SUMPRODUCT(fLineItemInvoiceDetail[Quanity],fLineItemInvoiceDetail[Unit Price],--(fLineItemInvoiceDetail[Invoice Number]=fInvoiceHeader[[#This Row],[Invoice Number]]))</f>
        <v>2370.08</v>
      </c>
      <c r="F111">
        <f>fInvoiceHeader[[#This Row],[Invoice Discount]]/fInvoiceHeader[[#This Row],[Invoice Sales]]</f>
        <v>7.5001687706744077E-2</v>
      </c>
      <c r="G111">
        <f>SUMIFS(fLineItemInvoiceDetail[Line Weight],fLineItemInvoiceDetail[Invoice Number],fInvoiceHeader[[#This Row],[Invoice Number]])</f>
        <v>754</v>
      </c>
      <c r="I111" s="43">
        <v>125503</v>
      </c>
      <c r="J111" s="43" t="s">
        <v>17</v>
      </c>
      <c r="K111" s="43">
        <v>32</v>
      </c>
      <c r="L111" s="43">
        <v>18.170000000000002</v>
      </c>
      <c r="M111" s="43">
        <f>VLOOKUP(fLineItemInvoiceDetail[[#This Row],[Invoice Number]],fInvoiceHeader[[Invoice Number]:[% Sales Discount]],5,0)*fLineItemInvoiceDetail[[#This Row],[Quanity]]*fLineItemInvoiceDetail[[#This Row],[Unit Price]]</f>
        <v>29.070860710880048</v>
      </c>
      <c r="N1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28.274259681093394</v>
      </c>
      <c r="O111" s="43">
        <f>VLOOKUP(fLineItemInvoiceDetail[[#This Row],[Product]],dProduct[],4,0)*fLineItemInvoiceDetail[[#This Row],[Quanity]]</f>
        <v>208</v>
      </c>
      <c r="AM111" s="28">
        <v>125582</v>
      </c>
      <c r="AN111" s="28">
        <v>90.65</v>
      </c>
      <c r="AO111" s="28">
        <v>177.76</v>
      </c>
      <c r="AQ111" s="30">
        <v>125503</v>
      </c>
      <c r="AR111" s="28" t="s">
        <v>17</v>
      </c>
      <c r="AS111" s="28">
        <v>32</v>
      </c>
      <c r="AT111" s="28">
        <v>18.170000000000002</v>
      </c>
      <c r="AU111" s="48">
        <f t="shared" si="4"/>
        <v>29.070860710880048</v>
      </c>
      <c r="AV111" s="48">
        <f t="shared" si="5"/>
        <v>28.274259681093394</v>
      </c>
    </row>
    <row r="112" spans="1:48" x14ac:dyDescent="0.25">
      <c r="A112" s="1">
        <v>42869</v>
      </c>
      <c r="B112">
        <v>125583</v>
      </c>
      <c r="C112">
        <v>100.625</v>
      </c>
      <c r="D112">
        <v>408.3</v>
      </c>
      <c r="E112">
        <f>SUMPRODUCT(fLineItemInvoiceDetail[Quanity],fLineItemInvoiceDetail[Unit Price],--(fLineItemInvoiceDetail[Invoice Number]=fInvoiceHeader[[#This Row],[Invoice Number]]))</f>
        <v>4083</v>
      </c>
      <c r="F112">
        <f>fInvoiceHeader[[#This Row],[Invoice Discount]]/fInvoiceHeader[[#This Row],[Invoice Sales]]</f>
        <v>0.1</v>
      </c>
      <c r="G112">
        <f>SUMIFS(fLineItemInvoiceDetail[Line Weight],fLineItemInvoiceDetail[Invoice Number],fInvoiceHeader[[#This Row],[Invoice Number]])</f>
        <v>747.5</v>
      </c>
      <c r="I112" s="46">
        <v>125505</v>
      </c>
      <c r="J112" s="46" t="s">
        <v>6</v>
      </c>
      <c r="K112" s="46">
        <v>39</v>
      </c>
      <c r="L112" s="46">
        <v>29.87</v>
      </c>
      <c r="M112" s="46">
        <f>VLOOKUP(fLineItemInvoiceDetail[[#This Row],[Invoice Number]],fInvoiceHeader[[Invoice Number]:[% Sales Discount]],5,0)*fLineItemInvoiceDetail[[#This Row],[Quanity]]*fLineItemInvoiceDetail[[#This Row],[Unit Price]]</f>
        <v>87.370355561100354</v>
      </c>
      <c r="N1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15.390604026845638</v>
      </c>
      <c r="O112" s="46">
        <f>VLOOKUP(fLineItemInvoiceDetail[[#This Row],[Product]],dProduct[],4,0)*fLineItemInvoiceDetail[[#This Row],[Quanity]]</f>
        <v>117</v>
      </c>
      <c r="AM112" s="31">
        <v>125583</v>
      </c>
      <c r="AN112" s="31">
        <v>100.625</v>
      </c>
      <c r="AO112" s="31">
        <v>408.3</v>
      </c>
      <c r="AQ112" s="32">
        <v>125505</v>
      </c>
      <c r="AR112" s="31" t="s">
        <v>6</v>
      </c>
      <c r="AS112" s="31">
        <v>39</v>
      </c>
      <c r="AT112" s="31">
        <v>29.87</v>
      </c>
      <c r="AU112" s="48">
        <f t="shared" si="4"/>
        <v>87.370355561100354</v>
      </c>
      <c r="AV112" s="48">
        <f t="shared" si="5"/>
        <v>15.390604026845638</v>
      </c>
    </row>
    <row r="113" spans="1:48" x14ac:dyDescent="0.25">
      <c r="A113" s="1">
        <v>42869</v>
      </c>
      <c r="B113">
        <v>125584</v>
      </c>
      <c r="C113">
        <v>220.5</v>
      </c>
      <c r="D113">
        <v>459.07</v>
      </c>
      <c r="E113">
        <f>SUMPRODUCT(fLineItemInvoiceDetail[Quanity],fLineItemInvoiceDetail[Unit Price],--(fLineItemInvoiceDetail[Invoice Number]=fInvoiceHeader[[#This Row],[Invoice Number]]))</f>
        <v>4590.7199999999993</v>
      </c>
      <c r="F113">
        <f>fInvoiceHeader[[#This Row],[Invoice Discount]]/fInvoiceHeader[[#This Row],[Invoice Sales]]</f>
        <v>9.9999564338491581E-2</v>
      </c>
      <c r="G113">
        <f>SUMIFS(fLineItemInvoiceDetail[Line Weight],fLineItemInvoiceDetail[Invoice Number],fInvoiceHeader[[#This Row],[Invoice Number]])</f>
        <v>1811.5</v>
      </c>
      <c r="I113" s="43">
        <v>125505</v>
      </c>
      <c r="J113" s="43" t="s">
        <v>16</v>
      </c>
      <c r="K113" s="43">
        <v>32</v>
      </c>
      <c r="L113" s="43">
        <v>12.32</v>
      </c>
      <c r="M113" s="43">
        <f>VLOOKUP(fLineItemInvoiceDetail[[#This Row],[Invoice Number]],fInvoiceHeader[[Invoice Number]:[% Sales Discount]],5,0)*fLineItemInvoiceDetail[[#This Row],[Quanity]]*fLineItemInvoiceDetail[[#This Row],[Unit Price]]</f>
        <v>29.568204936269307</v>
      </c>
      <c r="N1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14.73288590604027</v>
      </c>
      <c r="O113" s="43">
        <f>VLOOKUP(fLineItemInvoiceDetail[[#This Row],[Product]],dProduct[],4,0)*fLineItemInvoiceDetail[[#This Row],[Quanity]]</f>
        <v>112</v>
      </c>
      <c r="AM113" s="28">
        <v>125584</v>
      </c>
      <c r="AN113" s="28">
        <v>220.5</v>
      </c>
      <c r="AO113" s="28">
        <v>459.07</v>
      </c>
      <c r="AQ113" s="30">
        <v>125505</v>
      </c>
      <c r="AR113" s="28" t="s">
        <v>16</v>
      </c>
      <c r="AS113" s="28">
        <v>32</v>
      </c>
      <c r="AT113" s="28">
        <v>12.32</v>
      </c>
      <c r="AU113" s="48">
        <f t="shared" si="4"/>
        <v>29.568204936269307</v>
      </c>
      <c r="AV113" s="48">
        <f t="shared" si="5"/>
        <v>14.73288590604027</v>
      </c>
    </row>
    <row r="114" spans="1:48" x14ac:dyDescent="0.25">
      <c r="A114" s="1">
        <v>42872</v>
      </c>
      <c r="B114">
        <v>125585</v>
      </c>
      <c r="C114">
        <v>82.25</v>
      </c>
      <c r="D114">
        <v>384.48</v>
      </c>
      <c r="E114">
        <f>SUMPRODUCT(fLineItemInvoiceDetail[Quanity],fLineItemInvoiceDetail[Unit Price],--(fLineItemInvoiceDetail[Invoice Number]=fInvoiceHeader[[#This Row],[Invoice Number]]))</f>
        <v>3844.76</v>
      </c>
      <c r="F114">
        <f>fInvoiceHeader[[#This Row],[Invoice Discount]]/fInvoiceHeader[[#This Row],[Invoice Sales]]</f>
        <v>0.10000104037703264</v>
      </c>
      <c r="G114">
        <f>SUMIFS(fLineItemInvoiceDetail[Line Weight],fLineItemInvoiceDetail[Invoice Number],fInvoiceHeader[[#This Row],[Invoice Number]])</f>
        <v>807</v>
      </c>
      <c r="I114" s="46">
        <v>125505</v>
      </c>
      <c r="J114" s="46" t="s">
        <v>6</v>
      </c>
      <c r="K114" s="46">
        <v>23</v>
      </c>
      <c r="L114" s="46">
        <v>36.76</v>
      </c>
      <c r="M114" s="46">
        <f>VLOOKUP(fLineItemInvoiceDetail[[#This Row],[Invoice Number]],fInvoiceHeader[[Invoice Number]:[% Sales Discount]],5,0)*fLineItemInvoiceDetail[[#This Row],[Quanity]]*fLineItemInvoiceDetail[[#This Row],[Unit Price]]</f>
        <v>63.411439502630309</v>
      </c>
      <c r="N1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9.0765100671140946</v>
      </c>
      <c r="O114" s="46">
        <f>VLOOKUP(fLineItemInvoiceDetail[[#This Row],[Product]],dProduct[],4,0)*fLineItemInvoiceDetail[[#This Row],[Quanity]]</f>
        <v>69</v>
      </c>
      <c r="AM114" s="31">
        <v>125585</v>
      </c>
      <c r="AN114" s="31">
        <v>82.25</v>
      </c>
      <c r="AO114" s="31">
        <v>384.48</v>
      </c>
      <c r="AQ114" s="32">
        <v>125505</v>
      </c>
      <c r="AR114" s="31" t="s">
        <v>6</v>
      </c>
      <c r="AS114" s="31">
        <v>23</v>
      </c>
      <c r="AT114" s="31">
        <v>36.76</v>
      </c>
      <c r="AU114" s="48">
        <f t="shared" si="4"/>
        <v>63.411439502630309</v>
      </c>
      <c r="AV114" s="48">
        <f t="shared" si="5"/>
        <v>9.0765100671140946</v>
      </c>
    </row>
    <row r="115" spans="1:48" x14ac:dyDescent="0.25">
      <c r="A115" s="1">
        <v>42873</v>
      </c>
      <c r="B115">
        <v>125587</v>
      </c>
      <c r="C115">
        <v>35.700000000000003</v>
      </c>
      <c r="D115">
        <v>27.25</v>
      </c>
      <c r="E115">
        <f>SUMPRODUCT(fLineItemInvoiceDetail[Quanity],fLineItemInvoiceDetail[Unit Price],--(fLineItemInvoiceDetail[Invoice Number]=fInvoiceHeader[[#This Row],[Invoice Number]]))</f>
        <v>778.56</v>
      </c>
      <c r="F115">
        <f>fInvoiceHeader[[#This Row],[Invoice Discount]]/fInvoiceHeader[[#This Row],[Invoice Sales]]</f>
        <v>3.5000513769009457E-2</v>
      </c>
      <c r="G115">
        <f>SUMIFS(fLineItemInvoiceDetail[Line Weight],fLineItemInvoiceDetail[Invoice Number],fInvoiceHeader[[#This Row],[Invoice Number]])</f>
        <v>264</v>
      </c>
      <c r="I115" s="43">
        <v>125506</v>
      </c>
      <c r="J115" s="43" t="s">
        <v>13</v>
      </c>
      <c r="K115" s="43">
        <v>100</v>
      </c>
      <c r="L115" s="43">
        <v>13.72</v>
      </c>
      <c r="M115" s="43">
        <f>VLOOKUP(fLineItemInvoiceDetail[[#This Row],[Invoice Number]],fInvoiceHeader[[Invoice Number]:[% Sales Discount]],5,0)*fLineItemInvoiceDetail[[#This Row],[Quanity]]*fLineItemInvoiceDetail[[#This Row],[Unit Price]]</f>
        <v>137.20079299941045</v>
      </c>
      <c r="N1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75.477759472817141</v>
      </c>
      <c r="O115" s="43">
        <f>VLOOKUP(fLineItemInvoiceDetail[[#This Row],[Product]],dProduct[],4,0)*fLineItemInvoiceDetail[[#This Row],[Quanity]]</f>
        <v>550</v>
      </c>
      <c r="AM115" s="28">
        <v>125587</v>
      </c>
      <c r="AN115" s="28">
        <v>35.700000000000003</v>
      </c>
      <c r="AO115" s="28">
        <v>27.25</v>
      </c>
      <c r="AQ115" s="30">
        <v>125506</v>
      </c>
      <c r="AR115" s="28" t="s">
        <v>13</v>
      </c>
      <c r="AS115" s="28">
        <v>100</v>
      </c>
      <c r="AT115" s="28">
        <v>13.72</v>
      </c>
      <c r="AU115" s="48">
        <f t="shared" si="4"/>
        <v>137.20079299941045</v>
      </c>
      <c r="AV115" s="48">
        <f t="shared" si="5"/>
        <v>75.477759472817141</v>
      </c>
    </row>
    <row r="116" spans="1:48" x14ac:dyDescent="0.25">
      <c r="A116" s="1">
        <v>42873</v>
      </c>
      <c r="B116">
        <v>125588</v>
      </c>
      <c r="C116">
        <v>57.75</v>
      </c>
      <c r="D116">
        <v>137.94</v>
      </c>
      <c r="E116">
        <f>SUMPRODUCT(fLineItemInvoiceDetail[Quanity],fLineItemInvoiceDetail[Unit Price],--(fLineItemInvoiceDetail[Invoice Number]=fInvoiceHeader[[#This Row],[Invoice Number]]))</f>
        <v>2122.1000000000004</v>
      </c>
      <c r="F116">
        <f>fInvoiceHeader[[#This Row],[Invoice Discount]]/fInvoiceHeader[[#This Row],[Invoice Sales]]</f>
        <v>6.5001649309646095E-2</v>
      </c>
      <c r="G116">
        <f>SUMIFS(fLineItemInvoiceDetail[Line Weight],fLineItemInvoiceDetail[Invoice Number],fInvoiceHeader[[#This Row],[Invoice Number]])</f>
        <v>720</v>
      </c>
      <c r="I116" s="46">
        <v>125506</v>
      </c>
      <c r="J116" s="46" t="s">
        <v>8</v>
      </c>
      <c r="K116" s="46">
        <v>166</v>
      </c>
      <c r="L116" s="46">
        <v>12.58</v>
      </c>
      <c r="M116" s="46">
        <f>VLOOKUP(fLineItemInvoiceDetail[[#This Row],[Invoice Number]],fInvoiceHeader[[Invoice Number]:[% Sales Discount]],5,0)*fLineItemInvoiceDetail[[#This Row],[Quanity]]*fLineItemInvoiceDetail[[#This Row],[Unit Price]]</f>
        <v>208.82920700058955</v>
      </c>
      <c r="N1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91.122240527182853</v>
      </c>
      <c r="O116" s="46">
        <f>VLOOKUP(fLineItemInvoiceDetail[[#This Row],[Product]],dProduct[],4,0)*fLineItemInvoiceDetail[[#This Row],[Quanity]]</f>
        <v>664</v>
      </c>
      <c r="AM116" s="31">
        <v>125588</v>
      </c>
      <c r="AN116" s="31">
        <v>57.75</v>
      </c>
      <c r="AO116" s="31">
        <v>137.94</v>
      </c>
      <c r="AQ116" s="32">
        <v>125506</v>
      </c>
      <c r="AR116" s="31" t="s">
        <v>8</v>
      </c>
      <c r="AS116" s="31">
        <v>166</v>
      </c>
      <c r="AT116" s="31">
        <v>12.58</v>
      </c>
      <c r="AU116" s="48">
        <f t="shared" si="4"/>
        <v>208.82920700058955</v>
      </c>
      <c r="AV116" s="48">
        <f t="shared" si="5"/>
        <v>91.122240527182853</v>
      </c>
    </row>
    <row r="117" spans="1:48" x14ac:dyDescent="0.25">
      <c r="A117" s="1">
        <v>42874</v>
      </c>
      <c r="B117">
        <v>125589</v>
      </c>
      <c r="C117">
        <v>27.475000000000001</v>
      </c>
      <c r="D117">
        <v>116.92</v>
      </c>
      <c r="E117">
        <f>SUMPRODUCT(fLineItemInvoiceDetail[Quanity],fLineItemInvoiceDetail[Unit Price],--(fLineItemInvoiceDetail[Invoice Number]=fInvoiceHeader[[#This Row],[Invoice Number]]))</f>
        <v>1798.7</v>
      </c>
      <c r="F117">
        <f>fInvoiceHeader[[#This Row],[Invoice Discount]]/fInvoiceHeader[[#This Row],[Invoice Sales]]</f>
        <v>6.5002501806860513E-2</v>
      </c>
      <c r="G117">
        <f>SUMIFS(fLineItemInvoiceDetail[Line Weight],fLineItemInvoiceDetail[Invoice Number],fInvoiceHeader[[#This Row],[Invoice Number]])</f>
        <v>378</v>
      </c>
      <c r="I117" s="43">
        <v>125508</v>
      </c>
      <c r="J117" s="43" t="s">
        <v>22</v>
      </c>
      <c r="K117" s="43">
        <v>30</v>
      </c>
      <c r="L117" s="43">
        <v>48.75</v>
      </c>
      <c r="M117" s="43">
        <f>VLOOKUP(fLineItemInvoiceDetail[[#This Row],[Invoice Number]],fInvoiceHeader[[Invoice Number]:[% Sales Discount]],5,0)*fLineItemInvoiceDetail[[#This Row],[Quanity]]*fLineItemInvoiceDetail[[#This Row],[Unit Price]]</f>
        <v>146.25082420369242</v>
      </c>
      <c r="N1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30.06818181818182</v>
      </c>
      <c r="O117" s="43">
        <f>VLOOKUP(fLineItemInvoiceDetail[[#This Row],[Product]],dProduct[],4,0)*fLineItemInvoiceDetail[[#This Row],[Quanity]]</f>
        <v>210</v>
      </c>
      <c r="AM117" s="28">
        <v>125589</v>
      </c>
      <c r="AN117" s="28">
        <v>27.475000000000001</v>
      </c>
      <c r="AO117" s="28">
        <v>116.92</v>
      </c>
      <c r="AQ117" s="30">
        <v>125508</v>
      </c>
      <c r="AR117" s="28" t="s">
        <v>22</v>
      </c>
      <c r="AS117" s="28">
        <v>30</v>
      </c>
      <c r="AT117" s="28">
        <v>48.75</v>
      </c>
      <c r="AU117" s="48">
        <f t="shared" si="4"/>
        <v>146.25082420369242</v>
      </c>
      <c r="AV117" s="48">
        <f t="shared" si="5"/>
        <v>30.06818181818182</v>
      </c>
    </row>
    <row r="118" spans="1:48" x14ac:dyDescent="0.25">
      <c r="A118" s="1">
        <v>42881</v>
      </c>
      <c r="B118">
        <v>125593</v>
      </c>
      <c r="C118">
        <v>189</v>
      </c>
      <c r="D118">
        <v>537.13</v>
      </c>
      <c r="E118">
        <f>SUMPRODUCT(fLineItemInvoiceDetail[Quanity],fLineItemInvoiceDetail[Unit Price],--(fLineItemInvoiceDetail[Invoice Number]=fInvoiceHeader[[#This Row],[Invoice Number]]))</f>
        <v>5371.27</v>
      </c>
      <c r="F118">
        <f>fInvoiceHeader[[#This Row],[Invoice Discount]]/fInvoiceHeader[[#This Row],[Invoice Sales]]</f>
        <v>0.10000055852712672</v>
      </c>
      <c r="G118">
        <f>SUMIFS(fLineItemInvoiceDetail[Line Weight],fLineItemInvoiceDetail[Invoice Number],fInvoiceHeader[[#This Row],[Invoice Number]])</f>
        <v>1460</v>
      </c>
      <c r="I118" s="46">
        <v>125508</v>
      </c>
      <c r="J118" s="46" t="s">
        <v>16</v>
      </c>
      <c r="K118" s="46">
        <v>157</v>
      </c>
      <c r="L118" s="46">
        <v>8.5299999999999994</v>
      </c>
      <c r="M118" s="46">
        <f>VLOOKUP(fLineItemInvoiceDetail[[#This Row],[Invoice Number]],fInvoiceHeader[[Invoice Number]:[% Sales Discount]],5,0)*fLineItemInvoiceDetail[[#This Row],[Quanity]]*fLineItemInvoiceDetail[[#This Row],[Unit Price]]</f>
        <v>133.9217547226167</v>
      </c>
      <c r="N1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78.678409090909099</v>
      </c>
      <c r="O118" s="46">
        <f>VLOOKUP(fLineItemInvoiceDetail[[#This Row],[Product]],dProduct[],4,0)*fLineItemInvoiceDetail[[#This Row],[Quanity]]</f>
        <v>549.5</v>
      </c>
      <c r="AM118" s="31">
        <v>125593</v>
      </c>
      <c r="AN118" s="31">
        <v>189</v>
      </c>
      <c r="AO118" s="31">
        <v>537.13</v>
      </c>
      <c r="AQ118" s="32">
        <v>125508</v>
      </c>
      <c r="AR118" s="31" t="s">
        <v>16</v>
      </c>
      <c r="AS118" s="31">
        <v>157</v>
      </c>
      <c r="AT118" s="31">
        <v>8.5299999999999994</v>
      </c>
      <c r="AU118" s="48">
        <f t="shared" si="4"/>
        <v>133.9217547226167</v>
      </c>
      <c r="AV118" s="48">
        <f t="shared" si="5"/>
        <v>78.678409090909099</v>
      </c>
    </row>
    <row r="119" spans="1:48" x14ac:dyDescent="0.25">
      <c r="A119" s="1">
        <v>42881</v>
      </c>
      <c r="B119">
        <v>125594</v>
      </c>
      <c r="C119">
        <v>110.25</v>
      </c>
      <c r="D119">
        <v>145.77000000000001</v>
      </c>
      <c r="E119">
        <f>SUMPRODUCT(fLineItemInvoiceDetail[Quanity],fLineItemInvoiceDetail[Unit Price],--(fLineItemInvoiceDetail[Invoice Number]=fInvoiceHeader[[#This Row],[Invoice Number]]))</f>
        <v>2242.56</v>
      </c>
      <c r="F119">
        <f>fInvoiceHeader[[#This Row],[Invoice Discount]]/fInvoiceHeader[[#This Row],[Invoice Sales]]</f>
        <v>6.500160530821919E-2</v>
      </c>
      <c r="G119">
        <f>SUMIFS(fLineItemInvoiceDetail[Line Weight],fLineItemInvoiceDetail[Invoice Number],fInvoiceHeader[[#This Row],[Invoice Number]])</f>
        <v>672</v>
      </c>
      <c r="I119" s="43">
        <v>125508</v>
      </c>
      <c r="J119" s="43" t="s">
        <v>6</v>
      </c>
      <c r="K119" s="43">
        <v>87</v>
      </c>
      <c r="L119" s="43">
        <v>27.57</v>
      </c>
      <c r="M119" s="43">
        <f>VLOOKUP(fLineItemInvoiceDetail[[#This Row],[Invoice Number]],fInvoiceHeader[[Invoice Number]:[% Sales Discount]],5,0)*fLineItemInvoiceDetail[[#This Row],[Quanity]]*fLineItemInvoiceDetail[[#This Row],[Unit Price]]</f>
        <v>239.86035174477581</v>
      </c>
      <c r="N1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37.370454545454542</v>
      </c>
      <c r="O119" s="43">
        <f>VLOOKUP(fLineItemInvoiceDetail[[#This Row],[Product]],dProduct[],4,0)*fLineItemInvoiceDetail[[#This Row],[Quanity]]</f>
        <v>261</v>
      </c>
      <c r="AM119" s="28">
        <v>125594</v>
      </c>
      <c r="AN119" s="28">
        <v>110.25</v>
      </c>
      <c r="AO119" s="28">
        <v>145.77000000000001</v>
      </c>
      <c r="AQ119" s="30">
        <v>125508</v>
      </c>
      <c r="AR119" s="28" t="s">
        <v>6</v>
      </c>
      <c r="AS119" s="28">
        <v>87</v>
      </c>
      <c r="AT119" s="28">
        <v>27.57</v>
      </c>
      <c r="AU119" s="48">
        <f t="shared" si="4"/>
        <v>239.86035174477581</v>
      </c>
      <c r="AV119" s="48">
        <f t="shared" si="5"/>
        <v>37.370454545454542</v>
      </c>
    </row>
    <row r="120" spans="1:48" x14ac:dyDescent="0.25">
      <c r="A120" s="1">
        <v>42882</v>
      </c>
      <c r="B120">
        <v>125595</v>
      </c>
      <c r="C120">
        <v>8.75</v>
      </c>
      <c r="D120">
        <v>21.16</v>
      </c>
      <c r="E120">
        <f>SUMPRODUCT(fLineItemInvoiceDetail[Quanity],fLineItemInvoiceDetail[Unit Price],--(fLineItemInvoiceDetail[Invoice Number]=fInvoiceHeader[[#This Row],[Invoice Number]]))</f>
        <v>705.23</v>
      </c>
      <c r="F120">
        <f>fInvoiceHeader[[#This Row],[Invoice Discount]]/fInvoiceHeader[[#This Row],[Invoice Sales]]</f>
        <v>3.0004395729052932E-2</v>
      </c>
      <c r="G120">
        <f>SUMIFS(fLineItemInvoiceDetail[Line Weight],fLineItemInvoiceDetail[Invoice Number],fInvoiceHeader[[#This Row],[Invoice Number]])</f>
        <v>143.5</v>
      </c>
      <c r="I120" s="46">
        <v>125508</v>
      </c>
      <c r="J120" s="46" t="s">
        <v>13</v>
      </c>
      <c r="K120" s="46">
        <v>43</v>
      </c>
      <c r="L120" s="46">
        <v>16.22</v>
      </c>
      <c r="M120" s="46">
        <f>VLOOKUP(fLineItemInvoiceDetail[[#This Row],[Invoice Number]],fInvoiceHeader[[Invoice Number]:[% Sales Discount]],5,0)*fLineItemInvoiceDetail[[#This Row],[Quanity]]*fLineItemInvoiceDetail[[#This Row],[Unit Price]]</f>
        <v>69.746393059218676</v>
      </c>
      <c r="N1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33.862500000000004</v>
      </c>
      <c r="O120" s="46">
        <f>VLOOKUP(fLineItemInvoiceDetail[[#This Row],[Product]],dProduct[],4,0)*fLineItemInvoiceDetail[[#This Row],[Quanity]]</f>
        <v>236.5</v>
      </c>
      <c r="AM120" s="31">
        <v>125595</v>
      </c>
      <c r="AN120" s="31">
        <v>8.75</v>
      </c>
      <c r="AO120" s="31">
        <v>21.16</v>
      </c>
      <c r="AQ120" s="32">
        <v>125508</v>
      </c>
      <c r="AR120" s="31" t="s">
        <v>13</v>
      </c>
      <c r="AS120" s="31">
        <v>43</v>
      </c>
      <c r="AT120" s="31">
        <v>16.22</v>
      </c>
      <c r="AU120" s="48">
        <f t="shared" si="4"/>
        <v>69.746393059218676</v>
      </c>
      <c r="AV120" s="48">
        <f t="shared" si="5"/>
        <v>33.862500000000004</v>
      </c>
    </row>
    <row r="121" spans="1:48" x14ac:dyDescent="0.25">
      <c r="A121" s="1">
        <v>42882</v>
      </c>
      <c r="B121">
        <v>125596</v>
      </c>
      <c r="C121">
        <v>50.75</v>
      </c>
      <c r="D121">
        <v>70.8</v>
      </c>
      <c r="E121">
        <f>SUMPRODUCT(fLineItemInvoiceDetail[Quanity],fLineItemInvoiceDetail[Unit Price],--(fLineItemInvoiceDetail[Invoice Number]=fInvoiceHeader[[#This Row],[Invoice Number]]))</f>
        <v>1415.9</v>
      </c>
      <c r="F121">
        <f>fInvoiceHeader[[#This Row],[Invoice Discount]]/fInvoiceHeader[[#This Row],[Invoice Sales]]</f>
        <v>5.0003531322833528E-2</v>
      </c>
      <c r="G121">
        <f>SUMIFS(fLineItemInvoiceDetail[Line Weight],fLineItemInvoiceDetail[Invoice Number],fInvoiceHeader[[#This Row],[Invoice Number]])</f>
        <v>365</v>
      </c>
      <c r="I121" s="43">
        <v>125508</v>
      </c>
      <c r="J121" s="43" t="s">
        <v>22</v>
      </c>
      <c r="K121" s="43">
        <v>20</v>
      </c>
      <c r="L121" s="43">
        <v>60</v>
      </c>
      <c r="M121" s="43">
        <f>VLOOKUP(fLineItemInvoiceDetail[[#This Row],[Invoice Number]],fInvoiceHeader[[Invoice Number]:[% Sales Discount]],5,0)*fLineItemInvoiceDetail[[#This Row],[Quanity]]*fLineItemInvoiceDetail[[#This Row],[Unit Price]]</f>
        <v>120.00067626969636</v>
      </c>
      <c r="N1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20.045454545454547</v>
      </c>
      <c r="O121" s="43">
        <f>VLOOKUP(fLineItemInvoiceDetail[[#This Row],[Product]],dProduct[],4,0)*fLineItemInvoiceDetail[[#This Row],[Quanity]]</f>
        <v>140</v>
      </c>
      <c r="AM121" s="28">
        <v>125596</v>
      </c>
      <c r="AN121" s="28">
        <v>50.75</v>
      </c>
      <c r="AO121" s="28">
        <v>70.8</v>
      </c>
      <c r="AQ121" s="30">
        <v>125508</v>
      </c>
      <c r="AR121" s="28" t="s">
        <v>22</v>
      </c>
      <c r="AS121" s="28">
        <v>20</v>
      </c>
      <c r="AT121" s="28">
        <v>60</v>
      </c>
      <c r="AU121" s="48">
        <f t="shared" si="4"/>
        <v>120.00067626969636</v>
      </c>
      <c r="AV121" s="48">
        <f t="shared" si="5"/>
        <v>20.045454545454547</v>
      </c>
    </row>
    <row r="122" spans="1:48" x14ac:dyDescent="0.25">
      <c r="A122" s="1">
        <v>42882</v>
      </c>
      <c r="B122">
        <v>125597</v>
      </c>
      <c r="C122">
        <v>28.35</v>
      </c>
      <c r="D122">
        <v>79.680000000000007</v>
      </c>
      <c r="E122">
        <f>SUMPRODUCT(fLineItemInvoiceDetail[Quanity],fLineItemInvoiceDetail[Unit Price],--(fLineItemInvoiceDetail[Invoice Number]=fInvoiceHeader[[#This Row],[Invoice Number]]))</f>
        <v>1593.56</v>
      </c>
      <c r="F122">
        <f>fInvoiceHeader[[#This Row],[Invoice Discount]]/fInvoiceHeader[[#This Row],[Invoice Sales]]</f>
        <v>5.0001255051582628E-2</v>
      </c>
      <c r="G122">
        <f>SUMIFS(fLineItemInvoiceDetail[Line Weight],fLineItemInvoiceDetail[Invoice Number],fInvoiceHeader[[#This Row],[Invoice Number]])</f>
        <v>326.5</v>
      </c>
      <c r="I122" s="46">
        <v>125509</v>
      </c>
      <c r="J122" s="46" t="s">
        <v>16</v>
      </c>
      <c r="K122" s="46">
        <v>70</v>
      </c>
      <c r="L122" s="46">
        <v>11.37</v>
      </c>
      <c r="M122" s="46">
        <f>VLOOKUP(fLineItemInvoiceDetail[[#This Row],[Invoice Number]],fInvoiceHeader[[Invoice Number]:[% Sales Discount]],5,0)*fLineItemInvoiceDetail[[#This Row],[Quanity]]*fLineItemInvoiceDetail[[#This Row],[Unit Price]]</f>
        <v>27.86</v>
      </c>
      <c r="N1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</v>
      </c>
      <c r="O122" s="46">
        <f>VLOOKUP(fLineItemInvoiceDetail[[#This Row],[Product]],dProduct[],4,0)*fLineItemInvoiceDetail[[#This Row],[Quanity]]</f>
        <v>245</v>
      </c>
      <c r="AM122" s="31">
        <v>125597</v>
      </c>
      <c r="AN122" s="31">
        <v>28.35</v>
      </c>
      <c r="AO122" s="31">
        <v>79.680000000000007</v>
      </c>
      <c r="AQ122" s="32">
        <v>125509</v>
      </c>
      <c r="AR122" s="31" t="s">
        <v>16</v>
      </c>
      <c r="AS122" s="31">
        <v>70</v>
      </c>
      <c r="AT122" s="31">
        <v>11.37</v>
      </c>
      <c r="AU122" s="48">
        <f t="shared" si="4"/>
        <v>27.86</v>
      </c>
      <c r="AV122" s="48">
        <f t="shared" si="5"/>
        <v>28</v>
      </c>
    </row>
    <row r="123" spans="1:48" x14ac:dyDescent="0.25">
      <c r="A123" s="1">
        <v>42883</v>
      </c>
      <c r="B123">
        <v>125598</v>
      </c>
      <c r="C123">
        <v>19.25</v>
      </c>
      <c r="D123">
        <v>9.73</v>
      </c>
      <c r="E123">
        <f>SUMPRODUCT(fLineItemInvoiceDetail[Quanity],fLineItemInvoiceDetail[Unit Price],--(fLineItemInvoiceDetail[Invoice Number]=fInvoiceHeader[[#This Row],[Invoice Number]]))</f>
        <v>486.36</v>
      </c>
      <c r="F123">
        <f>fInvoiceHeader[[#This Row],[Invoice Discount]]/fInvoiceHeader[[#This Row],[Invoice Sales]]</f>
        <v>2.0005757052389175E-2</v>
      </c>
      <c r="G123">
        <f>SUMIFS(fLineItemInvoiceDetail[Line Weight],fLineItemInvoiceDetail[Invoice Number],fInvoiceHeader[[#This Row],[Invoice Number]])</f>
        <v>147</v>
      </c>
      <c r="I123" s="43">
        <v>125512</v>
      </c>
      <c r="J123" s="43" t="s">
        <v>6</v>
      </c>
      <c r="K123" s="43">
        <v>80</v>
      </c>
      <c r="L123" s="43">
        <v>27.57</v>
      </c>
      <c r="M123" s="43">
        <f>VLOOKUP(fLineItemInvoiceDetail[[#This Row],[Invoice Number]],fInvoiceHeader[[Invoice Number]:[% Sales Discount]],5,0)*fLineItemInvoiceDetail[[#This Row],[Quanity]]*fLineItemInvoiceDetail[[#This Row],[Unit Price]]</f>
        <v>220.56319935015014</v>
      </c>
      <c r="N1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30.688000000000006</v>
      </c>
      <c r="O123" s="43">
        <f>VLOOKUP(fLineItemInvoiceDetail[[#This Row],[Product]],dProduct[],4,0)*fLineItemInvoiceDetail[[#This Row],[Quanity]]</f>
        <v>240</v>
      </c>
      <c r="AM123" s="28">
        <v>125598</v>
      </c>
      <c r="AN123" s="28">
        <v>19.25</v>
      </c>
      <c r="AO123" s="28">
        <v>9.73</v>
      </c>
      <c r="AQ123" s="30">
        <v>125512</v>
      </c>
      <c r="AR123" s="28" t="s">
        <v>6</v>
      </c>
      <c r="AS123" s="28">
        <v>80</v>
      </c>
      <c r="AT123" s="28">
        <v>27.57</v>
      </c>
      <c r="AU123" s="48">
        <f t="shared" si="4"/>
        <v>220.56319935015014</v>
      </c>
      <c r="AV123" s="48">
        <f t="shared" si="5"/>
        <v>30.688000000000006</v>
      </c>
    </row>
    <row r="124" spans="1:48" x14ac:dyDescent="0.25">
      <c r="A124" s="1">
        <v>42883</v>
      </c>
      <c r="B124">
        <v>125599</v>
      </c>
      <c r="C124">
        <v>15.925000000000001</v>
      </c>
      <c r="D124">
        <v>16.2</v>
      </c>
      <c r="E124">
        <f>SUMPRODUCT(fLineItemInvoiceDetail[Quanity],fLineItemInvoiceDetail[Unit Price],--(fLineItemInvoiceDetail[Invoice Number]=fInvoiceHeader[[#This Row],[Invoice Number]]))</f>
        <v>539.84</v>
      </c>
      <c r="F124">
        <f>fInvoiceHeader[[#This Row],[Invoice Discount]]/fInvoiceHeader[[#This Row],[Invoice Sales]]</f>
        <v>3.0008891523414342E-2</v>
      </c>
      <c r="G124">
        <f>SUMIFS(fLineItemInvoiceDetail[Line Weight],fLineItemInvoiceDetail[Invoice Number],fInvoiceHeader[[#This Row],[Invoice Number]])</f>
        <v>112</v>
      </c>
      <c r="I124" s="46">
        <v>125512</v>
      </c>
      <c r="J124" s="46" t="s">
        <v>10</v>
      </c>
      <c r="K124" s="46">
        <v>31</v>
      </c>
      <c r="L124" s="46">
        <v>18.82</v>
      </c>
      <c r="M124" s="46">
        <f>VLOOKUP(fLineItemInvoiceDetail[[#This Row],[Invoice Number]],fInvoiceHeader[[Invoice Number]:[% Sales Discount]],5,0)*fLineItemInvoiceDetail[[#This Row],[Quanity]]*fLineItemInvoiceDetail[[#This Row],[Unit Price]]</f>
        <v>58.342846284396359</v>
      </c>
      <c r="N1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23.783200000000004</v>
      </c>
      <c r="O124" s="46">
        <f>VLOOKUP(fLineItemInvoiceDetail[[#This Row],[Product]],dProduct[],4,0)*fLineItemInvoiceDetail[[#This Row],[Quanity]]</f>
        <v>186</v>
      </c>
      <c r="AM124" s="31">
        <v>125599</v>
      </c>
      <c r="AN124" s="31">
        <v>15.925000000000001</v>
      </c>
      <c r="AO124" s="31">
        <v>16.2</v>
      </c>
      <c r="AQ124" s="32">
        <v>125512</v>
      </c>
      <c r="AR124" s="31" t="s">
        <v>10</v>
      </c>
      <c r="AS124" s="31">
        <v>31</v>
      </c>
      <c r="AT124" s="31">
        <v>18.82</v>
      </c>
      <c r="AU124" s="48">
        <f t="shared" si="4"/>
        <v>58.342846284396359</v>
      </c>
      <c r="AV124" s="48">
        <f t="shared" si="5"/>
        <v>23.783200000000004</v>
      </c>
    </row>
    <row r="125" spans="1:48" x14ac:dyDescent="0.25">
      <c r="A125" s="1">
        <v>42886</v>
      </c>
      <c r="B125">
        <v>125600</v>
      </c>
      <c r="C125">
        <v>12.25</v>
      </c>
      <c r="D125">
        <v>6.67</v>
      </c>
      <c r="E125">
        <f>SUMPRODUCT(fLineItemInvoiceDetail[Quanity],fLineItemInvoiceDetail[Unit Price],--(fLineItemInvoiceDetail[Invoice Number]=fInvoiceHeader[[#This Row],[Invoice Number]]))</f>
        <v>333.52</v>
      </c>
      <c r="F125">
        <f>fInvoiceHeader[[#This Row],[Invoice Discount]]/fInvoiceHeader[[#This Row],[Invoice Sales]]</f>
        <v>1.9998800671623893E-2</v>
      </c>
      <c r="G125">
        <f>SUMIFS(fLineItemInvoiceDetail[Line Weight],fLineItemInvoiceDetail[Invoice Number],fInvoiceHeader[[#This Row],[Invoice Number]])</f>
        <v>77</v>
      </c>
      <c r="I125" s="43">
        <v>125512</v>
      </c>
      <c r="J125" s="43" t="s">
        <v>21</v>
      </c>
      <c r="K125" s="43">
        <v>39</v>
      </c>
      <c r="L125" s="43">
        <v>16.87</v>
      </c>
      <c r="M125" s="43">
        <f>VLOOKUP(fLineItemInvoiceDetail[[#This Row],[Invoice Number]],fInvoiceHeader[[Invoice Number]:[% Sales Discount]],5,0)*fLineItemInvoiceDetail[[#This Row],[Quanity]]*fLineItemInvoiceDetail[[#This Row],[Unit Price]]</f>
        <v>65.79395436545353</v>
      </c>
      <c r="N1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17.453800000000005</v>
      </c>
      <c r="O125" s="43">
        <f>VLOOKUP(fLineItemInvoiceDetail[[#This Row],[Product]],dProduct[],4,0)*fLineItemInvoiceDetail[[#This Row],[Quanity]]</f>
        <v>136.5</v>
      </c>
      <c r="AM125" s="28">
        <v>125600</v>
      </c>
      <c r="AN125" s="28">
        <v>12.25</v>
      </c>
      <c r="AO125" s="28">
        <v>6.67</v>
      </c>
      <c r="AQ125" s="30">
        <v>125512</v>
      </c>
      <c r="AR125" s="28" t="s">
        <v>21</v>
      </c>
      <c r="AS125" s="28">
        <v>39</v>
      </c>
      <c r="AT125" s="28">
        <v>16.87</v>
      </c>
      <c r="AU125" s="48">
        <f t="shared" si="4"/>
        <v>65.79395436545353</v>
      </c>
      <c r="AV125" s="48">
        <f t="shared" si="5"/>
        <v>17.453800000000005</v>
      </c>
    </row>
    <row r="126" spans="1:48" x14ac:dyDescent="0.25">
      <c r="A126" s="1">
        <v>42887</v>
      </c>
      <c r="B126">
        <v>125601</v>
      </c>
      <c r="C126">
        <v>129.67500000000001</v>
      </c>
      <c r="D126">
        <v>324</v>
      </c>
      <c r="E126">
        <f>SUMPRODUCT(fLineItemInvoiceDetail[Quanity],fLineItemInvoiceDetail[Unit Price],--(fLineItemInvoiceDetail[Invoice Number]=fInvoiceHeader[[#This Row],[Invoice Number]]))</f>
        <v>3239.98</v>
      </c>
      <c r="F126">
        <f>fInvoiceHeader[[#This Row],[Invoice Discount]]/fInvoiceHeader[[#This Row],[Invoice Sales]]</f>
        <v>0.10000061728776104</v>
      </c>
      <c r="G126">
        <f>SUMIFS(fLineItemInvoiceDetail[Line Weight],fLineItemInvoiceDetail[Invoice Number],fInvoiceHeader[[#This Row],[Invoice Number]])</f>
        <v>932</v>
      </c>
      <c r="I126" s="46">
        <v>125513</v>
      </c>
      <c r="J126" s="46" t="s">
        <v>15</v>
      </c>
      <c r="K126" s="46">
        <v>128</v>
      </c>
      <c r="L126" s="46">
        <v>15.92</v>
      </c>
      <c r="M126" s="46">
        <f>VLOOKUP(fLineItemInvoiceDetail[[#This Row],[Invoice Number]],fInvoiceHeader[[Invoice Number]:[% Sales Discount]],5,0)*fLineItemInvoiceDetail[[#This Row],[Quanity]]*fLineItemInvoiceDetail[[#This Row],[Unit Price]]</f>
        <v>203.77642829969378</v>
      </c>
      <c r="N1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72.631726065688326</v>
      </c>
      <c r="O126" s="46">
        <f>VLOOKUP(fLineItemInvoiceDetail[[#This Row],[Product]],dProduct[],4,0)*fLineItemInvoiceDetail[[#This Row],[Quanity]]</f>
        <v>640</v>
      </c>
      <c r="AM126" s="31">
        <v>125601</v>
      </c>
      <c r="AN126" s="31">
        <v>129.67500000000001</v>
      </c>
      <c r="AO126" s="31">
        <v>324</v>
      </c>
      <c r="AQ126" s="32">
        <v>125513</v>
      </c>
      <c r="AR126" s="31" t="s">
        <v>15</v>
      </c>
      <c r="AS126" s="31">
        <v>128</v>
      </c>
      <c r="AT126" s="31">
        <v>15.92</v>
      </c>
      <c r="AU126" s="48">
        <f t="shared" si="4"/>
        <v>203.77642829969378</v>
      </c>
      <c r="AV126" s="48">
        <f t="shared" si="5"/>
        <v>72.631726065688326</v>
      </c>
    </row>
    <row r="127" spans="1:48" x14ac:dyDescent="0.25">
      <c r="A127" s="1">
        <v>42888</v>
      </c>
      <c r="B127">
        <v>125602</v>
      </c>
      <c r="C127">
        <v>96.95</v>
      </c>
      <c r="D127">
        <v>361.51</v>
      </c>
      <c r="E127">
        <f>SUMPRODUCT(fLineItemInvoiceDetail[Quanity],fLineItemInvoiceDetail[Unit Price],--(fLineItemInvoiceDetail[Invoice Number]=fInvoiceHeader[[#This Row],[Invoice Number]]))</f>
        <v>3615.14</v>
      </c>
      <c r="F127">
        <f>fInvoiceHeader[[#This Row],[Invoice Discount]]/fInvoiceHeader[[#This Row],[Invoice Sales]]</f>
        <v>9.9998893542158809E-2</v>
      </c>
      <c r="G127">
        <f>SUMIFS(fLineItemInvoiceDetail[Line Weight],fLineItemInvoiceDetail[Invoice Number],fInvoiceHeader[[#This Row],[Invoice Number]])</f>
        <v>672.5</v>
      </c>
      <c r="I127" s="43">
        <v>125513</v>
      </c>
      <c r="J127" s="43" t="s">
        <v>16</v>
      </c>
      <c r="K127" s="43">
        <v>176</v>
      </c>
      <c r="L127" s="43">
        <v>8.5299999999999994</v>
      </c>
      <c r="M127" s="43">
        <f>VLOOKUP(fLineItemInvoiceDetail[[#This Row],[Invoice Number]],fInvoiceHeader[[Invoice Number]:[% Sales Discount]],5,0)*fLineItemInvoiceDetail[[#This Row],[Quanity]]*fLineItemInvoiceDetail[[#This Row],[Unit Price]]</f>
        <v>150.12831554145936</v>
      </c>
      <c r="N1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69.908036338225003</v>
      </c>
      <c r="O127" s="43">
        <f>VLOOKUP(fLineItemInvoiceDetail[[#This Row],[Product]],dProduct[],4,0)*fLineItemInvoiceDetail[[#This Row],[Quanity]]</f>
        <v>616</v>
      </c>
      <c r="AM127" s="28">
        <v>125602</v>
      </c>
      <c r="AN127" s="28">
        <v>96.95</v>
      </c>
      <c r="AO127" s="28">
        <v>361.51</v>
      </c>
      <c r="AQ127" s="30">
        <v>125513</v>
      </c>
      <c r="AR127" s="28" t="s">
        <v>16</v>
      </c>
      <c r="AS127" s="28">
        <v>176</v>
      </c>
      <c r="AT127" s="28">
        <v>8.5299999999999994</v>
      </c>
      <c r="AU127" s="48">
        <f t="shared" si="4"/>
        <v>150.12831554145936</v>
      </c>
      <c r="AV127" s="48">
        <f t="shared" si="5"/>
        <v>69.908036338225003</v>
      </c>
    </row>
    <row r="128" spans="1:48" x14ac:dyDescent="0.25">
      <c r="A128" s="1">
        <v>42888</v>
      </c>
      <c r="B128">
        <v>125603</v>
      </c>
      <c r="C128">
        <v>22.05</v>
      </c>
      <c r="D128">
        <v>8.43</v>
      </c>
      <c r="E128">
        <f>SUMPRODUCT(fLineItemInvoiceDetail[Quanity],fLineItemInvoiceDetail[Unit Price],--(fLineItemInvoiceDetail[Invoice Number]=fInvoiceHeader[[#This Row],[Invoice Number]]))</f>
        <v>421.71999999999997</v>
      </c>
      <c r="F128">
        <f>fInvoiceHeader[[#This Row],[Invoice Discount]]/fInvoiceHeader[[#This Row],[Invoice Sales]]</f>
        <v>1.9989566537038796E-2</v>
      </c>
      <c r="G128">
        <f>SUMIFS(fLineItemInvoiceDetail[Line Weight],fLineItemInvoiceDetail[Invoice Number],fInvoiceHeader[[#This Row],[Invoice Number]])</f>
        <v>143</v>
      </c>
      <c r="I128" s="46">
        <v>125513</v>
      </c>
      <c r="J128" s="46" t="s">
        <v>22</v>
      </c>
      <c r="K128" s="46">
        <v>25</v>
      </c>
      <c r="L128" s="46">
        <v>48.75</v>
      </c>
      <c r="M128" s="46">
        <f>VLOOKUP(fLineItemInvoiceDetail[[#This Row],[Invoice Number]],fInvoiceHeader[[Invoice Number]:[% Sales Discount]],5,0)*fLineItemInvoiceDetail[[#This Row],[Quanity]]*fLineItemInvoiceDetail[[#This Row],[Unit Price]]</f>
        <v>121.87525615884687</v>
      </c>
      <c r="N1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19.860237596086652</v>
      </c>
      <c r="O128" s="46">
        <f>VLOOKUP(fLineItemInvoiceDetail[[#This Row],[Product]],dProduct[],4,0)*fLineItemInvoiceDetail[[#This Row],[Quanity]]</f>
        <v>175</v>
      </c>
      <c r="AM128" s="31">
        <v>125603</v>
      </c>
      <c r="AN128" s="31">
        <v>22.05</v>
      </c>
      <c r="AO128" s="31">
        <v>8.43</v>
      </c>
      <c r="AQ128" s="32">
        <v>125513</v>
      </c>
      <c r="AR128" s="31" t="s">
        <v>22</v>
      </c>
      <c r="AS128" s="31">
        <v>25</v>
      </c>
      <c r="AT128" s="31">
        <v>48.75</v>
      </c>
      <c r="AU128" s="48">
        <f t="shared" si="4"/>
        <v>121.87525615884687</v>
      </c>
      <c r="AV128" s="48">
        <f t="shared" si="5"/>
        <v>19.860237596086652</v>
      </c>
    </row>
    <row r="129" spans="1:48" x14ac:dyDescent="0.25">
      <c r="A129" s="1">
        <v>42890</v>
      </c>
      <c r="B129">
        <v>125604</v>
      </c>
      <c r="C129">
        <v>27.3</v>
      </c>
      <c r="D129">
        <v>34.770000000000003</v>
      </c>
      <c r="E129">
        <f>SUMPRODUCT(fLineItemInvoiceDetail[Quanity],fLineItemInvoiceDetail[Unit Price],--(fLineItemInvoiceDetail[Invoice Number]=fInvoiceHeader[[#This Row],[Invoice Number]]))</f>
        <v>993.5100000000001</v>
      </c>
      <c r="F129">
        <f>fInvoiceHeader[[#This Row],[Invoice Discount]]/fInvoiceHeader[[#This Row],[Invoice Sales]]</f>
        <v>3.4997131382673553E-2</v>
      </c>
      <c r="G129">
        <f>SUMIFS(fLineItemInvoiceDetail[Line Weight],fLineItemInvoiceDetail[Invoice Number],fInvoiceHeader[[#This Row],[Invoice Number]])</f>
        <v>415</v>
      </c>
      <c r="I129" s="43">
        <v>125515</v>
      </c>
      <c r="J129" s="43" t="s">
        <v>16</v>
      </c>
      <c r="K129" s="43">
        <v>141</v>
      </c>
      <c r="L129" s="43">
        <v>10.42</v>
      </c>
      <c r="M129" s="43">
        <f>VLOOKUP(fLineItemInvoiceDetail[[#This Row],[Invoice Number]],fInvoiceHeader[[Invoice Number]:[% Sales Discount]],5,0)*fLineItemInvoiceDetail[[#This Row],[Quanity]]*fLineItemInvoiceDetail[[#This Row],[Unit Price]]</f>
        <v>95.501769132969955</v>
      </c>
      <c r="N1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53.728653444676404</v>
      </c>
      <c r="O129" s="43">
        <f>VLOOKUP(fLineItemInvoiceDetail[[#This Row],[Product]],dProduct[],4,0)*fLineItemInvoiceDetail[[#This Row],[Quanity]]</f>
        <v>493.5</v>
      </c>
      <c r="AM129" s="28">
        <v>125604</v>
      </c>
      <c r="AN129" s="28">
        <v>27.3</v>
      </c>
      <c r="AO129" s="28">
        <v>34.770000000000003</v>
      </c>
      <c r="AQ129" s="30">
        <v>125515</v>
      </c>
      <c r="AR129" s="28" t="s">
        <v>16</v>
      </c>
      <c r="AS129" s="28">
        <v>141</v>
      </c>
      <c r="AT129" s="28">
        <v>10.42</v>
      </c>
      <c r="AU129" s="48">
        <f t="shared" si="4"/>
        <v>95.501769132969955</v>
      </c>
      <c r="AV129" s="48">
        <f t="shared" si="5"/>
        <v>53.728653444676404</v>
      </c>
    </row>
    <row r="130" spans="1:48" x14ac:dyDescent="0.25">
      <c r="A130" s="1">
        <v>42893</v>
      </c>
      <c r="B130">
        <v>125605</v>
      </c>
      <c r="C130">
        <v>100.8</v>
      </c>
      <c r="D130">
        <v>319.52</v>
      </c>
      <c r="E130">
        <f>SUMPRODUCT(fLineItemInvoiceDetail[Quanity],fLineItemInvoiceDetail[Unit Price],--(fLineItemInvoiceDetail[Invoice Number]=fInvoiceHeader[[#This Row],[Invoice Number]]))</f>
        <v>3195.16</v>
      </c>
      <c r="F130">
        <f>fInvoiceHeader[[#This Row],[Invoice Discount]]/fInvoiceHeader[[#This Row],[Invoice Sales]]</f>
        <v>0.10000125189348891</v>
      </c>
      <c r="G130">
        <f>SUMIFS(fLineItemInvoiceDetail[Line Weight],fLineItemInvoiceDetail[Invoice Number],fInvoiceHeader[[#This Row],[Invoice Number]])</f>
        <v>1296</v>
      </c>
      <c r="I130" s="46">
        <v>125515</v>
      </c>
      <c r="J130" s="46" t="s">
        <v>11</v>
      </c>
      <c r="K130" s="46">
        <v>45</v>
      </c>
      <c r="L130" s="46">
        <v>12.97</v>
      </c>
      <c r="M130" s="46">
        <f>VLOOKUP(fLineItemInvoiceDetail[[#This Row],[Invoice Number]],fInvoiceHeader[[Invoice Number]:[% Sales Discount]],5,0)*fLineItemInvoiceDetail[[#This Row],[Quanity]]*fLineItemInvoiceDetail[[#This Row],[Unit Price]]</f>
        <v>37.938230867030065</v>
      </c>
      <c r="N1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24.496346555323587</v>
      </c>
      <c r="O130" s="46">
        <f>VLOOKUP(fLineItemInvoiceDetail[[#This Row],[Product]],dProduct[],4,0)*fLineItemInvoiceDetail[[#This Row],[Quanity]]</f>
        <v>225</v>
      </c>
      <c r="AM130" s="31">
        <v>125605</v>
      </c>
      <c r="AN130" s="31">
        <v>100.8</v>
      </c>
      <c r="AO130" s="31">
        <v>319.52</v>
      </c>
      <c r="AQ130" s="32">
        <v>125515</v>
      </c>
      <c r="AR130" s="31" t="s">
        <v>11</v>
      </c>
      <c r="AS130" s="31">
        <v>45</v>
      </c>
      <c r="AT130" s="31">
        <v>12.97</v>
      </c>
      <c r="AU130" s="48">
        <f t="shared" si="4"/>
        <v>37.938230867030065</v>
      </c>
      <c r="AV130" s="48">
        <f t="shared" si="5"/>
        <v>24.496346555323587</v>
      </c>
    </row>
    <row r="131" spans="1:48" x14ac:dyDescent="0.25">
      <c r="A131" s="1">
        <v>42893</v>
      </c>
      <c r="B131">
        <v>125606</v>
      </c>
      <c r="C131">
        <v>169.75</v>
      </c>
      <c r="D131">
        <v>299.39999999999998</v>
      </c>
      <c r="E131">
        <f>SUMPRODUCT(fLineItemInvoiceDetail[Quanity],fLineItemInvoiceDetail[Unit Price],--(fLineItemInvoiceDetail[Invoice Number]=fInvoiceHeader[[#This Row],[Invoice Number]]))</f>
        <v>2994.04</v>
      </c>
      <c r="F131">
        <f>fInvoiceHeader[[#This Row],[Invoice Discount]]/fInvoiceHeader[[#This Row],[Invoice Sales]]</f>
        <v>9.9998664012504831E-2</v>
      </c>
      <c r="G131">
        <f>SUMIFS(fLineItemInvoiceDetail[Line Weight],fLineItemInvoiceDetail[Invoice Number],fInvoiceHeader[[#This Row],[Invoice Number]])</f>
        <v>1547</v>
      </c>
      <c r="I131" s="43">
        <v>125518</v>
      </c>
      <c r="J131" s="43" t="s">
        <v>13</v>
      </c>
      <c r="K131" s="43">
        <v>21</v>
      </c>
      <c r="L131" s="43">
        <v>19.96</v>
      </c>
      <c r="M131" s="43">
        <f>VLOOKUP(fLineItemInvoiceDetail[[#This Row],[Invoice Number]],fInvoiceHeader[[Invoice Number]:[% Sales Discount]],5,0)*fLineItemInvoiceDetail[[#This Row],[Quanity]]*fLineItemInvoiceDetail[[#This Row],[Unit Price]]</f>
        <v>20.957180399671504</v>
      </c>
      <c r="N1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14.085365853658537</v>
      </c>
      <c r="O131" s="43">
        <f>VLOOKUP(fLineItemInvoiceDetail[[#This Row],[Product]],dProduct[],4,0)*fLineItemInvoiceDetail[[#This Row],[Quanity]]</f>
        <v>115.5</v>
      </c>
      <c r="AM131" s="28">
        <v>125606</v>
      </c>
      <c r="AN131" s="28">
        <v>169.75</v>
      </c>
      <c r="AO131" s="28">
        <v>299.39999999999998</v>
      </c>
      <c r="AQ131" s="30">
        <v>125518</v>
      </c>
      <c r="AR131" s="28" t="s">
        <v>13</v>
      </c>
      <c r="AS131" s="28">
        <v>21</v>
      </c>
      <c r="AT131" s="28">
        <v>19.96</v>
      </c>
      <c r="AU131" s="48">
        <f t="shared" si="4"/>
        <v>20.957180399671504</v>
      </c>
      <c r="AV131" s="48">
        <f t="shared" si="5"/>
        <v>14.085365853658537</v>
      </c>
    </row>
    <row r="132" spans="1:48" x14ac:dyDescent="0.25">
      <c r="A132" s="1">
        <v>42897</v>
      </c>
      <c r="B132">
        <v>125607</v>
      </c>
      <c r="C132">
        <v>69.3</v>
      </c>
      <c r="D132">
        <v>82.78</v>
      </c>
      <c r="E132">
        <f>SUMPRODUCT(fLineItemInvoiceDetail[Quanity],fLineItemInvoiceDetail[Unit Price],--(fLineItemInvoiceDetail[Invoice Number]=fInvoiceHeader[[#This Row],[Invoice Number]]))</f>
        <v>1655.68</v>
      </c>
      <c r="F132">
        <f>fInvoiceHeader[[#This Row],[Invoice Discount]]/fInvoiceHeader[[#This Row],[Invoice Sales]]</f>
        <v>4.9997584074217241E-2</v>
      </c>
      <c r="G132">
        <f>SUMIFS(fLineItemInvoiceDetail[Line Weight],fLineItemInvoiceDetail[Invoice Number],fInvoiceHeader[[#This Row],[Invoice Number]])</f>
        <v>520</v>
      </c>
      <c r="I132" s="46">
        <v>125518</v>
      </c>
      <c r="J132" s="46" t="s">
        <v>16</v>
      </c>
      <c r="K132" s="46">
        <v>49</v>
      </c>
      <c r="L132" s="46">
        <v>12.32</v>
      </c>
      <c r="M132" s="46">
        <f>VLOOKUP(fLineItemInvoiceDetail[[#This Row],[Invoice Number]],fInvoiceHeader[[Invoice Number]:[% Sales Discount]],5,0)*fLineItemInvoiceDetail[[#This Row],[Quanity]]*fLineItemInvoiceDetail[[#This Row],[Unit Price]]</f>
        <v>30.182819600328493</v>
      </c>
      <c r="N1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20.914634146341463</v>
      </c>
      <c r="O132" s="46">
        <f>VLOOKUP(fLineItemInvoiceDetail[[#This Row],[Product]],dProduct[],4,0)*fLineItemInvoiceDetail[[#This Row],[Quanity]]</f>
        <v>171.5</v>
      </c>
      <c r="AM132" s="31">
        <v>125607</v>
      </c>
      <c r="AN132" s="31">
        <v>69.3</v>
      </c>
      <c r="AO132" s="31">
        <v>82.78</v>
      </c>
      <c r="AQ132" s="32">
        <v>125518</v>
      </c>
      <c r="AR132" s="31" t="s">
        <v>16</v>
      </c>
      <c r="AS132" s="31">
        <v>49</v>
      </c>
      <c r="AT132" s="31">
        <v>12.32</v>
      </c>
      <c r="AU132" s="48">
        <f t="shared" si="4"/>
        <v>30.182819600328493</v>
      </c>
      <c r="AV132" s="48">
        <f t="shared" si="5"/>
        <v>20.914634146341463</v>
      </c>
    </row>
    <row r="133" spans="1:48" x14ac:dyDescent="0.25">
      <c r="A133" s="1">
        <v>42897</v>
      </c>
      <c r="B133">
        <v>125608</v>
      </c>
      <c r="C133">
        <v>200.02500000000001</v>
      </c>
      <c r="D133">
        <v>448.07</v>
      </c>
      <c r="E133">
        <f>SUMPRODUCT(fLineItemInvoiceDetail[Quanity],fLineItemInvoiceDetail[Unit Price],--(fLineItemInvoiceDetail[Invoice Number]=fInvoiceHeader[[#This Row],[Invoice Number]]))</f>
        <v>4480.74</v>
      </c>
      <c r="F133">
        <f>fInvoiceHeader[[#This Row],[Invoice Discount]]/fInvoiceHeader[[#This Row],[Invoice Sales]]</f>
        <v>9.9999107290313652E-2</v>
      </c>
      <c r="G133">
        <f>SUMIFS(fLineItemInvoiceDetail[Line Weight],fLineItemInvoiceDetail[Invoice Number],fInvoiceHeader[[#This Row],[Invoice Number]])</f>
        <v>2098</v>
      </c>
      <c r="I133" s="43">
        <v>125519</v>
      </c>
      <c r="J133" s="43" t="s">
        <v>11</v>
      </c>
      <c r="K133" s="43">
        <v>9</v>
      </c>
      <c r="L133" s="43">
        <v>18.95</v>
      </c>
      <c r="M133" s="43">
        <f>VLOOKUP(fLineItemInvoiceDetail[[#This Row],[Invoice Number]],fInvoiceHeader[[Invoice Number]:[% Sales Discount]],5,0)*fLineItemInvoiceDetail[[#This Row],[Quanity]]*fLineItemInvoiceDetail[[#This Row],[Unit Price]]</f>
        <v>0</v>
      </c>
      <c r="N1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4.7249999999999996</v>
      </c>
      <c r="O133" s="43">
        <f>VLOOKUP(fLineItemInvoiceDetail[[#This Row],[Product]],dProduct[],4,0)*fLineItemInvoiceDetail[[#This Row],[Quanity]]</f>
        <v>45</v>
      </c>
      <c r="AM133" s="28">
        <v>125608</v>
      </c>
      <c r="AN133" s="28">
        <v>200.02500000000001</v>
      </c>
      <c r="AO133" s="28">
        <v>448.07</v>
      </c>
      <c r="AQ133" s="30">
        <v>125519</v>
      </c>
      <c r="AR133" s="28" t="s">
        <v>11</v>
      </c>
      <c r="AS133" s="28">
        <v>9</v>
      </c>
      <c r="AT133" s="28">
        <v>18.95</v>
      </c>
      <c r="AU133" s="48">
        <f t="shared" si="4"/>
        <v>0</v>
      </c>
      <c r="AV133" s="48">
        <f t="shared" si="5"/>
        <v>4.7249999999999996</v>
      </c>
    </row>
    <row r="134" spans="1:48" x14ac:dyDescent="0.25">
      <c r="A134" s="1">
        <v>42898</v>
      </c>
      <c r="B134">
        <v>125609</v>
      </c>
      <c r="C134">
        <v>80.5</v>
      </c>
      <c r="D134">
        <v>144.28</v>
      </c>
      <c r="E134">
        <f>SUMPRODUCT(fLineItemInvoiceDetail[Quanity],fLineItemInvoiceDetail[Unit Price],--(fLineItemInvoiceDetail[Invoice Number]=fInvoiceHeader[[#This Row],[Invoice Number]]))</f>
        <v>2219.71</v>
      </c>
      <c r="F134">
        <f>fInvoiceHeader[[#This Row],[Invoice Discount]]/fInvoiceHeader[[#This Row],[Invoice Sales]]</f>
        <v>6.4999481914304116E-2</v>
      </c>
      <c r="G134">
        <f>SUMIFS(fLineItemInvoiceDetail[Line Weight],fLineItemInvoiceDetail[Invoice Number],fInvoiceHeader[[#This Row],[Invoice Number]])</f>
        <v>511</v>
      </c>
      <c r="I134" s="46">
        <v>125520</v>
      </c>
      <c r="J134" s="46" t="s">
        <v>22</v>
      </c>
      <c r="K134" s="46">
        <v>30</v>
      </c>
      <c r="L134" s="46">
        <v>48.75</v>
      </c>
      <c r="M134" s="46">
        <f>VLOOKUP(fLineItemInvoiceDetail[[#This Row],[Invoice Number]],fInvoiceHeader[[Invoice Number]:[% Sales Discount]],5,0)*fLineItemInvoiceDetail[[#This Row],[Quanity]]*fLineItemInvoiceDetail[[#This Row],[Unit Price]]</f>
        <v>73.129999999999981</v>
      </c>
      <c r="N1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134" s="46">
        <f>VLOOKUP(fLineItemInvoiceDetail[[#This Row],[Product]],dProduct[],4,0)*fLineItemInvoiceDetail[[#This Row],[Quanity]]</f>
        <v>210</v>
      </c>
      <c r="AM134" s="31">
        <v>125609</v>
      </c>
      <c r="AN134" s="31">
        <v>80.5</v>
      </c>
      <c r="AO134" s="31">
        <v>144.28</v>
      </c>
      <c r="AQ134" s="32">
        <v>125520</v>
      </c>
      <c r="AR134" s="31" t="s">
        <v>22</v>
      </c>
      <c r="AS134" s="31">
        <v>30</v>
      </c>
      <c r="AT134" s="31">
        <v>48.75</v>
      </c>
      <c r="AU134" s="48">
        <f t="shared" si="4"/>
        <v>73.129999999999981</v>
      </c>
      <c r="AV134" s="48">
        <f t="shared" si="5"/>
        <v>12.25</v>
      </c>
    </row>
    <row r="135" spans="1:48" x14ac:dyDescent="0.25">
      <c r="A135" s="1">
        <v>42899</v>
      </c>
      <c r="B135">
        <v>125611</v>
      </c>
      <c r="C135">
        <v>137.72499999999999</v>
      </c>
      <c r="D135">
        <v>350.78</v>
      </c>
      <c r="E135">
        <f>SUMPRODUCT(fLineItemInvoiceDetail[Quanity],fLineItemInvoiceDetail[Unit Price],--(fLineItemInvoiceDetail[Invoice Number]=fInvoiceHeader[[#This Row],[Invoice Number]]))</f>
        <v>3507.83</v>
      </c>
      <c r="F135">
        <f>fInvoiceHeader[[#This Row],[Invoice Discount]]/fInvoiceHeader[[#This Row],[Invoice Sales]]</f>
        <v>9.9999144770413606E-2</v>
      </c>
      <c r="G135">
        <f>SUMIFS(fLineItemInvoiceDetail[Line Weight],fLineItemInvoiceDetail[Invoice Number],fInvoiceHeader[[#This Row],[Invoice Number]])</f>
        <v>1057</v>
      </c>
      <c r="I135" s="43">
        <v>125521</v>
      </c>
      <c r="J135" s="43" t="s">
        <v>13</v>
      </c>
      <c r="K135" s="43">
        <v>29</v>
      </c>
      <c r="L135" s="43">
        <v>16.22</v>
      </c>
      <c r="M135" s="43">
        <f>VLOOKUP(fLineItemInvoiceDetail[[#This Row],[Invoice Number]],fInvoiceHeader[[Invoice Number]:[% Sales Discount]],5,0)*fLineItemInvoiceDetail[[#This Row],[Quanity]]*fLineItemInvoiceDetail[[#This Row],[Unit Price]]</f>
        <v>9.41</v>
      </c>
      <c r="N1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135" s="43">
        <f>VLOOKUP(fLineItemInvoiceDetail[[#This Row],[Product]],dProduct[],4,0)*fLineItemInvoiceDetail[[#This Row],[Quanity]]</f>
        <v>159.5</v>
      </c>
      <c r="AM135" s="28">
        <v>125611</v>
      </c>
      <c r="AN135" s="28">
        <v>137.72499999999999</v>
      </c>
      <c r="AO135" s="28">
        <v>350.78</v>
      </c>
      <c r="AQ135" s="30">
        <v>125521</v>
      </c>
      <c r="AR135" s="28" t="s">
        <v>13</v>
      </c>
      <c r="AS135" s="28">
        <v>29</v>
      </c>
      <c r="AT135" s="28">
        <v>16.22</v>
      </c>
      <c r="AU135" s="48">
        <f t="shared" si="4"/>
        <v>9.41</v>
      </c>
      <c r="AV135" s="48">
        <f t="shared" si="5"/>
        <v>26.25</v>
      </c>
    </row>
    <row r="136" spans="1:48" x14ac:dyDescent="0.25">
      <c r="A136" s="1">
        <v>42900</v>
      </c>
      <c r="B136">
        <v>125612</v>
      </c>
      <c r="C136">
        <v>79.45</v>
      </c>
      <c r="D136">
        <v>358.04</v>
      </c>
      <c r="E136">
        <f>SUMPRODUCT(fLineItemInvoiceDetail[Quanity],fLineItemInvoiceDetail[Unit Price],--(fLineItemInvoiceDetail[Invoice Number]=fInvoiceHeader[[#This Row],[Invoice Number]]))</f>
        <v>3580.3499999999995</v>
      </c>
      <c r="F136">
        <f>fInvoiceHeader[[#This Row],[Invoice Discount]]/fInvoiceHeader[[#This Row],[Invoice Sales]]</f>
        <v>0.10000139651151425</v>
      </c>
      <c r="G136">
        <f>SUMIFS(fLineItemInvoiceDetail[Line Weight],fLineItemInvoiceDetail[Invoice Number],fInvoiceHeader[[#This Row],[Invoice Number]])</f>
        <v>799</v>
      </c>
      <c r="I136" s="46">
        <v>125522</v>
      </c>
      <c r="J136" s="46" t="s">
        <v>15</v>
      </c>
      <c r="K136" s="46">
        <v>6</v>
      </c>
      <c r="L136" s="46">
        <v>27.5</v>
      </c>
      <c r="M136" s="46">
        <f>VLOOKUP(fLineItemInvoiceDetail[[#This Row],[Invoice Number]],fInvoiceHeader[[Invoice Number]:[% Sales Discount]],5,0)*fLineItemInvoiceDetail[[#This Row],[Quanity]]*fLineItemInvoiceDetail[[#This Row],[Unit Price]]</f>
        <v>8.25079825834543</v>
      </c>
      <c r="N1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3.2052631578947368</v>
      </c>
      <c r="O136" s="46">
        <f>VLOOKUP(fLineItemInvoiceDetail[[#This Row],[Product]],dProduct[],4,0)*fLineItemInvoiceDetail[[#This Row],[Quanity]]</f>
        <v>30</v>
      </c>
      <c r="AM136" s="31">
        <v>125612</v>
      </c>
      <c r="AN136" s="31">
        <v>79.45</v>
      </c>
      <c r="AO136" s="31">
        <v>358.04</v>
      </c>
      <c r="AQ136" s="32">
        <v>125522</v>
      </c>
      <c r="AR136" s="31" t="s">
        <v>15</v>
      </c>
      <c r="AS136" s="31">
        <v>6</v>
      </c>
      <c r="AT136" s="31">
        <v>27.5</v>
      </c>
      <c r="AU136" s="48">
        <f t="shared" si="4"/>
        <v>8.25079825834543</v>
      </c>
      <c r="AV136" s="48">
        <f t="shared" si="5"/>
        <v>3.2052631578947368</v>
      </c>
    </row>
    <row r="137" spans="1:48" x14ac:dyDescent="0.25">
      <c r="A137" s="1">
        <v>42901</v>
      </c>
      <c r="B137">
        <v>125613</v>
      </c>
      <c r="C137">
        <v>50.050000000000004</v>
      </c>
      <c r="D137">
        <v>78.510000000000005</v>
      </c>
      <c r="E137">
        <f>SUMPRODUCT(fLineItemInvoiceDetail[Quanity],fLineItemInvoiceDetail[Unit Price],--(fLineItemInvoiceDetail[Invoice Number]=fInvoiceHeader[[#This Row],[Invoice Number]]))</f>
        <v>1570.29</v>
      </c>
      <c r="F137">
        <f>fInvoiceHeader[[#This Row],[Invoice Discount]]/fInvoiceHeader[[#This Row],[Invoice Sales]]</f>
        <v>4.9997134287297254E-2</v>
      </c>
      <c r="G137">
        <f>SUMIFS(fLineItemInvoiceDetail[Line Weight],fLineItemInvoiceDetail[Invoice Number],fInvoiceHeader[[#This Row],[Invoice Number]])</f>
        <v>492</v>
      </c>
      <c r="I137" s="43">
        <v>125522</v>
      </c>
      <c r="J137" s="43" t="s">
        <v>14</v>
      </c>
      <c r="K137" s="43">
        <v>50</v>
      </c>
      <c r="L137" s="43">
        <v>17.37</v>
      </c>
      <c r="M137" s="43">
        <f>VLOOKUP(fLineItemInvoiceDetail[[#This Row],[Invoice Number]],fInvoiceHeader[[Invoice Number]:[% Sales Discount]],5,0)*fLineItemInvoiceDetail[[#This Row],[Quanity]]*fLineItemInvoiceDetail[[#This Row],[Unit Price]]</f>
        <v>43.429201741654573</v>
      </c>
      <c r="N1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37.39473684210526</v>
      </c>
      <c r="O137" s="43">
        <f>VLOOKUP(fLineItemInvoiceDetail[[#This Row],[Product]],dProduct[],4,0)*fLineItemInvoiceDetail[[#This Row],[Quanity]]</f>
        <v>350</v>
      </c>
      <c r="AM137" s="28">
        <v>125613</v>
      </c>
      <c r="AN137" s="28">
        <v>50.050000000000004</v>
      </c>
      <c r="AO137" s="28">
        <v>78.510000000000005</v>
      </c>
      <c r="AQ137" s="30">
        <v>125522</v>
      </c>
      <c r="AR137" s="28" t="s">
        <v>14</v>
      </c>
      <c r="AS137" s="28">
        <v>50</v>
      </c>
      <c r="AT137" s="28">
        <v>17.37</v>
      </c>
      <c r="AU137" s="48">
        <f t="shared" si="4"/>
        <v>43.429201741654573</v>
      </c>
      <c r="AV137" s="48">
        <f t="shared" si="5"/>
        <v>37.39473684210526</v>
      </c>
    </row>
    <row r="138" spans="1:48" x14ac:dyDescent="0.25">
      <c r="A138" s="1">
        <v>42901</v>
      </c>
      <c r="B138">
        <v>125614</v>
      </c>
      <c r="C138">
        <v>117.075</v>
      </c>
      <c r="D138">
        <v>141.19</v>
      </c>
      <c r="E138">
        <f>SUMPRODUCT(fLineItemInvoiceDetail[Quanity],fLineItemInvoiceDetail[Unit Price],--(fLineItemInvoiceDetail[Invoice Number]=fInvoiceHeader[[#This Row],[Invoice Number]]))</f>
        <v>2172.1999999999998</v>
      </c>
      <c r="F138">
        <f>fInvoiceHeader[[#This Row],[Invoice Discount]]/fInvoiceHeader[[#This Row],[Invoice Sales]]</f>
        <v>6.499861891170243E-2</v>
      </c>
      <c r="G138">
        <f>SUMIFS(fLineItemInvoiceDetail[Line Weight],fLineItemInvoiceDetail[Invoice Number],fInvoiceHeader[[#This Row],[Invoice Number]])</f>
        <v>1043.5</v>
      </c>
      <c r="I138" s="46">
        <v>125523</v>
      </c>
      <c r="J138" s="46" t="s">
        <v>13</v>
      </c>
      <c r="K138" s="46">
        <v>28</v>
      </c>
      <c r="L138" s="46">
        <v>16.22</v>
      </c>
      <c r="M138" s="46">
        <f>VLOOKUP(fLineItemInvoiceDetail[[#This Row],[Invoice Number]],fInvoiceHeader[[Invoice Number]:[% Sales Discount]],5,0)*fLineItemInvoiceDetail[[#This Row],[Quanity]]*fLineItemInvoiceDetail[[#This Row],[Unit Price]]</f>
        <v>22.708495530161404</v>
      </c>
      <c r="N1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19.413135593220339</v>
      </c>
      <c r="O138" s="46">
        <f>VLOOKUP(fLineItemInvoiceDetail[[#This Row],[Product]],dProduct[],4,0)*fLineItemInvoiceDetail[[#This Row],[Quanity]]</f>
        <v>154</v>
      </c>
      <c r="AM138" s="31">
        <v>125614</v>
      </c>
      <c r="AN138" s="31">
        <v>117.075</v>
      </c>
      <c r="AO138" s="31">
        <v>141.19</v>
      </c>
      <c r="AQ138" s="32">
        <v>125523</v>
      </c>
      <c r="AR138" s="31" t="s">
        <v>13</v>
      </c>
      <c r="AS138" s="31">
        <v>28</v>
      </c>
      <c r="AT138" s="31">
        <v>16.22</v>
      </c>
      <c r="AU138" s="48">
        <f t="shared" ref="AU138:AU201" si="6">VLOOKUP(AQ138,$AM$9:$AO$872,3,0)/SUMPRODUCT($AS$9:$AS$1780,$AT$9:$AT$1780,--($AQ$9:$AQ$1780=AQ138))*AS138*AT138</f>
        <v>22.708495530161404</v>
      </c>
      <c r="AV138" s="48">
        <f t="shared" ref="AV138:AV201" si="7">(VLOOKUP(AR138,$AX$9:$BA$19,4,0)*AS138)/SUMPRODUCT(SUMIFS($BA$9:$BA$19,$AX$9:$AX$19,$AR$9:$AR$1780),$AS$9:$AS$1780,--($AQ$9:$AQ$1780=AQ138))*VLOOKUP(AQ138,$AM$9:$AO$872,2,0)</f>
        <v>19.413135593220339</v>
      </c>
    </row>
    <row r="139" spans="1:48" x14ac:dyDescent="0.25">
      <c r="A139" s="1">
        <v>42902</v>
      </c>
      <c r="B139">
        <v>125615</v>
      </c>
      <c r="C139">
        <v>17.324999999999999</v>
      </c>
      <c r="D139">
        <v>17.059999999999999</v>
      </c>
      <c r="E139">
        <f>SUMPRODUCT(fLineItemInvoiceDetail[Quanity],fLineItemInvoiceDetail[Unit Price],--(fLineItemInvoiceDetail[Invoice Number]=fInvoiceHeader[[#This Row],[Invoice Number]]))</f>
        <v>568.5</v>
      </c>
      <c r="F139">
        <f>fInvoiceHeader[[#This Row],[Invoice Discount]]/fInvoiceHeader[[#This Row],[Invoice Sales]]</f>
        <v>3.0008795074758132E-2</v>
      </c>
      <c r="G139">
        <f>SUMIFS(fLineItemInvoiceDetail[Line Weight],fLineItemInvoiceDetail[Invoice Number],fInvoiceHeader[[#This Row],[Invoice Number]])</f>
        <v>175</v>
      </c>
      <c r="I139" s="43">
        <v>125523</v>
      </c>
      <c r="J139" s="43" t="s">
        <v>10</v>
      </c>
      <c r="K139" s="43">
        <v>53</v>
      </c>
      <c r="L139" s="43">
        <v>17.37</v>
      </c>
      <c r="M139" s="43">
        <f>VLOOKUP(fLineItemInvoiceDetail[[#This Row],[Invoice Number]],fInvoiceHeader[[Invoice Number]:[% Sales Discount]],5,0)*fLineItemInvoiceDetail[[#This Row],[Quanity]]*fLineItemInvoiceDetail[[#This Row],[Unit Price]]</f>
        <v>46.031504469838588</v>
      </c>
      <c r="N1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40.086864406779661</v>
      </c>
      <c r="O139" s="43">
        <f>VLOOKUP(fLineItemInvoiceDetail[[#This Row],[Product]],dProduct[],4,0)*fLineItemInvoiceDetail[[#This Row],[Quanity]]</f>
        <v>318</v>
      </c>
      <c r="AM139" s="28">
        <v>125615</v>
      </c>
      <c r="AN139" s="28">
        <v>17.324999999999999</v>
      </c>
      <c r="AO139" s="28">
        <v>17.059999999999999</v>
      </c>
      <c r="AQ139" s="30">
        <v>125523</v>
      </c>
      <c r="AR139" s="28" t="s">
        <v>10</v>
      </c>
      <c r="AS139" s="28">
        <v>53</v>
      </c>
      <c r="AT139" s="28">
        <v>17.37</v>
      </c>
      <c r="AU139" s="48">
        <f t="shared" si="6"/>
        <v>46.031504469838588</v>
      </c>
      <c r="AV139" s="48">
        <f t="shared" si="7"/>
        <v>40.086864406779661</v>
      </c>
    </row>
    <row r="140" spans="1:48" x14ac:dyDescent="0.25">
      <c r="A140" s="1">
        <v>42903</v>
      </c>
      <c r="B140">
        <v>125616</v>
      </c>
      <c r="C140">
        <v>329.35</v>
      </c>
      <c r="D140">
        <v>783.96</v>
      </c>
      <c r="E140">
        <f>SUMPRODUCT(fLineItemInvoiceDetail[Quanity],fLineItemInvoiceDetail[Unit Price],--(fLineItemInvoiceDetail[Invoice Number]=fInvoiceHeader[[#This Row],[Invoice Number]]))</f>
        <v>7839.5999999999995</v>
      </c>
      <c r="F140">
        <f>fInvoiceHeader[[#This Row],[Invoice Discount]]/fInvoiceHeader[[#This Row],[Invoice Sales]]</f>
        <v>0.1</v>
      </c>
      <c r="G140">
        <f>SUMIFS(fLineItemInvoiceDetail[Line Weight],fLineItemInvoiceDetail[Invoice Number],fInvoiceHeader[[#This Row],[Invoice Number]])</f>
        <v>3303</v>
      </c>
      <c r="I140" s="46">
        <v>125524</v>
      </c>
      <c r="J140" s="46" t="s">
        <v>11</v>
      </c>
      <c r="K140" s="46">
        <v>2</v>
      </c>
      <c r="L140" s="46">
        <v>19.95</v>
      </c>
      <c r="M140" s="46">
        <f>VLOOKUP(fLineItemInvoiceDetail[[#This Row],[Invoice Number]],fInvoiceHeader[[Invoice Number]:[% Sales Discount]],5,0)*fLineItemInvoiceDetail[[#This Row],[Quanity]]*fLineItemInvoiceDetail[[#This Row],[Unit Price]]</f>
        <v>0</v>
      </c>
      <c r="N1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1.2250000000000001</v>
      </c>
      <c r="O140" s="46">
        <f>VLOOKUP(fLineItemInvoiceDetail[[#This Row],[Product]],dProduct[],4,0)*fLineItemInvoiceDetail[[#This Row],[Quanity]]</f>
        <v>10</v>
      </c>
      <c r="AM140" s="31">
        <v>125616</v>
      </c>
      <c r="AN140" s="31">
        <v>329.35</v>
      </c>
      <c r="AO140" s="31">
        <v>783.96</v>
      </c>
      <c r="AQ140" s="32">
        <v>125524</v>
      </c>
      <c r="AR140" s="31" t="s">
        <v>11</v>
      </c>
      <c r="AS140" s="31">
        <v>2</v>
      </c>
      <c r="AT140" s="31">
        <v>19.95</v>
      </c>
      <c r="AU140" s="48">
        <f t="shared" si="6"/>
        <v>0</v>
      </c>
      <c r="AV140" s="48">
        <f t="shared" si="7"/>
        <v>1.2250000000000001</v>
      </c>
    </row>
    <row r="141" spans="1:48" x14ac:dyDescent="0.25">
      <c r="A141" s="1">
        <v>42904</v>
      </c>
      <c r="B141">
        <v>125618</v>
      </c>
      <c r="C141">
        <v>380.625</v>
      </c>
      <c r="D141">
        <v>597.27</v>
      </c>
      <c r="E141">
        <f>SUMPRODUCT(fLineItemInvoiceDetail[Quanity],fLineItemInvoiceDetail[Unit Price],--(fLineItemInvoiceDetail[Invoice Number]=fInvoiceHeader[[#This Row],[Invoice Number]]))</f>
        <v>5972.7</v>
      </c>
      <c r="F141">
        <f>fInvoiceHeader[[#This Row],[Invoice Discount]]/fInvoiceHeader[[#This Row],[Invoice Sales]]</f>
        <v>0.1</v>
      </c>
      <c r="G141">
        <f>SUMIFS(fLineItemInvoiceDetail[Line Weight],fLineItemInvoiceDetail[Invoice Number],fInvoiceHeader[[#This Row],[Invoice Number]])</f>
        <v>2460.5</v>
      </c>
      <c r="I141" s="43">
        <v>125526</v>
      </c>
      <c r="J141" s="43" t="s">
        <v>8</v>
      </c>
      <c r="K141" s="43">
        <v>31</v>
      </c>
      <c r="L141" s="43">
        <v>18.170000000000002</v>
      </c>
      <c r="M141" s="43">
        <f>VLOOKUP(fLineItemInvoiceDetail[[#This Row],[Invoice Number]],fInvoiceHeader[[Invoice Number]:[% Sales Discount]],5,0)*fLineItemInvoiceDetail[[#This Row],[Quanity]]*fLineItemInvoiceDetail[[#This Row],[Unit Price]]</f>
        <v>16.899999999999999</v>
      </c>
      <c r="N1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141" s="43">
        <f>VLOOKUP(fLineItemInvoiceDetail[[#This Row],[Product]],dProduct[],4,0)*fLineItemInvoiceDetail[[#This Row],[Quanity]]</f>
        <v>124</v>
      </c>
      <c r="AM141" s="28">
        <v>125618</v>
      </c>
      <c r="AN141" s="28">
        <v>380.625</v>
      </c>
      <c r="AO141" s="28">
        <v>597.27</v>
      </c>
      <c r="AQ141" s="30">
        <v>125526</v>
      </c>
      <c r="AR141" s="28" t="s">
        <v>8</v>
      </c>
      <c r="AS141" s="28">
        <v>31</v>
      </c>
      <c r="AT141" s="28">
        <v>18.170000000000002</v>
      </c>
      <c r="AU141" s="48">
        <f t="shared" si="6"/>
        <v>16.899999999999999</v>
      </c>
      <c r="AV141" s="48">
        <f t="shared" si="7"/>
        <v>12.6</v>
      </c>
    </row>
    <row r="142" spans="1:48" x14ac:dyDescent="0.25">
      <c r="A142" s="1">
        <v>42905</v>
      </c>
      <c r="B142">
        <v>125619</v>
      </c>
      <c r="C142">
        <v>102.2</v>
      </c>
      <c r="D142">
        <v>556.88</v>
      </c>
      <c r="E142">
        <f>SUMPRODUCT(fLineItemInvoiceDetail[Quanity],fLineItemInvoiceDetail[Unit Price],--(fLineItemInvoiceDetail[Invoice Number]=fInvoiceHeader[[#This Row],[Invoice Number]]))</f>
        <v>5568.75</v>
      </c>
      <c r="F142">
        <f>fInvoiceHeader[[#This Row],[Invoice Discount]]/fInvoiceHeader[[#This Row],[Invoice Sales]]</f>
        <v>0.10000089786756454</v>
      </c>
      <c r="G142">
        <f>SUMIFS(fLineItemInvoiceDetail[Line Weight],fLineItemInvoiceDetail[Invoice Number],fInvoiceHeader[[#This Row],[Invoice Number]])</f>
        <v>1155</v>
      </c>
      <c r="I142" s="46">
        <v>125527</v>
      </c>
      <c r="J142" s="46" t="s">
        <v>21</v>
      </c>
      <c r="K142" s="46">
        <v>30</v>
      </c>
      <c r="L142" s="46">
        <v>16.87</v>
      </c>
      <c r="M142" s="46">
        <f>VLOOKUP(fLineItemInvoiceDetail[[#This Row],[Invoice Number]],fInvoiceHeader[[Invoice Number]:[% Sales Discount]],5,0)*fLineItemInvoiceDetail[[#This Row],[Quanity]]*fLineItemInvoiceDetail[[#This Row],[Unit Price]]</f>
        <v>50.610399324596223</v>
      </c>
      <c r="N1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12.258263069139966</v>
      </c>
      <c r="O142" s="46">
        <f>VLOOKUP(fLineItemInvoiceDetail[[#This Row],[Product]],dProduct[],4,0)*fLineItemInvoiceDetail[[#This Row],[Quanity]]</f>
        <v>105</v>
      </c>
      <c r="AM142" s="31">
        <v>125619</v>
      </c>
      <c r="AN142" s="31">
        <v>102.2</v>
      </c>
      <c r="AO142" s="31">
        <v>556.88</v>
      </c>
      <c r="AQ142" s="32">
        <v>125527</v>
      </c>
      <c r="AR142" s="31" t="s">
        <v>21</v>
      </c>
      <c r="AS142" s="31">
        <v>30</v>
      </c>
      <c r="AT142" s="31">
        <v>16.87</v>
      </c>
      <c r="AU142" s="48">
        <f t="shared" si="6"/>
        <v>50.610399324596223</v>
      </c>
      <c r="AV142" s="48">
        <f t="shared" si="7"/>
        <v>12.258263069139966</v>
      </c>
    </row>
    <row r="143" spans="1:48" x14ac:dyDescent="0.25">
      <c r="A143" s="1">
        <v>42909</v>
      </c>
      <c r="B143">
        <v>125620</v>
      </c>
      <c r="C143">
        <v>62.125</v>
      </c>
      <c r="D143">
        <v>66.430000000000007</v>
      </c>
      <c r="E143">
        <f>SUMPRODUCT(fLineItemInvoiceDetail[Quanity],fLineItemInvoiceDetail[Unit Price],--(fLineItemInvoiceDetail[Invoice Number]=fInvoiceHeader[[#This Row],[Invoice Number]]))</f>
        <v>1328.52</v>
      </c>
      <c r="F143">
        <f>fInvoiceHeader[[#This Row],[Invoice Discount]]/fInvoiceHeader[[#This Row],[Invoice Sales]]</f>
        <v>5.0003010869237953E-2</v>
      </c>
      <c r="G143">
        <f>SUMIFS(fLineItemInvoiceDetail[Line Weight],fLineItemInvoiceDetail[Invoice Number],fInvoiceHeader[[#This Row],[Invoice Number]])</f>
        <v>470.5</v>
      </c>
      <c r="I143" s="43">
        <v>125527</v>
      </c>
      <c r="J143" s="43" t="s">
        <v>17</v>
      </c>
      <c r="K143" s="43">
        <v>34</v>
      </c>
      <c r="L143" s="43">
        <v>18.170000000000002</v>
      </c>
      <c r="M143" s="43">
        <f>VLOOKUP(fLineItemInvoiceDetail[[#This Row],[Invoice Number]],fInvoiceHeader[[Invoice Number]:[% Sales Discount]],5,0)*fLineItemInvoiceDetail[[#This Row],[Quanity]]*fLineItemInvoiceDetail[[#This Row],[Unit Price]]</f>
        <v>61.778487442697205</v>
      </c>
      <c r="N1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25.800725126475545</v>
      </c>
      <c r="O143" s="43">
        <f>VLOOKUP(fLineItemInvoiceDetail[[#This Row],[Product]],dProduct[],4,0)*fLineItemInvoiceDetail[[#This Row],[Quanity]]</f>
        <v>221</v>
      </c>
      <c r="AM143" s="28">
        <v>125620</v>
      </c>
      <c r="AN143" s="28">
        <v>62.125</v>
      </c>
      <c r="AO143" s="28">
        <v>66.430000000000007</v>
      </c>
      <c r="AQ143" s="30">
        <v>125527</v>
      </c>
      <c r="AR143" s="28" t="s">
        <v>17</v>
      </c>
      <c r="AS143" s="28">
        <v>34</v>
      </c>
      <c r="AT143" s="28">
        <v>18.170000000000002</v>
      </c>
      <c r="AU143" s="48">
        <f t="shared" si="6"/>
        <v>61.778487442697205</v>
      </c>
      <c r="AV143" s="48">
        <f t="shared" si="7"/>
        <v>25.800725126475545</v>
      </c>
    </row>
    <row r="144" spans="1:48" x14ac:dyDescent="0.25">
      <c r="A144" s="1">
        <v>42911</v>
      </c>
      <c r="B144">
        <v>125621</v>
      </c>
      <c r="C144">
        <v>12.25</v>
      </c>
      <c r="D144">
        <v>8.34</v>
      </c>
      <c r="E144">
        <f>SUMPRODUCT(fLineItemInvoiceDetail[Quanity],fLineItemInvoiceDetail[Unit Price],--(fLineItemInvoiceDetail[Invoice Number]=fInvoiceHeader[[#This Row],[Invoice Number]]))</f>
        <v>416.88</v>
      </c>
      <c r="F144">
        <f>fInvoiceHeader[[#This Row],[Invoice Discount]]/fInvoiceHeader[[#This Row],[Invoice Sales]]</f>
        <v>2.0005757052389175E-2</v>
      </c>
      <c r="G144">
        <f>SUMIFS(fLineItemInvoiceDetail[Line Weight],fLineItemInvoiceDetail[Invoice Number],fInvoiceHeader[[#This Row],[Invoice Number]])</f>
        <v>108</v>
      </c>
      <c r="I144" s="46">
        <v>125527</v>
      </c>
      <c r="J144" s="46" t="s">
        <v>13</v>
      </c>
      <c r="K144" s="46">
        <v>39</v>
      </c>
      <c r="L144" s="46">
        <v>16.22</v>
      </c>
      <c r="M144" s="46">
        <f>VLOOKUP(fLineItemInvoiceDetail[[#This Row],[Invoice Number]],fInvoiceHeader[[Invoice Number]:[% Sales Discount]],5,0)*fLineItemInvoiceDetail[[#This Row],[Quanity]]*fLineItemInvoiceDetail[[#This Row],[Unit Price]]</f>
        <v>63.258499120239229</v>
      </c>
      <c r="N1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25.041880269814502</v>
      </c>
      <c r="O144" s="46">
        <f>VLOOKUP(fLineItemInvoiceDetail[[#This Row],[Product]],dProduct[],4,0)*fLineItemInvoiceDetail[[#This Row],[Quanity]]</f>
        <v>214.5</v>
      </c>
      <c r="AM144" s="31">
        <v>125621</v>
      </c>
      <c r="AN144" s="31">
        <v>12.25</v>
      </c>
      <c r="AO144" s="31">
        <v>8.34</v>
      </c>
      <c r="AQ144" s="32">
        <v>125527</v>
      </c>
      <c r="AR144" s="31" t="s">
        <v>13</v>
      </c>
      <c r="AS144" s="31">
        <v>39</v>
      </c>
      <c r="AT144" s="31">
        <v>16.22</v>
      </c>
      <c r="AU144" s="48">
        <f t="shared" si="6"/>
        <v>63.258499120239229</v>
      </c>
      <c r="AV144" s="48">
        <f t="shared" si="7"/>
        <v>25.041880269814502</v>
      </c>
    </row>
    <row r="145" spans="1:48" x14ac:dyDescent="0.25">
      <c r="A145" s="1">
        <v>42912</v>
      </c>
      <c r="B145">
        <v>125622</v>
      </c>
      <c r="C145">
        <v>19.600000000000001</v>
      </c>
      <c r="D145">
        <v>78</v>
      </c>
      <c r="E145">
        <f>SUMPRODUCT(fLineItemInvoiceDetail[Quanity],fLineItemInvoiceDetail[Unit Price],--(fLineItemInvoiceDetail[Invoice Number]=fInvoiceHeader[[#This Row],[Invoice Number]]))</f>
        <v>1560</v>
      </c>
      <c r="F145">
        <f>fInvoiceHeader[[#This Row],[Invoice Discount]]/fInvoiceHeader[[#This Row],[Invoice Sales]]</f>
        <v>0.05</v>
      </c>
      <c r="G145">
        <f>SUMIFS(fLineItemInvoiceDetail[Line Weight],fLineItemInvoiceDetail[Invoice Number],fInvoiceHeader[[#This Row],[Invoice Number]])</f>
        <v>224</v>
      </c>
      <c r="I145" s="43">
        <v>125527</v>
      </c>
      <c r="J145" s="43" t="s">
        <v>10</v>
      </c>
      <c r="K145" s="43">
        <v>157</v>
      </c>
      <c r="L145" s="43">
        <v>13.03</v>
      </c>
      <c r="M145" s="43">
        <f>VLOOKUP(fLineItemInvoiceDetail[[#This Row],[Invoice Number]],fInvoiceHeader[[Invoice Number]:[% Sales Discount]],5,0)*fLineItemInvoiceDetail[[#This Row],[Quanity]]*fLineItemInvoiceDetail[[#This Row],[Unit Price]]</f>
        <v>204.57261411246733</v>
      </c>
      <c r="N1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109.97413153456998</v>
      </c>
      <c r="O145" s="43">
        <f>VLOOKUP(fLineItemInvoiceDetail[[#This Row],[Product]],dProduct[],4,0)*fLineItemInvoiceDetail[[#This Row],[Quanity]]</f>
        <v>942</v>
      </c>
      <c r="AM145" s="28">
        <v>125622</v>
      </c>
      <c r="AN145" s="28">
        <v>19.600000000000001</v>
      </c>
      <c r="AO145" s="28">
        <v>78</v>
      </c>
      <c r="AQ145" s="30">
        <v>125527</v>
      </c>
      <c r="AR145" s="28" t="s">
        <v>10</v>
      </c>
      <c r="AS145" s="28">
        <v>157</v>
      </c>
      <c r="AT145" s="28">
        <v>13.03</v>
      </c>
      <c r="AU145" s="48">
        <f t="shared" si="6"/>
        <v>204.57261411246733</v>
      </c>
      <c r="AV145" s="48">
        <f t="shared" si="7"/>
        <v>109.97413153456998</v>
      </c>
    </row>
    <row r="146" spans="1:48" x14ac:dyDescent="0.25">
      <c r="A146" s="1">
        <v>42913</v>
      </c>
      <c r="B146">
        <v>125623</v>
      </c>
      <c r="C146">
        <v>126.875</v>
      </c>
      <c r="D146">
        <v>383.31</v>
      </c>
      <c r="E146">
        <f>SUMPRODUCT(fLineItemInvoiceDetail[Quanity],fLineItemInvoiceDetail[Unit Price],--(fLineItemInvoiceDetail[Invoice Number]=fInvoiceHeader[[#This Row],[Invoice Number]]))</f>
        <v>3833.06</v>
      </c>
      <c r="F146">
        <f>fInvoiceHeader[[#This Row],[Invoice Discount]]/fInvoiceHeader[[#This Row],[Invoice Sales]]</f>
        <v>0.10000104355267071</v>
      </c>
      <c r="G146">
        <f>SUMIFS(fLineItemInvoiceDetail[Line Weight],fLineItemInvoiceDetail[Invoice Number],fInvoiceHeader[[#This Row],[Invoice Number]])</f>
        <v>1026</v>
      </c>
      <c r="I146" s="46">
        <v>125528</v>
      </c>
      <c r="J146" s="46" t="s">
        <v>11</v>
      </c>
      <c r="K146" s="46">
        <v>243</v>
      </c>
      <c r="L146" s="46">
        <v>8.98</v>
      </c>
      <c r="M146" s="46">
        <f>VLOOKUP(fLineItemInvoiceDetail[[#This Row],[Invoice Number]],fInvoiceHeader[[Invoice Number]:[% Sales Discount]],5,0)*fLineItemInvoiceDetail[[#This Row],[Quanity]]*fLineItemInvoiceDetail[[#This Row],[Unit Price]]</f>
        <v>218.21351886599004</v>
      </c>
      <c r="N1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136.78058347634223</v>
      </c>
      <c r="O146" s="46">
        <f>VLOOKUP(fLineItemInvoiceDetail[[#This Row],[Product]],dProduct[],4,0)*fLineItemInvoiceDetail[[#This Row],[Quanity]]</f>
        <v>1215</v>
      </c>
      <c r="AM146" s="31">
        <v>125623</v>
      </c>
      <c r="AN146" s="31">
        <v>126.875</v>
      </c>
      <c r="AO146" s="31">
        <v>383.31</v>
      </c>
      <c r="AQ146" s="32">
        <v>125528</v>
      </c>
      <c r="AR146" s="31" t="s">
        <v>11</v>
      </c>
      <c r="AS146" s="31">
        <v>243</v>
      </c>
      <c r="AT146" s="31">
        <v>8.98</v>
      </c>
      <c r="AU146" s="48">
        <f t="shared" si="6"/>
        <v>218.21351886599004</v>
      </c>
      <c r="AV146" s="48">
        <f t="shared" si="7"/>
        <v>136.78058347634223</v>
      </c>
    </row>
    <row r="147" spans="1:48" x14ac:dyDescent="0.25">
      <c r="A147" s="1">
        <v>42914</v>
      </c>
      <c r="B147">
        <v>125625</v>
      </c>
      <c r="C147">
        <v>85.575000000000003</v>
      </c>
      <c r="D147">
        <v>355.16</v>
      </c>
      <c r="E147">
        <f>SUMPRODUCT(fLineItemInvoiceDetail[Quanity],fLineItemInvoiceDetail[Unit Price],--(fLineItemInvoiceDetail[Invoice Number]=fInvoiceHeader[[#This Row],[Invoice Number]]))</f>
        <v>3551.56</v>
      </c>
      <c r="F147">
        <f>fInvoiceHeader[[#This Row],[Invoice Discount]]/fInvoiceHeader[[#This Row],[Invoice Sales]]</f>
        <v>0.10000112626564102</v>
      </c>
      <c r="G147">
        <f>SUMIFS(fLineItemInvoiceDetail[Line Weight],fLineItemInvoiceDetail[Invoice Number],fInvoiceHeader[[#This Row],[Invoice Number]])</f>
        <v>1115.5</v>
      </c>
      <c r="I147" s="43">
        <v>125528</v>
      </c>
      <c r="J147" s="43" t="s">
        <v>16</v>
      </c>
      <c r="K147" s="43">
        <v>65</v>
      </c>
      <c r="L147" s="43">
        <v>11.37</v>
      </c>
      <c r="M147" s="43">
        <f>VLOOKUP(fLineItemInvoiceDetail[[#This Row],[Invoice Number]],fInvoiceHeader[[Invoice Number]:[% Sales Discount]],5,0)*fLineItemInvoiceDetail[[#This Row],[Quanity]]*fLineItemInvoiceDetail[[#This Row],[Unit Price]]</f>
        <v>73.904837048910665</v>
      </c>
      <c r="N1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25.61117921059083</v>
      </c>
      <c r="O147" s="43">
        <f>VLOOKUP(fLineItemInvoiceDetail[[#This Row],[Product]],dProduct[],4,0)*fLineItemInvoiceDetail[[#This Row],[Quanity]]</f>
        <v>227.5</v>
      </c>
      <c r="AM147" s="28">
        <v>125625</v>
      </c>
      <c r="AN147" s="28">
        <v>85.575000000000003</v>
      </c>
      <c r="AO147" s="28">
        <v>355.16</v>
      </c>
      <c r="AQ147" s="30">
        <v>125528</v>
      </c>
      <c r="AR147" s="28" t="s">
        <v>16</v>
      </c>
      <c r="AS147" s="28">
        <v>65</v>
      </c>
      <c r="AT147" s="28">
        <v>11.37</v>
      </c>
      <c r="AU147" s="48">
        <f t="shared" si="6"/>
        <v>73.904837048910665</v>
      </c>
      <c r="AV147" s="48">
        <f t="shared" si="7"/>
        <v>25.61117921059083</v>
      </c>
    </row>
    <row r="148" spans="1:48" x14ac:dyDescent="0.25">
      <c r="A148" s="1">
        <v>42916</v>
      </c>
      <c r="B148">
        <v>125627</v>
      </c>
      <c r="C148">
        <v>41.65</v>
      </c>
      <c r="D148">
        <v>22.35</v>
      </c>
      <c r="E148">
        <f>SUMPRODUCT(fLineItemInvoiceDetail[Quanity],fLineItemInvoiceDetail[Unit Price],--(fLineItemInvoiceDetail[Invoice Number]=fInvoiceHeader[[#This Row],[Invoice Number]]))</f>
        <v>744.97</v>
      </c>
      <c r="F148">
        <f>fInvoiceHeader[[#This Row],[Invoice Discount]]/fInvoiceHeader[[#This Row],[Invoice Sales]]</f>
        <v>3.0001208102339694E-2</v>
      </c>
      <c r="G148">
        <f>SUMIFS(fLineItemInvoiceDetail[Line Weight],fLineItemInvoiceDetail[Invoice Number],fInvoiceHeader[[#This Row],[Invoice Number]])</f>
        <v>266.5</v>
      </c>
      <c r="I148" s="46">
        <v>125528</v>
      </c>
      <c r="J148" s="46" t="s">
        <v>13</v>
      </c>
      <c r="K148" s="46">
        <v>50</v>
      </c>
      <c r="L148" s="46">
        <v>14.97</v>
      </c>
      <c r="M148" s="46">
        <f>VLOOKUP(fLineItemInvoiceDetail[[#This Row],[Invoice Number]],fInvoiceHeader[[Invoice Number]:[% Sales Discount]],5,0)*fLineItemInvoiceDetail[[#This Row],[Quanity]]*fLineItemInvoiceDetail[[#This Row],[Unit Price]]</f>
        <v>74.849834965306329</v>
      </c>
      <c r="N1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30.958568276538365</v>
      </c>
      <c r="O148" s="46">
        <f>VLOOKUP(fLineItemInvoiceDetail[[#This Row],[Product]],dProduct[],4,0)*fLineItemInvoiceDetail[[#This Row],[Quanity]]</f>
        <v>275</v>
      </c>
      <c r="AM148" s="31">
        <v>125627</v>
      </c>
      <c r="AN148" s="31">
        <v>41.65</v>
      </c>
      <c r="AO148" s="31">
        <v>22.35</v>
      </c>
      <c r="AQ148" s="32">
        <v>125528</v>
      </c>
      <c r="AR148" s="31" t="s">
        <v>13</v>
      </c>
      <c r="AS148" s="31">
        <v>50</v>
      </c>
      <c r="AT148" s="31">
        <v>14.97</v>
      </c>
      <c r="AU148" s="48">
        <f t="shared" si="6"/>
        <v>74.849834965306329</v>
      </c>
      <c r="AV148" s="48">
        <f t="shared" si="7"/>
        <v>30.958568276538365</v>
      </c>
    </row>
    <row r="149" spans="1:48" x14ac:dyDescent="0.25">
      <c r="A149" s="1">
        <v>42916</v>
      </c>
      <c r="B149">
        <v>125628</v>
      </c>
      <c r="C149">
        <v>29.225000000000001</v>
      </c>
      <c r="D149">
        <v>78.41</v>
      </c>
      <c r="E149">
        <f>SUMPRODUCT(fLineItemInvoiceDetail[Quanity],fLineItemInvoiceDetail[Unit Price],--(fLineItemInvoiceDetail[Invoice Number]=fInvoiceHeader[[#This Row],[Invoice Number]]))</f>
        <v>1568.1799999999998</v>
      </c>
      <c r="F149">
        <f>fInvoiceHeader[[#This Row],[Invoice Discount]]/fInvoiceHeader[[#This Row],[Invoice Sales]]</f>
        <v>5.0000637681898767E-2</v>
      </c>
      <c r="G149">
        <f>SUMIFS(fLineItemInvoiceDetail[Line Weight],fLineItemInvoiceDetail[Invoice Number],fInvoiceHeader[[#This Row],[Invoice Number]])</f>
        <v>298</v>
      </c>
      <c r="I149" s="43">
        <v>125528</v>
      </c>
      <c r="J149" s="43" t="s">
        <v>14</v>
      </c>
      <c r="K149" s="43">
        <v>46</v>
      </c>
      <c r="L149" s="43">
        <v>18.82</v>
      </c>
      <c r="M149" s="43">
        <f>VLOOKUP(fLineItemInvoiceDetail[[#This Row],[Invoice Number]],fInvoiceHeader[[Invoice Number]:[% Sales Discount]],5,0)*fLineItemInvoiceDetail[[#This Row],[Quanity]]*fLineItemInvoiceDetail[[#This Row],[Unit Price]]</f>
        <v>86.571809119792903</v>
      </c>
      <c r="N1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36.249669036528559</v>
      </c>
      <c r="O149" s="43">
        <f>VLOOKUP(fLineItemInvoiceDetail[[#This Row],[Product]],dProduct[],4,0)*fLineItemInvoiceDetail[[#This Row],[Quanity]]</f>
        <v>322</v>
      </c>
      <c r="AM149" s="28">
        <v>125628</v>
      </c>
      <c r="AN149" s="28">
        <v>29.225000000000001</v>
      </c>
      <c r="AO149" s="28">
        <v>78.41</v>
      </c>
      <c r="AQ149" s="30">
        <v>125528</v>
      </c>
      <c r="AR149" s="28" t="s">
        <v>14</v>
      </c>
      <c r="AS149" s="28">
        <v>46</v>
      </c>
      <c r="AT149" s="28">
        <v>18.82</v>
      </c>
      <c r="AU149" s="48">
        <f t="shared" si="6"/>
        <v>86.571809119792903</v>
      </c>
      <c r="AV149" s="48">
        <f t="shared" si="7"/>
        <v>36.249669036528559</v>
      </c>
    </row>
    <row r="150" spans="1:48" x14ac:dyDescent="0.25">
      <c r="A150" s="1">
        <v>42916</v>
      </c>
      <c r="B150">
        <v>125629</v>
      </c>
      <c r="C150">
        <v>28.35</v>
      </c>
      <c r="D150">
        <v>55.66</v>
      </c>
      <c r="E150">
        <f>SUMPRODUCT(fLineItemInvoiceDetail[Quanity],fLineItemInvoiceDetail[Unit Price],--(fLineItemInvoiceDetail[Invoice Number]=fInvoiceHeader[[#This Row],[Invoice Number]]))</f>
        <v>1113.25</v>
      </c>
      <c r="F150">
        <f>fInvoiceHeader[[#This Row],[Invoice Discount]]/fInvoiceHeader[[#This Row],[Invoice Sales]]</f>
        <v>4.9997754322928363E-2</v>
      </c>
      <c r="G150">
        <f>SUMIFS(fLineItemInvoiceDetail[Line Weight],fLineItemInvoiceDetail[Invoice Number],fInvoiceHeader[[#This Row],[Invoice Number]])</f>
        <v>252</v>
      </c>
      <c r="I150" s="46">
        <v>125529</v>
      </c>
      <c r="J150" s="46" t="s">
        <v>17</v>
      </c>
      <c r="K150" s="46">
        <v>50</v>
      </c>
      <c r="L150" s="46">
        <v>16.77</v>
      </c>
      <c r="M150" s="46">
        <f>VLOOKUP(fLineItemInvoiceDetail[[#This Row],[Invoice Number]],fInvoiceHeader[[Invoice Number]:[% Sales Discount]],5,0)*fLineItemInvoiceDetail[[#This Row],[Quanity]]*fLineItemInvoiceDetail[[#This Row],[Unit Price]]</f>
        <v>29.349999999999998</v>
      </c>
      <c r="N1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150" s="46">
        <f>VLOOKUP(fLineItemInvoiceDetail[[#This Row],[Product]],dProduct[],4,0)*fLineItemInvoiceDetail[[#This Row],[Quanity]]</f>
        <v>325</v>
      </c>
      <c r="AM150" s="31">
        <v>125629</v>
      </c>
      <c r="AN150" s="31">
        <v>28.35</v>
      </c>
      <c r="AO150" s="31">
        <v>55.66</v>
      </c>
      <c r="AQ150" s="32">
        <v>125529</v>
      </c>
      <c r="AR150" s="31" t="s">
        <v>17</v>
      </c>
      <c r="AS150" s="31">
        <v>50</v>
      </c>
      <c r="AT150" s="31">
        <v>16.77</v>
      </c>
      <c r="AU150" s="48">
        <f t="shared" si="6"/>
        <v>29.349999999999998</v>
      </c>
      <c r="AV150" s="48">
        <f t="shared" si="7"/>
        <v>29.4</v>
      </c>
    </row>
    <row r="151" spans="1:48" x14ac:dyDescent="0.25">
      <c r="A151" s="1">
        <v>42917</v>
      </c>
      <c r="B151">
        <v>125630</v>
      </c>
      <c r="C151">
        <v>65.099999999999994</v>
      </c>
      <c r="D151">
        <v>85.98</v>
      </c>
      <c r="E151">
        <f>SUMPRODUCT(fLineItemInvoiceDetail[Quanity],fLineItemInvoiceDetail[Unit Price],--(fLineItemInvoiceDetail[Invoice Number]=fInvoiceHeader[[#This Row],[Invoice Number]]))</f>
        <v>1719.63</v>
      </c>
      <c r="F151">
        <f>fInvoiceHeader[[#This Row],[Invoice Discount]]/fInvoiceHeader[[#This Row],[Invoice Sales]]</f>
        <v>4.9999127719334971E-2</v>
      </c>
      <c r="G151">
        <f>SUMIFS(fLineItemInvoiceDetail[Line Weight],fLineItemInvoiceDetail[Invoice Number],fInvoiceHeader[[#This Row],[Invoice Number]])</f>
        <v>495</v>
      </c>
      <c r="I151" s="43">
        <v>125530</v>
      </c>
      <c r="J151" s="43" t="s">
        <v>21</v>
      </c>
      <c r="K151" s="43">
        <v>30</v>
      </c>
      <c r="L151" s="43">
        <v>16.87</v>
      </c>
      <c r="M151" s="43">
        <f>VLOOKUP(fLineItemInvoiceDetail[[#This Row],[Invoice Number]],fInvoiceHeader[[Invoice Number]:[% Sales Discount]],5,0)*fLineItemInvoiceDetail[[#This Row],[Quanity]]*fLineItemInvoiceDetail[[#This Row],[Unit Price]]</f>
        <v>15.18</v>
      </c>
      <c r="N1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51" s="43">
        <f>VLOOKUP(fLineItemInvoiceDetail[[#This Row],[Product]],dProduct[],4,0)*fLineItemInvoiceDetail[[#This Row],[Quanity]]</f>
        <v>105</v>
      </c>
      <c r="AM151" s="28">
        <v>125630</v>
      </c>
      <c r="AN151" s="28">
        <v>65.099999999999994</v>
      </c>
      <c r="AO151" s="28">
        <v>85.98</v>
      </c>
      <c r="AQ151" s="30">
        <v>125530</v>
      </c>
      <c r="AR151" s="28" t="s">
        <v>21</v>
      </c>
      <c r="AS151" s="28">
        <v>30</v>
      </c>
      <c r="AT151" s="28">
        <v>16.87</v>
      </c>
      <c r="AU151" s="48">
        <f t="shared" si="6"/>
        <v>15.18</v>
      </c>
      <c r="AV151" s="48">
        <f t="shared" si="7"/>
        <v>13.475</v>
      </c>
    </row>
    <row r="152" spans="1:48" x14ac:dyDescent="0.25">
      <c r="A152" s="1">
        <v>42917</v>
      </c>
      <c r="B152">
        <v>125631</v>
      </c>
      <c r="C152">
        <v>91.875</v>
      </c>
      <c r="D152">
        <v>319.7</v>
      </c>
      <c r="E152">
        <f>SUMPRODUCT(fLineItemInvoiceDetail[Quanity],fLineItemInvoiceDetail[Unit Price],--(fLineItemInvoiceDetail[Invoice Number]=fInvoiceHeader[[#This Row],[Invoice Number]]))</f>
        <v>3197.01</v>
      </c>
      <c r="F152">
        <f>fInvoiceHeader[[#This Row],[Invoice Discount]]/fInvoiceHeader[[#This Row],[Invoice Sales]]</f>
        <v>9.9999687207734722E-2</v>
      </c>
      <c r="G152">
        <f>SUMIFS(fLineItemInvoiceDetail[Line Weight],fLineItemInvoiceDetail[Invoice Number],fInvoiceHeader[[#This Row],[Invoice Number]])</f>
        <v>657.5</v>
      </c>
      <c r="I152" s="46">
        <v>125532</v>
      </c>
      <c r="J152" s="46" t="s">
        <v>10</v>
      </c>
      <c r="K152" s="46">
        <v>10</v>
      </c>
      <c r="L152" s="46">
        <v>27.5</v>
      </c>
      <c r="M152" s="46">
        <f>VLOOKUP(fLineItemInvoiceDetail[[#This Row],[Invoice Number]],fInvoiceHeader[[Invoice Number]:[% Sales Discount]],5,0)*fLineItemInvoiceDetail[[#This Row],[Quanity]]*fLineItemInvoiceDetail[[#This Row],[Unit Price]]</f>
        <v>13.749370795771748</v>
      </c>
      <c r="N1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7.4468085106382977</v>
      </c>
      <c r="O152" s="46">
        <f>VLOOKUP(fLineItemInvoiceDetail[[#This Row],[Product]],dProduct[],4,0)*fLineItemInvoiceDetail[[#This Row],[Quanity]]</f>
        <v>60</v>
      </c>
      <c r="AM152" s="31">
        <v>125631</v>
      </c>
      <c r="AN152" s="31">
        <v>91.875</v>
      </c>
      <c r="AO152" s="31">
        <v>319.7</v>
      </c>
      <c r="AQ152" s="32">
        <v>125532</v>
      </c>
      <c r="AR152" s="31" t="s">
        <v>10</v>
      </c>
      <c r="AS152" s="31">
        <v>10</v>
      </c>
      <c r="AT152" s="31">
        <v>27.5</v>
      </c>
      <c r="AU152" s="48">
        <f t="shared" si="6"/>
        <v>13.749370795771748</v>
      </c>
      <c r="AV152" s="48">
        <f t="shared" si="7"/>
        <v>7.4468085106382977</v>
      </c>
    </row>
    <row r="153" spans="1:48" x14ac:dyDescent="0.25">
      <c r="A153" s="1">
        <v>42918</v>
      </c>
      <c r="B153">
        <v>125632</v>
      </c>
      <c r="C153">
        <v>140.52500000000001</v>
      </c>
      <c r="D153">
        <v>715.95</v>
      </c>
      <c r="E153">
        <f>SUMPRODUCT(fLineItemInvoiceDetail[Quanity],fLineItemInvoiceDetail[Unit Price],--(fLineItemInvoiceDetail[Invoice Number]=fInvoiceHeader[[#This Row],[Invoice Number]]))</f>
        <v>7159.5399999999991</v>
      </c>
      <c r="F153">
        <f>fInvoiceHeader[[#This Row],[Invoice Discount]]/fInvoiceHeader[[#This Row],[Invoice Sales]]</f>
        <v>9.9999441304888317E-2</v>
      </c>
      <c r="G153">
        <f>SUMIFS(fLineItemInvoiceDetail[Line Weight],fLineItemInvoiceDetail[Invoice Number],fInvoiceHeader[[#This Row],[Invoice Number]])</f>
        <v>1318</v>
      </c>
      <c r="I153" s="43">
        <v>125532</v>
      </c>
      <c r="J153" s="43" t="s">
        <v>17</v>
      </c>
      <c r="K153" s="43">
        <v>45</v>
      </c>
      <c r="L153" s="43">
        <v>18.170000000000002</v>
      </c>
      <c r="M153" s="43">
        <f>VLOOKUP(fLineItemInvoiceDetail[[#This Row],[Invoice Number]],fInvoiceHeader[[Invoice Number]:[% Sales Discount]],5,0)*fLineItemInvoiceDetail[[#This Row],[Quanity]]*fLineItemInvoiceDetail[[#This Row],[Unit Price]]</f>
        <v>40.880629204228256</v>
      </c>
      <c r="N1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36.303191489361701</v>
      </c>
      <c r="O153" s="43">
        <f>VLOOKUP(fLineItemInvoiceDetail[[#This Row],[Product]],dProduct[],4,0)*fLineItemInvoiceDetail[[#This Row],[Quanity]]</f>
        <v>292.5</v>
      </c>
      <c r="AM153" s="28">
        <v>125632</v>
      </c>
      <c r="AN153" s="28">
        <v>140.52500000000001</v>
      </c>
      <c r="AO153" s="28">
        <v>715.95</v>
      </c>
      <c r="AQ153" s="30">
        <v>125532</v>
      </c>
      <c r="AR153" s="28" t="s">
        <v>17</v>
      </c>
      <c r="AS153" s="28">
        <v>45</v>
      </c>
      <c r="AT153" s="28">
        <v>18.170000000000002</v>
      </c>
      <c r="AU153" s="48">
        <f t="shared" si="6"/>
        <v>40.880629204228256</v>
      </c>
      <c r="AV153" s="48">
        <f t="shared" si="7"/>
        <v>36.303191489361701</v>
      </c>
    </row>
    <row r="154" spans="1:48" x14ac:dyDescent="0.25">
      <c r="A154" s="1">
        <v>42919</v>
      </c>
      <c r="B154">
        <v>125634</v>
      </c>
      <c r="C154">
        <v>6.125</v>
      </c>
      <c r="D154">
        <v>34.5</v>
      </c>
      <c r="E154">
        <f>SUMPRODUCT(fLineItemInvoiceDetail[Quanity],fLineItemInvoiceDetail[Unit Price],--(fLineItemInvoiceDetail[Invoice Number]=fInvoiceHeader[[#This Row],[Invoice Number]]))</f>
        <v>985.71</v>
      </c>
      <c r="F154">
        <f>fInvoiceHeader[[#This Row],[Invoice Discount]]/fInvoiceHeader[[#This Row],[Invoice Sales]]</f>
        <v>3.5000152174574674E-2</v>
      </c>
      <c r="G154">
        <f>SUMIFS(fLineItemInvoiceDetail[Line Weight],fLineItemInvoiceDetail[Invoice Number],fInvoiceHeader[[#This Row],[Invoice Number]])</f>
        <v>99</v>
      </c>
      <c r="I154" s="46">
        <v>125533</v>
      </c>
      <c r="J154" s="46" t="s">
        <v>13</v>
      </c>
      <c r="K154" s="46">
        <v>247</v>
      </c>
      <c r="L154" s="46">
        <v>11.23</v>
      </c>
      <c r="M154" s="46">
        <f>VLOOKUP(fLineItemInvoiceDetail[[#This Row],[Invoice Number]],fInvoiceHeader[[Invoice Number]:[% Sales Discount]],5,0)*fLineItemInvoiceDetail[[#This Row],[Quanity]]*fLineItemInvoiceDetail[[#This Row],[Unit Price]]</f>
        <v>277.38100000000003</v>
      </c>
      <c r="N1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154.14025871172123</v>
      </c>
      <c r="O154" s="46">
        <f>VLOOKUP(fLineItemInvoiceDetail[[#This Row],[Product]],dProduct[],4,0)*fLineItemInvoiceDetail[[#This Row],[Quanity]]</f>
        <v>1358.5</v>
      </c>
      <c r="AM154" s="31">
        <v>125634</v>
      </c>
      <c r="AN154" s="31">
        <v>6.125</v>
      </c>
      <c r="AO154" s="31">
        <v>34.5</v>
      </c>
      <c r="AQ154" s="32">
        <v>125533</v>
      </c>
      <c r="AR154" s="31" t="s">
        <v>13</v>
      </c>
      <c r="AS154" s="31">
        <v>247</v>
      </c>
      <c r="AT154" s="31">
        <v>11.23</v>
      </c>
      <c r="AU154" s="48">
        <f t="shared" si="6"/>
        <v>277.38100000000003</v>
      </c>
      <c r="AV154" s="48">
        <f t="shared" si="7"/>
        <v>154.14025871172123</v>
      </c>
    </row>
    <row r="155" spans="1:48" x14ac:dyDescent="0.25">
      <c r="A155" s="1">
        <v>42922</v>
      </c>
      <c r="B155">
        <v>125635</v>
      </c>
      <c r="C155">
        <v>247.8</v>
      </c>
      <c r="D155">
        <v>475.52</v>
      </c>
      <c r="E155">
        <f>SUMPRODUCT(fLineItemInvoiceDetail[Quanity],fLineItemInvoiceDetail[Unit Price],--(fLineItemInvoiceDetail[Invoice Number]=fInvoiceHeader[[#This Row],[Invoice Number]]))</f>
        <v>4755.24</v>
      </c>
      <c r="F155">
        <f>fInvoiceHeader[[#This Row],[Invoice Discount]]/fInvoiceHeader[[#This Row],[Invoice Sales]]</f>
        <v>9.9999158822688242E-2</v>
      </c>
      <c r="G155">
        <f>SUMIFS(fLineItemInvoiceDetail[Line Weight],fLineItemInvoiceDetail[Invoice Number],fInvoiceHeader[[#This Row],[Invoice Number]])</f>
        <v>1964.5</v>
      </c>
      <c r="I155" s="43">
        <v>125533</v>
      </c>
      <c r="J155" s="43" t="s">
        <v>17</v>
      </c>
      <c r="K155" s="43">
        <v>13</v>
      </c>
      <c r="L155" s="43">
        <v>26.55</v>
      </c>
      <c r="M155" s="43">
        <f>VLOOKUP(fLineItemInvoiceDetail[[#This Row],[Invoice Number]],fInvoiceHeader[[Invoice Number]:[% Sales Discount]],5,0)*fLineItemInvoiceDetail[[#This Row],[Quanity]]*fLineItemInvoiceDetail[[#This Row],[Unit Price]]</f>
        <v>34.514999999999993</v>
      </c>
      <c r="N1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9.5876715945089757</v>
      </c>
      <c r="O155" s="43">
        <f>VLOOKUP(fLineItemInvoiceDetail[[#This Row],[Product]],dProduct[],4,0)*fLineItemInvoiceDetail[[#This Row],[Quanity]]</f>
        <v>84.5</v>
      </c>
      <c r="AM155" s="28">
        <v>125635</v>
      </c>
      <c r="AN155" s="28">
        <v>247.8</v>
      </c>
      <c r="AO155" s="28">
        <v>475.52</v>
      </c>
      <c r="AQ155" s="30">
        <v>125533</v>
      </c>
      <c r="AR155" s="28" t="s">
        <v>17</v>
      </c>
      <c r="AS155" s="28">
        <v>13</v>
      </c>
      <c r="AT155" s="28">
        <v>26.55</v>
      </c>
      <c r="AU155" s="48">
        <f t="shared" si="6"/>
        <v>34.514999999999993</v>
      </c>
      <c r="AV155" s="48">
        <f t="shared" si="7"/>
        <v>9.5876715945089757</v>
      </c>
    </row>
    <row r="156" spans="1:48" x14ac:dyDescent="0.25">
      <c r="A156" s="1">
        <v>42932</v>
      </c>
      <c r="B156">
        <v>125637</v>
      </c>
      <c r="C156">
        <v>34.65</v>
      </c>
      <c r="D156">
        <v>53.6</v>
      </c>
      <c r="E156">
        <f>SUMPRODUCT(fLineItemInvoiceDetail[Quanity],fLineItemInvoiceDetail[Unit Price],--(fLineItemInvoiceDetail[Invoice Number]=fInvoiceHeader[[#This Row],[Invoice Number]]))</f>
        <v>1072.06</v>
      </c>
      <c r="F156">
        <f>fInvoiceHeader[[#This Row],[Invoice Discount]]/fInvoiceHeader[[#This Row],[Invoice Sales]]</f>
        <v>4.9997201649161431E-2</v>
      </c>
      <c r="G156">
        <f>SUMIFS(fLineItemInvoiceDetail[Line Weight],fLineItemInvoiceDetail[Invoice Number],fInvoiceHeader[[#This Row],[Invoice Number]])</f>
        <v>316</v>
      </c>
      <c r="I156" s="46">
        <v>125533</v>
      </c>
      <c r="J156" s="46" t="s">
        <v>13</v>
      </c>
      <c r="K156" s="46">
        <v>82</v>
      </c>
      <c r="L156" s="46">
        <v>14.97</v>
      </c>
      <c r="M156" s="46">
        <f>VLOOKUP(fLineItemInvoiceDetail[[#This Row],[Invoice Number]],fInvoiceHeader[[Invoice Number]:[% Sales Discount]],5,0)*fLineItemInvoiceDetail[[#This Row],[Quanity]]*fLineItemInvoiceDetail[[#This Row],[Unit Price]]</f>
        <v>122.75399999999999</v>
      </c>
      <c r="N1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51.172069693769799</v>
      </c>
      <c r="O156" s="46">
        <f>VLOOKUP(fLineItemInvoiceDetail[[#This Row],[Product]],dProduct[],4,0)*fLineItemInvoiceDetail[[#This Row],[Quanity]]</f>
        <v>451</v>
      </c>
      <c r="AM156" s="31">
        <v>125637</v>
      </c>
      <c r="AN156" s="31">
        <v>34.65</v>
      </c>
      <c r="AO156" s="31">
        <v>53.6</v>
      </c>
      <c r="AQ156" s="32">
        <v>125533</v>
      </c>
      <c r="AR156" s="31" t="s">
        <v>13</v>
      </c>
      <c r="AS156" s="31">
        <v>82</v>
      </c>
      <c r="AT156" s="31">
        <v>14.97</v>
      </c>
      <c r="AU156" s="48">
        <f t="shared" si="6"/>
        <v>122.75399999999999</v>
      </c>
      <c r="AV156" s="48">
        <f t="shared" si="7"/>
        <v>51.172069693769799</v>
      </c>
    </row>
    <row r="157" spans="1:48" x14ac:dyDescent="0.25">
      <c r="A157" s="1">
        <v>42932</v>
      </c>
      <c r="B157">
        <v>125638</v>
      </c>
      <c r="C157">
        <v>22.75</v>
      </c>
      <c r="D157">
        <v>58.19</v>
      </c>
      <c r="E157">
        <f>SUMPRODUCT(fLineItemInvoiceDetail[Quanity],fLineItemInvoiceDetail[Unit Price],--(fLineItemInvoiceDetail[Invoice Number]=fInvoiceHeader[[#This Row],[Invoice Number]]))</f>
        <v>1163.79</v>
      </c>
      <c r="F157">
        <f>fInvoiceHeader[[#This Row],[Invoice Discount]]/fInvoiceHeader[[#This Row],[Invoice Sales]]</f>
        <v>5.0000429630775313E-2</v>
      </c>
      <c r="G157">
        <f>SUMIFS(fLineItemInvoiceDetail[Line Weight],fLineItemInvoiceDetail[Invoice Number],fInvoiceHeader[[#This Row],[Invoice Number]])</f>
        <v>402</v>
      </c>
      <c r="I157" s="43">
        <v>125535</v>
      </c>
      <c r="J157" s="43" t="s">
        <v>21</v>
      </c>
      <c r="K157" s="43">
        <v>64</v>
      </c>
      <c r="L157" s="43">
        <v>15.57</v>
      </c>
      <c r="M157" s="43">
        <f>VLOOKUP(fLineItemInvoiceDetail[[#This Row],[Invoice Number]],fInvoiceHeader[[Invoice Number]:[% Sales Discount]],5,0)*fLineItemInvoiceDetail[[#This Row],[Quanity]]*fLineItemInvoiceDetail[[#This Row],[Unit Price]]</f>
        <v>49.824895701624555</v>
      </c>
      <c r="N1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19.241334768568354</v>
      </c>
      <c r="O157" s="43">
        <f>VLOOKUP(fLineItemInvoiceDetail[[#This Row],[Product]],dProduct[],4,0)*fLineItemInvoiceDetail[[#This Row],[Quanity]]</f>
        <v>224</v>
      </c>
      <c r="AM157" s="28">
        <v>125638</v>
      </c>
      <c r="AN157" s="28">
        <v>22.75</v>
      </c>
      <c r="AO157" s="28">
        <v>58.19</v>
      </c>
      <c r="AQ157" s="30">
        <v>125535</v>
      </c>
      <c r="AR157" s="28" t="s">
        <v>21</v>
      </c>
      <c r="AS157" s="28">
        <v>64</v>
      </c>
      <c r="AT157" s="28">
        <v>15.57</v>
      </c>
      <c r="AU157" s="48">
        <f t="shared" si="6"/>
        <v>49.824895701624555</v>
      </c>
      <c r="AV157" s="48">
        <f t="shared" si="7"/>
        <v>19.241334768568354</v>
      </c>
    </row>
    <row r="158" spans="1:48" x14ac:dyDescent="0.25">
      <c r="A158" s="1">
        <v>42933</v>
      </c>
      <c r="B158">
        <v>125639</v>
      </c>
      <c r="C158">
        <v>22.75</v>
      </c>
      <c r="D158">
        <v>7.78</v>
      </c>
      <c r="E158">
        <f>SUMPRODUCT(fLineItemInvoiceDetail[Quanity],fLineItemInvoiceDetail[Unit Price],--(fLineItemInvoiceDetail[Invoice Number]=fInvoiceHeader[[#This Row],[Invoice Number]]))</f>
        <v>389.1</v>
      </c>
      <c r="F158">
        <f>fInvoiceHeader[[#This Row],[Invoice Discount]]/fInvoiceHeader[[#This Row],[Invoice Sales]]</f>
        <v>1.9994859933179131E-2</v>
      </c>
      <c r="G158">
        <f>SUMIFS(fLineItemInvoiceDetail[Line Weight],fLineItemInvoiceDetail[Invoice Number],fInvoiceHeader[[#This Row],[Invoice Number]])</f>
        <v>150</v>
      </c>
      <c r="I158" s="46">
        <v>125535</v>
      </c>
      <c r="J158" s="46" t="s">
        <v>17</v>
      </c>
      <c r="K158" s="46">
        <v>37</v>
      </c>
      <c r="L158" s="46">
        <v>18.170000000000002</v>
      </c>
      <c r="M158" s="46">
        <f>VLOOKUP(fLineItemInvoiceDetail[[#This Row],[Invoice Number]],fInvoiceHeader[[Invoice Number]:[% Sales Discount]],5,0)*fLineItemInvoiceDetail[[#This Row],[Quanity]]*fLineItemInvoiceDetail[[#This Row],[Unit Price]]</f>
        <v>33.615104298375456</v>
      </c>
      <c r="N1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20.658665231431645</v>
      </c>
      <c r="O158" s="46">
        <f>VLOOKUP(fLineItemInvoiceDetail[[#This Row],[Product]],dProduct[],4,0)*fLineItemInvoiceDetail[[#This Row],[Quanity]]</f>
        <v>240.5</v>
      </c>
      <c r="AM158" s="31">
        <v>125639</v>
      </c>
      <c r="AN158" s="31">
        <v>22.75</v>
      </c>
      <c r="AO158" s="31">
        <v>7.78</v>
      </c>
      <c r="AQ158" s="32">
        <v>125535</v>
      </c>
      <c r="AR158" s="31" t="s">
        <v>17</v>
      </c>
      <c r="AS158" s="31">
        <v>37</v>
      </c>
      <c r="AT158" s="31">
        <v>18.170000000000002</v>
      </c>
      <c r="AU158" s="48">
        <f t="shared" si="6"/>
        <v>33.615104298375456</v>
      </c>
      <c r="AV158" s="48">
        <f t="shared" si="7"/>
        <v>20.658665231431645</v>
      </c>
    </row>
    <row r="159" spans="1:48" x14ac:dyDescent="0.25">
      <c r="A159" s="1">
        <v>42933</v>
      </c>
      <c r="B159">
        <v>125640</v>
      </c>
      <c r="C159">
        <v>14.175000000000001</v>
      </c>
      <c r="D159">
        <v>9.86</v>
      </c>
      <c r="E159">
        <f>SUMPRODUCT(fLineItemInvoiceDetail[Quanity],fLineItemInvoiceDetail[Unit Price],--(fLineItemInvoiceDetail[Invoice Number]=fInvoiceHeader[[#This Row],[Invoice Number]]))</f>
        <v>492.8</v>
      </c>
      <c r="F159">
        <f>fInvoiceHeader[[#This Row],[Invoice Discount]]/fInvoiceHeader[[#This Row],[Invoice Sales]]</f>
        <v>2.0008116883116881E-2</v>
      </c>
      <c r="G159">
        <f>SUMIFS(fLineItemInvoiceDetail[Line Weight],fLineItemInvoiceDetail[Invoice Number],fInvoiceHeader[[#This Row],[Invoice Number]])</f>
        <v>140</v>
      </c>
      <c r="I159" s="43">
        <v>125538</v>
      </c>
      <c r="J159" s="43" t="s">
        <v>22</v>
      </c>
      <c r="K159" s="43">
        <v>8</v>
      </c>
      <c r="L159" s="43">
        <v>71.25</v>
      </c>
      <c r="M159" s="43">
        <f>VLOOKUP(fLineItemInvoiceDetail[[#This Row],[Invoice Number]],fInvoiceHeader[[Invoice Number]:[% Sales Discount]],5,0)*fLineItemInvoiceDetail[[#This Row],[Quanity]]*fLineItemInvoiceDetail[[#This Row],[Unit Price]]</f>
        <v>56.999422132331702</v>
      </c>
      <c r="N1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6.3160083160083165</v>
      </c>
      <c r="O159" s="43">
        <f>VLOOKUP(fLineItemInvoiceDetail[[#This Row],[Product]],dProduct[],4,0)*fLineItemInvoiceDetail[[#This Row],[Quanity]]</f>
        <v>56</v>
      </c>
      <c r="AM159" s="28">
        <v>125640</v>
      </c>
      <c r="AN159" s="28">
        <v>14.175000000000001</v>
      </c>
      <c r="AO159" s="28">
        <v>9.86</v>
      </c>
      <c r="AQ159" s="30">
        <v>125538</v>
      </c>
      <c r="AR159" s="28" t="s">
        <v>22</v>
      </c>
      <c r="AS159" s="28">
        <v>8</v>
      </c>
      <c r="AT159" s="28">
        <v>71.25</v>
      </c>
      <c r="AU159" s="48">
        <f t="shared" si="6"/>
        <v>56.999422132331702</v>
      </c>
      <c r="AV159" s="48">
        <f t="shared" si="7"/>
        <v>6.3160083160083165</v>
      </c>
    </row>
    <row r="160" spans="1:48" x14ac:dyDescent="0.25">
      <c r="A160" s="1">
        <v>42934</v>
      </c>
      <c r="B160">
        <v>125641</v>
      </c>
      <c r="C160">
        <v>63.7</v>
      </c>
      <c r="D160">
        <v>194.36</v>
      </c>
      <c r="E160">
        <f>SUMPRODUCT(fLineItemInvoiceDetail[Quanity],fLineItemInvoiceDetail[Unit Price],--(fLineItemInvoiceDetail[Invoice Number]=fInvoiceHeader[[#This Row],[Invoice Number]]))</f>
        <v>2591.48</v>
      </c>
      <c r="F160">
        <f>fInvoiceHeader[[#This Row],[Invoice Discount]]/fInvoiceHeader[[#This Row],[Invoice Sales]]</f>
        <v>7.49996141201167E-2</v>
      </c>
      <c r="G160">
        <f>SUMIFS(fLineItemInvoiceDetail[Line Weight],fLineItemInvoiceDetail[Invoice Number],fInvoiceHeader[[#This Row],[Invoice Number]])</f>
        <v>824</v>
      </c>
      <c r="I160" s="46">
        <v>125538</v>
      </c>
      <c r="J160" s="46" t="s">
        <v>17</v>
      </c>
      <c r="K160" s="46">
        <v>243</v>
      </c>
      <c r="L160" s="46">
        <v>12.58</v>
      </c>
      <c r="M160" s="46">
        <f>VLOOKUP(fLineItemInvoiceDetail[[#This Row],[Invoice Number]],fInvoiceHeader[[Invoice Number]:[% Sales Discount]],5,0)*fLineItemInvoiceDetail[[#This Row],[Quanity]]*fLineItemInvoiceDetail[[#This Row],[Unit Price]]</f>
        <v>305.69090086528081</v>
      </c>
      <c r="N1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178.14527027027026</v>
      </c>
      <c r="O160" s="46">
        <f>VLOOKUP(fLineItemInvoiceDetail[[#This Row],[Product]],dProduct[],4,0)*fLineItemInvoiceDetail[[#This Row],[Quanity]]</f>
        <v>1579.5</v>
      </c>
      <c r="AM160" s="31">
        <v>125641</v>
      </c>
      <c r="AN160" s="31">
        <v>63.7</v>
      </c>
      <c r="AO160" s="31">
        <v>194.36</v>
      </c>
      <c r="AQ160" s="32">
        <v>125538</v>
      </c>
      <c r="AR160" s="31" t="s">
        <v>17</v>
      </c>
      <c r="AS160" s="31">
        <v>243</v>
      </c>
      <c r="AT160" s="31">
        <v>12.58</v>
      </c>
      <c r="AU160" s="48">
        <f t="shared" si="6"/>
        <v>305.69090086528081</v>
      </c>
      <c r="AV160" s="48">
        <f t="shared" si="7"/>
        <v>178.14527027027026</v>
      </c>
    </row>
    <row r="161" spans="1:48" x14ac:dyDescent="0.25">
      <c r="A161" s="1">
        <v>42934</v>
      </c>
      <c r="B161">
        <v>125643</v>
      </c>
      <c r="C161">
        <v>12.6</v>
      </c>
      <c r="D161">
        <v>7.15</v>
      </c>
      <c r="E161">
        <f>SUMPRODUCT(fLineItemInvoiceDetail[Quanity],fLineItemInvoiceDetail[Unit Price],--(fLineItemInvoiceDetail[Invoice Number]=fInvoiceHeader[[#This Row],[Invoice Number]]))</f>
        <v>357.5</v>
      </c>
      <c r="F161">
        <f>fInvoiceHeader[[#This Row],[Invoice Discount]]/fInvoiceHeader[[#This Row],[Invoice Sales]]</f>
        <v>0.02</v>
      </c>
      <c r="G161">
        <f>SUMIFS(fLineItemInvoiceDetail[Line Weight],fLineItemInvoiceDetail[Invoice Number],fInvoiceHeader[[#This Row],[Invoice Number]])</f>
        <v>91</v>
      </c>
      <c r="I161" s="43">
        <v>125538</v>
      </c>
      <c r="J161" s="43" t="s">
        <v>8</v>
      </c>
      <c r="K161" s="43">
        <v>12</v>
      </c>
      <c r="L161" s="43">
        <v>26.55</v>
      </c>
      <c r="M161" s="43">
        <f>VLOOKUP(fLineItemInvoiceDetail[[#This Row],[Invoice Number]],fInvoiceHeader[[Invoice Number]:[% Sales Discount]],5,0)*fLineItemInvoiceDetail[[#This Row],[Quanity]]*fLineItemInvoiceDetail[[#This Row],[Unit Price]]</f>
        <v>31.85967700238751</v>
      </c>
      <c r="N1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5.4137214137214134</v>
      </c>
      <c r="O161" s="43">
        <f>VLOOKUP(fLineItemInvoiceDetail[[#This Row],[Product]],dProduct[],4,0)*fLineItemInvoiceDetail[[#This Row],[Quanity]]</f>
        <v>48</v>
      </c>
      <c r="AM161" s="28">
        <v>125643</v>
      </c>
      <c r="AN161" s="28">
        <v>12.6</v>
      </c>
      <c r="AO161" s="28">
        <v>7.15</v>
      </c>
      <c r="AQ161" s="30">
        <v>125538</v>
      </c>
      <c r="AR161" s="28" t="s">
        <v>8</v>
      </c>
      <c r="AS161" s="28">
        <v>12</v>
      </c>
      <c r="AT161" s="28">
        <v>26.55</v>
      </c>
      <c r="AU161" s="48">
        <f t="shared" si="6"/>
        <v>31.85967700238751</v>
      </c>
      <c r="AV161" s="48">
        <f t="shared" si="7"/>
        <v>5.4137214137214134</v>
      </c>
    </row>
    <row r="162" spans="1:48" x14ac:dyDescent="0.25">
      <c r="A162" s="1">
        <v>42934</v>
      </c>
      <c r="B162">
        <v>125644</v>
      </c>
      <c r="C162">
        <v>56.000000000000007</v>
      </c>
      <c r="D162">
        <v>205.9</v>
      </c>
      <c r="E162">
        <f>SUMPRODUCT(fLineItemInvoiceDetail[Quanity],fLineItemInvoiceDetail[Unit Price],--(fLineItemInvoiceDetail[Invoice Number]=fInvoiceHeader[[#This Row],[Invoice Number]]))</f>
        <v>2745.3399999999997</v>
      </c>
      <c r="F162">
        <f>fInvoiceHeader[[#This Row],[Invoice Discount]]/fInvoiceHeader[[#This Row],[Invoice Sales]]</f>
        <v>7.499981787319604E-2</v>
      </c>
      <c r="G162">
        <f>SUMIFS(fLineItemInvoiceDetail[Line Weight],fLineItemInvoiceDetail[Invoice Number],fInvoiceHeader[[#This Row],[Invoice Number]])</f>
        <v>640</v>
      </c>
      <c r="I162" s="46">
        <v>125539</v>
      </c>
      <c r="J162" s="46" t="s">
        <v>21</v>
      </c>
      <c r="K162" s="46">
        <v>30</v>
      </c>
      <c r="L162" s="46">
        <v>16.87</v>
      </c>
      <c r="M162" s="46">
        <f>VLOOKUP(fLineItemInvoiceDetail[[#This Row],[Invoice Number]],fInvoiceHeader[[Invoice Number]:[% Sales Discount]],5,0)*fLineItemInvoiceDetail[[#This Row],[Quanity]]*fLineItemInvoiceDetail[[#This Row],[Unit Price]]</f>
        <v>25.303986624484402</v>
      </c>
      <c r="N1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10.943333333333335</v>
      </c>
      <c r="O162" s="46">
        <f>VLOOKUP(fLineItemInvoiceDetail[[#This Row],[Product]],dProduct[],4,0)*fLineItemInvoiceDetail[[#This Row],[Quanity]]</f>
        <v>105</v>
      </c>
      <c r="AM162" s="31">
        <v>125644</v>
      </c>
      <c r="AN162" s="31">
        <v>56.000000000000007</v>
      </c>
      <c r="AO162" s="31">
        <v>205.9</v>
      </c>
      <c r="AQ162" s="32">
        <v>125539</v>
      </c>
      <c r="AR162" s="31" t="s">
        <v>21</v>
      </c>
      <c r="AS162" s="31">
        <v>30</v>
      </c>
      <c r="AT162" s="31">
        <v>16.87</v>
      </c>
      <c r="AU162" s="48">
        <f t="shared" si="6"/>
        <v>25.303986624484402</v>
      </c>
      <c r="AV162" s="48">
        <f t="shared" si="7"/>
        <v>10.943333333333335</v>
      </c>
    </row>
    <row r="163" spans="1:48" x14ac:dyDescent="0.25">
      <c r="A163" s="1">
        <v>42935</v>
      </c>
      <c r="B163">
        <v>125645</v>
      </c>
      <c r="C163">
        <v>43.05</v>
      </c>
      <c r="D163">
        <v>141.97</v>
      </c>
      <c r="E163">
        <f>SUMPRODUCT(fLineItemInvoiceDetail[Quanity],fLineItemInvoiceDetail[Unit Price],--(fLineItemInvoiceDetail[Invoice Number]=fInvoiceHeader[[#This Row],[Invoice Number]]))</f>
        <v>2184.16</v>
      </c>
      <c r="F163">
        <f>fInvoiceHeader[[#This Row],[Invoice Discount]]/fInvoiceHeader[[#This Row],[Invoice Sales]]</f>
        <v>6.4999816863233473E-2</v>
      </c>
      <c r="G163">
        <f>SUMIFS(fLineItemInvoiceDetail[Line Weight],fLineItemInvoiceDetail[Invoice Number],fInvoiceHeader[[#This Row],[Invoice Number]])</f>
        <v>654.5</v>
      </c>
      <c r="I163" s="43">
        <v>125539</v>
      </c>
      <c r="J163" s="43" t="s">
        <v>11</v>
      </c>
      <c r="K163" s="43">
        <v>48</v>
      </c>
      <c r="L163" s="43">
        <v>12.97</v>
      </c>
      <c r="M163" s="43">
        <f>VLOOKUP(fLineItemInvoiceDetail[[#This Row],[Invoice Number]],fInvoiceHeader[[Invoice Number]:[% Sales Discount]],5,0)*fLineItemInvoiceDetail[[#This Row],[Quanity]]*fLineItemInvoiceDetail[[#This Row],[Unit Price]]</f>
        <v>31.126753433983414</v>
      </c>
      <c r="N1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25.013333333333335</v>
      </c>
      <c r="O163" s="43">
        <f>VLOOKUP(fLineItemInvoiceDetail[[#This Row],[Product]],dProduct[],4,0)*fLineItemInvoiceDetail[[#This Row],[Quanity]]</f>
        <v>240</v>
      </c>
      <c r="AM163" s="28">
        <v>125645</v>
      </c>
      <c r="AN163" s="28">
        <v>43.05</v>
      </c>
      <c r="AO163" s="28">
        <v>141.97</v>
      </c>
      <c r="AQ163" s="30">
        <v>125539</v>
      </c>
      <c r="AR163" s="28" t="s">
        <v>11</v>
      </c>
      <c r="AS163" s="28">
        <v>48</v>
      </c>
      <c r="AT163" s="28">
        <v>12.97</v>
      </c>
      <c r="AU163" s="48">
        <f t="shared" si="6"/>
        <v>31.126753433983414</v>
      </c>
      <c r="AV163" s="48">
        <f t="shared" si="7"/>
        <v>25.013333333333335</v>
      </c>
    </row>
    <row r="164" spans="1:48" x14ac:dyDescent="0.25">
      <c r="A164" s="1">
        <v>42936</v>
      </c>
      <c r="B164">
        <v>125646</v>
      </c>
      <c r="C164">
        <v>11.2</v>
      </c>
      <c r="D164">
        <v>9.73</v>
      </c>
      <c r="E164">
        <f>SUMPRODUCT(fLineItemInvoiceDetail[Quanity],fLineItemInvoiceDetail[Unit Price],--(fLineItemInvoiceDetail[Invoice Number]=fInvoiceHeader[[#This Row],[Invoice Number]]))</f>
        <v>486.36</v>
      </c>
      <c r="F164">
        <f>fInvoiceHeader[[#This Row],[Invoice Discount]]/fInvoiceHeader[[#This Row],[Invoice Sales]]</f>
        <v>2.0005757052389175E-2</v>
      </c>
      <c r="G164">
        <f>SUMIFS(fLineItemInvoiceDetail[Line Weight],fLineItemInvoiceDetail[Invoice Number],fInvoiceHeader[[#This Row],[Invoice Number]])</f>
        <v>126</v>
      </c>
      <c r="I164" s="46">
        <v>125539</v>
      </c>
      <c r="J164" s="46" t="s">
        <v>16</v>
      </c>
      <c r="K164" s="46">
        <v>30</v>
      </c>
      <c r="L164" s="46">
        <v>12.32</v>
      </c>
      <c r="M164" s="46">
        <f>VLOOKUP(fLineItemInvoiceDetail[[#This Row],[Invoice Number]],fInvoiceHeader[[Invoice Number]:[% Sales Discount]],5,0)*fLineItemInvoiceDetail[[#This Row],[Quanity]]*fLineItemInvoiceDetail[[#This Row],[Unit Price]]</f>
        <v>18.479259941532174</v>
      </c>
      <c r="N1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10.943333333333335</v>
      </c>
      <c r="O164" s="46">
        <f>VLOOKUP(fLineItemInvoiceDetail[[#This Row],[Product]],dProduct[],4,0)*fLineItemInvoiceDetail[[#This Row],[Quanity]]</f>
        <v>105</v>
      </c>
      <c r="AM164" s="31">
        <v>125646</v>
      </c>
      <c r="AN164" s="31">
        <v>11.2</v>
      </c>
      <c r="AO164" s="31">
        <v>9.73</v>
      </c>
      <c r="AQ164" s="32">
        <v>125539</v>
      </c>
      <c r="AR164" s="31" t="s">
        <v>16</v>
      </c>
      <c r="AS164" s="31">
        <v>30</v>
      </c>
      <c r="AT164" s="31">
        <v>12.32</v>
      </c>
      <c r="AU164" s="48">
        <f t="shared" si="6"/>
        <v>18.479259941532174</v>
      </c>
      <c r="AV164" s="48">
        <f t="shared" si="7"/>
        <v>10.943333333333335</v>
      </c>
    </row>
    <row r="165" spans="1:48" x14ac:dyDescent="0.25">
      <c r="A165" s="1">
        <v>42937</v>
      </c>
      <c r="B165">
        <v>125647</v>
      </c>
      <c r="C165">
        <v>40.950000000000003</v>
      </c>
      <c r="D165">
        <v>127.56</v>
      </c>
      <c r="E165">
        <f>SUMPRODUCT(fLineItemInvoiceDetail[Quanity],fLineItemInvoiceDetail[Unit Price],--(fLineItemInvoiceDetail[Invoice Number]=fInvoiceHeader[[#This Row],[Invoice Number]]))</f>
        <v>1962.48</v>
      </c>
      <c r="F165">
        <f>fInvoiceHeader[[#This Row],[Invoice Discount]]/fInvoiceHeader[[#This Row],[Invoice Sales]]</f>
        <v>6.49993885288003E-2</v>
      </c>
      <c r="G165">
        <f>SUMIFS(fLineItemInvoiceDetail[Line Weight],fLineItemInvoiceDetail[Invoice Number],fInvoiceHeader[[#This Row],[Invoice Number]])</f>
        <v>624</v>
      </c>
      <c r="I165" s="43">
        <v>125540</v>
      </c>
      <c r="J165" s="43" t="s">
        <v>14</v>
      </c>
      <c r="K165" s="43">
        <v>14</v>
      </c>
      <c r="L165" s="43">
        <v>27.5</v>
      </c>
      <c r="M165" s="43">
        <f>VLOOKUP(fLineItemInvoiceDetail[[#This Row],[Invoice Number]],fInvoiceHeader[[Invoice Number]:[% Sales Discount]],5,0)*fLineItemInvoiceDetail[[#This Row],[Quanity]]*fLineItemInvoiceDetail[[#This Row],[Unit Price]]</f>
        <v>38.500132103115916</v>
      </c>
      <c r="N1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15.555821917808217</v>
      </c>
      <c r="O165" s="43">
        <f>VLOOKUP(fLineItemInvoiceDetail[[#This Row],[Product]],dProduct[],4,0)*fLineItemInvoiceDetail[[#This Row],[Quanity]]</f>
        <v>98</v>
      </c>
      <c r="AM165" s="28">
        <v>125647</v>
      </c>
      <c r="AN165" s="28">
        <v>40.950000000000003</v>
      </c>
      <c r="AO165" s="28">
        <v>127.56</v>
      </c>
      <c r="AQ165" s="30">
        <v>125540</v>
      </c>
      <c r="AR165" s="28" t="s">
        <v>14</v>
      </c>
      <c r="AS165" s="28">
        <v>14</v>
      </c>
      <c r="AT165" s="28">
        <v>27.5</v>
      </c>
      <c r="AU165" s="48">
        <f t="shared" si="6"/>
        <v>38.500132103115916</v>
      </c>
      <c r="AV165" s="48">
        <f t="shared" si="7"/>
        <v>15.555821917808217</v>
      </c>
    </row>
    <row r="166" spans="1:48" x14ac:dyDescent="0.25">
      <c r="A166" s="1">
        <v>42938</v>
      </c>
      <c r="B166">
        <v>125648</v>
      </c>
      <c r="C166">
        <v>63</v>
      </c>
      <c r="D166">
        <v>124.42</v>
      </c>
      <c r="E166">
        <f>SUMPRODUCT(fLineItemInvoiceDetail[Quanity],fLineItemInvoiceDetail[Unit Price],--(fLineItemInvoiceDetail[Invoice Number]=fInvoiceHeader[[#This Row],[Invoice Number]]))</f>
        <v>1914.08</v>
      </c>
      <c r="F166">
        <f>fInvoiceHeader[[#This Row],[Invoice Discount]]/fInvoiceHeader[[#This Row],[Invoice Sales]]</f>
        <v>6.5002507732174211E-2</v>
      </c>
      <c r="G166">
        <f>SUMIFS(fLineItemInvoiceDetail[Line Weight],fLineItemInvoiceDetail[Invoice Number],fInvoiceHeader[[#This Row],[Invoice Number]])</f>
        <v>704</v>
      </c>
      <c r="I166" s="46">
        <v>125540</v>
      </c>
      <c r="J166" s="46" t="s">
        <v>15</v>
      </c>
      <c r="K166" s="46">
        <v>147</v>
      </c>
      <c r="L166" s="46">
        <v>13.03</v>
      </c>
      <c r="M166" s="46">
        <f>VLOOKUP(fLineItemInvoiceDetail[[#This Row],[Invoice Number]],fInvoiceHeader[[Invoice Number]:[% Sales Discount]],5,0)*fLineItemInvoiceDetail[[#This Row],[Quanity]]*fLineItemInvoiceDetail[[#This Row],[Unit Price]]</f>
        <v>191.54165722501105</v>
      </c>
      <c r="N1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116.66866438356163</v>
      </c>
      <c r="O166" s="46">
        <f>VLOOKUP(fLineItemInvoiceDetail[[#This Row],[Product]],dProduct[],4,0)*fLineItemInvoiceDetail[[#This Row],[Quanity]]</f>
        <v>735</v>
      </c>
      <c r="AM166" s="31">
        <v>125648</v>
      </c>
      <c r="AN166" s="31">
        <v>63</v>
      </c>
      <c r="AO166" s="31">
        <v>124.42</v>
      </c>
      <c r="AQ166" s="32">
        <v>125540</v>
      </c>
      <c r="AR166" s="31" t="s">
        <v>15</v>
      </c>
      <c r="AS166" s="31">
        <v>147</v>
      </c>
      <c r="AT166" s="31">
        <v>13.03</v>
      </c>
      <c r="AU166" s="48">
        <f t="shared" si="6"/>
        <v>191.54165722501105</v>
      </c>
      <c r="AV166" s="48">
        <f t="shared" si="7"/>
        <v>116.66866438356163</v>
      </c>
    </row>
    <row r="167" spans="1:48" x14ac:dyDescent="0.25">
      <c r="A167" s="1">
        <v>42938</v>
      </c>
      <c r="B167">
        <v>125649</v>
      </c>
      <c r="C167">
        <v>54.599999999999994</v>
      </c>
      <c r="D167">
        <v>117</v>
      </c>
      <c r="E167">
        <f>SUMPRODUCT(fLineItemInvoiceDetail[Quanity],fLineItemInvoiceDetail[Unit Price],--(fLineItemInvoiceDetail[Invoice Number]=fInvoiceHeader[[#This Row],[Invoice Number]]))</f>
        <v>1799.93</v>
      </c>
      <c r="F167">
        <f>fInvoiceHeader[[#This Row],[Invoice Discount]]/fInvoiceHeader[[#This Row],[Invoice Sales]]</f>
        <v>6.5002527876084071E-2</v>
      </c>
      <c r="G167">
        <f>SUMIFS(fLineItemInvoiceDetail[Line Weight],fLineItemInvoiceDetail[Invoice Number],fInvoiceHeader[[#This Row],[Invoice Number]])</f>
        <v>448</v>
      </c>
      <c r="I167" s="43">
        <v>125540</v>
      </c>
      <c r="J167" s="43" t="s">
        <v>16</v>
      </c>
      <c r="K167" s="43">
        <v>54</v>
      </c>
      <c r="L167" s="43">
        <v>11.37</v>
      </c>
      <c r="M167" s="43">
        <f>VLOOKUP(fLineItemInvoiceDetail[[#This Row],[Invoice Number]],fInvoiceHeader[[Invoice Number]:[% Sales Discount]],5,0)*fLineItemInvoiceDetail[[#This Row],[Quanity]]*fLineItemInvoiceDetail[[#This Row],[Unit Price]]</f>
        <v>61.398210671873009</v>
      </c>
      <c r="N1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30.000513698630133</v>
      </c>
      <c r="O167" s="43">
        <f>VLOOKUP(fLineItemInvoiceDetail[[#This Row],[Product]],dProduct[],4,0)*fLineItemInvoiceDetail[[#This Row],[Quanity]]</f>
        <v>189</v>
      </c>
      <c r="AM167" s="28">
        <v>125649</v>
      </c>
      <c r="AN167" s="28">
        <v>54.599999999999994</v>
      </c>
      <c r="AO167" s="28">
        <v>117</v>
      </c>
      <c r="AQ167" s="30">
        <v>125540</v>
      </c>
      <c r="AR167" s="28" t="s">
        <v>16</v>
      </c>
      <c r="AS167" s="28">
        <v>54</v>
      </c>
      <c r="AT167" s="28">
        <v>11.37</v>
      </c>
      <c r="AU167" s="48">
        <f t="shared" si="6"/>
        <v>61.398210671873009</v>
      </c>
      <c r="AV167" s="48">
        <f t="shared" si="7"/>
        <v>30.000513698630133</v>
      </c>
    </row>
    <row r="168" spans="1:48" x14ac:dyDescent="0.25">
      <c r="A168" s="1">
        <v>42938</v>
      </c>
      <c r="B168">
        <v>125650</v>
      </c>
      <c r="C168">
        <v>260.92500000000001</v>
      </c>
      <c r="D168">
        <v>611.01</v>
      </c>
      <c r="E168">
        <f>SUMPRODUCT(fLineItemInvoiceDetail[Quanity],fLineItemInvoiceDetail[Unit Price],--(fLineItemInvoiceDetail[Invoice Number]=fInvoiceHeader[[#This Row],[Invoice Number]]))</f>
        <v>6110.12</v>
      </c>
      <c r="F168">
        <f>fInvoiceHeader[[#This Row],[Invoice Discount]]/fInvoiceHeader[[#This Row],[Invoice Sales]]</f>
        <v>9.9999672674186427E-2</v>
      </c>
      <c r="G168">
        <f>SUMIFS(fLineItemInvoiceDetail[Line Weight],fLineItemInvoiceDetail[Invoice Number],fInvoiceHeader[[#This Row],[Invoice Number]])</f>
        <v>2360</v>
      </c>
      <c r="I168" s="46">
        <v>125541</v>
      </c>
      <c r="J168" s="46" t="s">
        <v>15</v>
      </c>
      <c r="K168" s="46">
        <v>45</v>
      </c>
      <c r="L168" s="46">
        <v>18.82</v>
      </c>
      <c r="M168" s="46">
        <f>VLOOKUP(fLineItemInvoiceDetail[[#This Row],[Invoice Number]],fInvoiceHeader[[Invoice Number]:[% Sales Discount]],5,0)*fLineItemInvoiceDetail[[#This Row],[Quanity]]*fLineItemInvoiceDetail[[#This Row],[Unit Price]]</f>
        <v>29.640000000000004</v>
      </c>
      <c r="N1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15.75</v>
      </c>
      <c r="O168" s="46">
        <f>VLOOKUP(fLineItemInvoiceDetail[[#This Row],[Product]],dProduct[],4,0)*fLineItemInvoiceDetail[[#This Row],[Quanity]]</f>
        <v>225</v>
      </c>
      <c r="AM168" s="31">
        <v>125650</v>
      </c>
      <c r="AN168" s="31">
        <v>260.92500000000001</v>
      </c>
      <c r="AO168" s="31">
        <v>611.01</v>
      </c>
      <c r="AQ168" s="32">
        <v>125541</v>
      </c>
      <c r="AR168" s="31" t="s">
        <v>15</v>
      </c>
      <c r="AS168" s="31">
        <v>45</v>
      </c>
      <c r="AT168" s="31">
        <v>18.82</v>
      </c>
      <c r="AU168" s="48">
        <f t="shared" si="6"/>
        <v>29.640000000000004</v>
      </c>
      <c r="AV168" s="48">
        <f t="shared" si="7"/>
        <v>15.75</v>
      </c>
    </row>
    <row r="169" spans="1:48" x14ac:dyDescent="0.25">
      <c r="A169" s="1">
        <v>42938</v>
      </c>
      <c r="B169">
        <v>125651</v>
      </c>
      <c r="C169">
        <v>19.25</v>
      </c>
      <c r="D169">
        <v>28.93</v>
      </c>
      <c r="E169">
        <f>SUMPRODUCT(fLineItemInvoiceDetail[Quanity],fLineItemInvoiceDetail[Unit Price],--(fLineItemInvoiceDetail[Invoice Number]=fInvoiceHeader[[#This Row],[Invoice Number]]))</f>
        <v>826.63</v>
      </c>
      <c r="F169">
        <f>fInvoiceHeader[[#This Row],[Invoice Discount]]/fInvoiceHeader[[#This Row],[Invoice Sales]]</f>
        <v>3.4997520051292599E-2</v>
      </c>
      <c r="G169">
        <f>SUMIFS(fLineItemInvoiceDetail[Line Weight],fLineItemInvoiceDetail[Invoice Number],fInvoiceHeader[[#This Row],[Invoice Number]])</f>
        <v>171.5</v>
      </c>
      <c r="I169" s="43">
        <v>125544</v>
      </c>
      <c r="J169" s="43" t="s">
        <v>6</v>
      </c>
      <c r="K169" s="43">
        <v>34</v>
      </c>
      <c r="L169" s="43">
        <v>29.87</v>
      </c>
      <c r="M169" s="43">
        <f>VLOOKUP(fLineItemInvoiceDetail[[#This Row],[Invoice Number]],fInvoiceHeader[[Invoice Number]:[% Sales Discount]],5,0)*fLineItemInvoiceDetail[[#This Row],[Quanity]]*fLineItemInvoiceDetail[[#This Row],[Unit Price]]</f>
        <v>50.78</v>
      </c>
      <c r="N1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69" s="43">
        <f>VLOOKUP(fLineItemInvoiceDetail[[#This Row],[Product]],dProduct[],4,0)*fLineItemInvoiceDetail[[#This Row],[Quanity]]</f>
        <v>102</v>
      </c>
      <c r="AM169" s="28">
        <v>125651</v>
      </c>
      <c r="AN169" s="28">
        <v>19.25</v>
      </c>
      <c r="AO169" s="28">
        <v>28.93</v>
      </c>
      <c r="AQ169" s="30">
        <v>125544</v>
      </c>
      <c r="AR169" s="28" t="s">
        <v>6</v>
      </c>
      <c r="AS169" s="28">
        <v>34</v>
      </c>
      <c r="AT169" s="28">
        <v>29.87</v>
      </c>
      <c r="AU169" s="48">
        <f t="shared" si="6"/>
        <v>50.78</v>
      </c>
      <c r="AV169" s="48">
        <f t="shared" si="7"/>
        <v>13.475</v>
      </c>
    </row>
    <row r="170" spans="1:48" x14ac:dyDescent="0.25">
      <c r="A170" s="1">
        <v>42939</v>
      </c>
      <c r="B170">
        <v>125652</v>
      </c>
      <c r="C170">
        <v>73.150000000000006</v>
      </c>
      <c r="D170">
        <v>74.69</v>
      </c>
      <c r="E170">
        <f>SUMPRODUCT(fLineItemInvoiceDetail[Quanity],fLineItemInvoiceDetail[Unit Price],--(fLineItemInvoiceDetail[Invoice Number]=fInvoiceHeader[[#This Row],[Invoice Number]]))</f>
        <v>1493.8200000000002</v>
      </c>
      <c r="F170">
        <f>fInvoiceHeader[[#This Row],[Invoice Discount]]/fInvoiceHeader[[#This Row],[Invoice Sales]]</f>
        <v>4.9999330575303577E-2</v>
      </c>
      <c r="G170">
        <f>SUMIFS(fLineItemInvoiceDetail[Line Weight],fLineItemInvoiceDetail[Invoice Number],fInvoiceHeader[[#This Row],[Invoice Number]])</f>
        <v>602</v>
      </c>
      <c r="I170" s="46">
        <v>125545</v>
      </c>
      <c r="J170" s="46" t="s">
        <v>22</v>
      </c>
      <c r="K170" s="46">
        <v>254</v>
      </c>
      <c r="L170" s="46">
        <v>33.75</v>
      </c>
      <c r="M170" s="46">
        <f>VLOOKUP(fLineItemInvoiceDetail[[#This Row],[Invoice Number]],fInvoiceHeader[[Invoice Number]:[% Sales Discount]],5,0)*fLineItemInvoiceDetail[[#This Row],[Quanity]]*fLineItemInvoiceDetail[[#This Row],[Unit Price]]</f>
        <v>857.24757586297585</v>
      </c>
      <c r="N1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231.4745867041857</v>
      </c>
      <c r="O170" s="46">
        <f>VLOOKUP(fLineItemInvoiceDetail[[#This Row],[Product]],dProduct[],4,0)*fLineItemInvoiceDetail[[#This Row],[Quanity]]</f>
        <v>1778</v>
      </c>
      <c r="AM170" s="31">
        <v>125652</v>
      </c>
      <c r="AN170" s="31">
        <v>73.150000000000006</v>
      </c>
      <c r="AO170" s="31">
        <v>74.69</v>
      </c>
      <c r="AQ170" s="32">
        <v>125545</v>
      </c>
      <c r="AR170" s="31" t="s">
        <v>22</v>
      </c>
      <c r="AS170" s="31">
        <v>254</v>
      </c>
      <c r="AT170" s="31">
        <v>33.75</v>
      </c>
      <c r="AU170" s="48">
        <f t="shared" si="6"/>
        <v>857.24757586297585</v>
      </c>
      <c r="AV170" s="48">
        <f t="shared" si="7"/>
        <v>231.4745867041857</v>
      </c>
    </row>
    <row r="171" spans="1:48" x14ac:dyDescent="0.25">
      <c r="A171" s="1">
        <v>42940</v>
      </c>
      <c r="B171">
        <v>125654</v>
      </c>
      <c r="C171">
        <v>17.149999999999999</v>
      </c>
      <c r="D171">
        <v>129.03</v>
      </c>
      <c r="E171">
        <f>SUMPRODUCT(fLineItemInvoiceDetail[Quanity],fLineItemInvoiceDetail[Unit Price],--(fLineItemInvoiceDetail[Invoice Number]=fInvoiceHeader[[#This Row],[Invoice Number]]))</f>
        <v>1985.04</v>
      </c>
      <c r="F171">
        <f>fInvoiceHeader[[#This Row],[Invoice Discount]]/fInvoiceHeader[[#This Row],[Invoice Sales]]</f>
        <v>6.500120904364648E-2</v>
      </c>
      <c r="G171">
        <f>SUMIFS(fLineItemInvoiceDetail[Line Weight],fLineItemInvoiceDetail[Invoice Number],fInvoiceHeader[[#This Row],[Invoice Number]])</f>
        <v>216</v>
      </c>
      <c r="I171" s="43">
        <v>125545</v>
      </c>
      <c r="J171" s="43" t="s">
        <v>11</v>
      </c>
      <c r="K171" s="43">
        <v>31</v>
      </c>
      <c r="L171" s="43">
        <v>12.97</v>
      </c>
      <c r="M171" s="43">
        <f>VLOOKUP(fLineItemInvoiceDetail[[#This Row],[Invoice Number]],fInvoiceHeader[[Invoice Number]:[% Sales Discount]],5,0)*fLineItemInvoiceDetail[[#This Row],[Quanity]]*fLineItemInvoiceDetail[[#This Row],[Unit Price]]</f>
        <v>40.206886302388654</v>
      </c>
      <c r="N1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20.179168132254659</v>
      </c>
      <c r="O171" s="43">
        <f>VLOOKUP(fLineItemInvoiceDetail[[#This Row],[Product]],dProduct[],4,0)*fLineItemInvoiceDetail[[#This Row],[Quanity]]</f>
        <v>155</v>
      </c>
      <c r="AM171" s="28">
        <v>125654</v>
      </c>
      <c r="AN171" s="28">
        <v>17.149999999999999</v>
      </c>
      <c r="AO171" s="28">
        <v>129.03</v>
      </c>
      <c r="AQ171" s="30">
        <v>125545</v>
      </c>
      <c r="AR171" s="28" t="s">
        <v>11</v>
      </c>
      <c r="AS171" s="28">
        <v>31</v>
      </c>
      <c r="AT171" s="28">
        <v>12.97</v>
      </c>
      <c r="AU171" s="48">
        <f t="shared" si="6"/>
        <v>40.206886302388654</v>
      </c>
      <c r="AV171" s="48">
        <f t="shared" si="7"/>
        <v>20.179168132254659</v>
      </c>
    </row>
    <row r="172" spans="1:48" x14ac:dyDescent="0.25">
      <c r="A172" s="1">
        <v>42942</v>
      </c>
      <c r="B172">
        <v>125656</v>
      </c>
      <c r="C172">
        <v>35</v>
      </c>
      <c r="D172">
        <v>30.53</v>
      </c>
      <c r="E172">
        <f>SUMPRODUCT(fLineItemInvoiceDetail[Quanity],fLineItemInvoiceDetail[Unit Price],--(fLineItemInvoiceDetail[Invoice Number]=fInvoiceHeader[[#This Row],[Invoice Number]]))</f>
        <v>872.16000000000008</v>
      </c>
      <c r="F172">
        <f>fInvoiceHeader[[#This Row],[Invoice Discount]]/fInvoiceHeader[[#This Row],[Invoice Sales]]</f>
        <v>3.500504494588149E-2</v>
      </c>
      <c r="G172">
        <f>SUMIFS(fLineItemInvoiceDetail[Line Weight],fLineItemInvoiceDetail[Invoice Number],fInvoiceHeader[[#This Row],[Invoice Number]])</f>
        <v>312</v>
      </c>
      <c r="I172" s="46">
        <v>125545</v>
      </c>
      <c r="J172" s="46" t="s">
        <v>11</v>
      </c>
      <c r="K172" s="46">
        <v>182</v>
      </c>
      <c r="L172" s="46">
        <v>8.98</v>
      </c>
      <c r="M172" s="46">
        <f>VLOOKUP(fLineItemInvoiceDetail[[#This Row],[Invoice Number]],fInvoiceHeader[[Invoice Number]:[% Sales Discount]],5,0)*fLineItemInvoiceDetail[[#This Row],[Quanity]]*fLineItemInvoiceDetail[[#This Row],[Unit Price]]</f>
        <v>163.43553783463557</v>
      </c>
      <c r="N1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118.47124516355962</v>
      </c>
      <c r="O172" s="46">
        <f>VLOOKUP(fLineItemInvoiceDetail[[#This Row],[Product]],dProduct[],4,0)*fLineItemInvoiceDetail[[#This Row],[Quanity]]</f>
        <v>910</v>
      </c>
      <c r="AM172" s="31">
        <v>125656</v>
      </c>
      <c r="AN172" s="31">
        <v>35</v>
      </c>
      <c r="AO172" s="31">
        <v>30.53</v>
      </c>
      <c r="AQ172" s="32">
        <v>125545</v>
      </c>
      <c r="AR172" s="31" t="s">
        <v>11</v>
      </c>
      <c r="AS172" s="31">
        <v>182</v>
      </c>
      <c r="AT172" s="31">
        <v>8.98</v>
      </c>
      <c r="AU172" s="48">
        <f t="shared" si="6"/>
        <v>163.43553783463557</v>
      </c>
      <c r="AV172" s="48">
        <f t="shared" si="7"/>
        <v>118.47124516355962</v>
      </c>
    </row>
    <row r="173" spans="1:48" x14ac:dyDescent="0.25">
      <c r="A173" s="1">
        <v>42943</v>
      </c>
      <c r="B173">
        <v>125657</v>
      </c>
      <c r="C173">
        <v>23.1</v>
      </c>
      <c r="D173">
        <v>9.86</v>
      </c>
      <c r="E173">
        <f>SUMPRODUCT(fLineItemInvoiceDetail[Quanity],fLineItemInvoiceDetail[Unit Price],--(fLineItemInvoiceDetail[Invoice Number]=fInvoiceHeader[[#This Row],[Invoice Number]]))</f>
        <v>492.86</v>
      </c>
      <c r="F173">
        <f>fInvoiceHeader[[#This Row],[Invoice Discount]]/fInvoiceHeader[[#This Row],[Invoice Sales]]</f>
        <v>2.0005681126486222E-2</v>
      </c>
      <c r="G173">
        <f>SUMIFS(fLineItemInvoiceDetail[Line Weight],fLineItemInvoiceDetail[Invoice Number],fInvoiceHeader[[#This Row],[Invoice Number]])</f>
        <v>190</v>
      </c>
      <c r="I173" s="43">
        <v>125546</v>
      </c>
      <c r="J173" s="43" t="s">
        <v>15</v>
      </c>
      <c r="K173" s="43">
        <v>25</v>
      </c>
      <c r="L173" s="43">
        <v>18.82</v>
      </c>
      <c r="M173" s="43">
        <f>VLOOKUP(fLineItemInvoiceDetail[[#This Row],[Invoice Number]],fInvoiceHeader[[Invoice Number]:[% Sales Discount]],5,0)*fLineItemInvoiceDetail[[#This Row],[Quanity]]*fLineItemInvoiceDetail[[#This Row],[Unit Price]]</f>
        <v>47.049436314298205</v>
      </c>
      <c r="N1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14.745057859209256</v>
      </c>
      <c r="O173" s="43">
        <f>VLOOKUP(fLineItemInvoiceDetail[[#This Row],[Product]],dProduct[],4,0)*fLineItemInvoiceDetail[[#This Row],[Quanity]]</f>
        <v>125</v>
      </c>
      <c r="AM173" s="28">
        <v>125657</v>
      </c>
      <c r="AN173" s="28">
        <v>23.1</v>
      </c>
      <c r="AO173" s="28">
        <v>9.86</v>
      </c>
      <c r="AQ173" s="30">
        <v>125546</v>
      </c>
      <c r="AR173" s="28" t="s">
        <v>15</v>
      </c>
      <c r="AS173" s="28">
        <v>25</v>
      </c>
      <c r="AT173" s="28">
        <v>18.82</v>
      </c>
      <c r="AU173" s="48">
        <f t="shared" si="6"/>
        <v>47.049436314298205</v>
      </c>
      <c r="AV173" s="48">
        <f t="shared" si="7"/>
        <v>14.745057859209256</v>
      </c>
    </row>
    <row r="174" spans="1:48" x14ac:dyDescent="0.25">
      <c r="A174" s="1">
        <v>42945</v>
      </c>
      <c r="B174">
        <v>125658</v>
      </c>
      <c r="C174">
        <v>163.1</v>
      </c>
      <c r="D174">
        <v>636.76</v>
      </c>
      <c r="E174">
        <f>SUMPRODUCT(fLineItemInvoiceDetail[Quanity],fLineItemInvoiceDetail[Unit Price],--(fLineItemInvoiceDetail[Invoice Number]=fInvoiceHeader[[#This Row],[Invoice Number]]))</f>
        <v>6367.5499999999993</v>
      </c>
      <c r="F174">
        <f>fInvoiceHeader[[#This Row],[Invoice Discount]]/fInvoiceHeader[[#This Row],[Invoice Sales]]</f>
        <v>0.10000078523136843</v>
      </c>
      <c r="G174">
        <f>SUMIFS(fLineItemInvoiceDetail[Line Weight],fLineItemInvoiceDetail[Invoice Number],fInvoiceHeader[[#This Row],[Invoice Number]])</f>
        <v>1227</v>
      </c>
      <c r="I174" s="46">
        <v>125546</v>
      </c>
      <c r="J174" s="46" t="s">
        <v>8</v>
      </c>
      <c r="K174" s="46">
        <v>228</v>
      </c>
      <c r="L174" s="46">
        <v>12.58</v>
      </c>
      <c r="M174" s="46">
        <f>VLOOKUP(fLineItemInvoiceDetail[[#This Row],[Invoice Number]],fInvoiceHeader[[Invoice Number]:[% Sales Discount]],5,0)*fLineItemInvoiceDetail[[#This Row],[Quanity]]*fLineItemInvoiceDetail[[#This Row],[Unit Price]]</f>
        <v>286.82056368570176</v>
      </c>
      <c r="N1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107.57994214079073</v>
      </c>
      <c r="O174" s="46">
        <f>VLOOKUP(fLineItemInvoiceDetail[[#This Row],[Product]],dProduct[],4,0)*fLineItemInvoiceDetail[[#This Row],[Quanity]]</f>
        <v>912</v>
      </c>
      <c r="AM174" s="31">
        <v>125658</v>
      </c>
      <c r="AN174" s="31">
        <v>163.1</v>
      </c>
      <c r="AO174" s="31">
        <v>636.76</v>
      </c>
      <c r="AQ174" s="32">
        <v>125546</v>
      </c>
      <c r="AR174" s="31" t="s">
        <v>8</v>
      </c>
      <c r="AS174" s="31">
        <v>228</v>
      </c>
      <c r="AT174" s="31">
        <v>12.58</v>
      </c>
      <c r="AU174" s="48">
        <f t="shared" si="6"/>
        <v>286.82056368570176</v>
      </c>
      <c r="AV174" s="48">
        <f t="shared" si="7"/>
        <v>107.57994214079073</v>
      </c>
    </row>
    <row r="175" spans="1:48" x14ac:dyDescent="0.25">
      <c r="A175" s="1">
        <v>42948</v>
      </c>
      <c r="B175">
        <v>125660</v>
      </c>
      <c r="C175">
        <v>41.125</v>
      </c>
      <c r="D175">
        <v>185.71</v>
      </c>
      <c r="E175">
        <f>SUMPRODUCT(fLineItemInvoiceDetail[Quanity],fLineItemInvoiceDetail[Unit Price],--(fLineItemInvoiceDetail[Invoice Number]=fInvoiceHeader[[#This Row],[Invoice Number]]))</f>
        <v>2476.16</v>
      </c>
      <c r="F175">
        <f>fInvoiceHeader[[#This Row],[Invoice Discount]]/fInvoiceHeader[[#This Row],[Invoice Sales]]</f>
        <v>7.4999192297751371E-2</v>
      </c>
      <c r="G175">
        <f>SUMIFS(fLineItemInvoiceDetail[Line Weight],fLineItemInvoiceDetail[Invoice Number],fInvoiceHeader[[#This Row],[Invoice Number]])</f>
        <v>742</v>
      </c>
      <c r="I175" s="43">
        <v>125547</v>
      </c>
      <c r="J175" s="43" t="s">
        <v>11</v>
      </c>
      <c r="K175" s="43">
        <v>33</v>
      </c>
      <c r="L175" s="43">
        <v>12.97</v>
      </c>
      <c r="M175" s="43">
        <f>VLOOKUP(fLineItemInvoiceDetail[[#This Row],[Invoice Number]],fInvoiceHeader[[Invoice Number]:[% Sales Discount]],5,0)*fLineItemInvoiceDetail[[#This Row],[Quanity]]*fLineItemInvoiceDetail[[#This Row],[Unit Price]]</f>
        <v>14.978501077350654</v>
      </c>
      <c r="N1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24.028125000000003</v>
      </c>
      <c r="O175" s="43">
        <f>VLOOKUP(fLineItemInvoiceDetail[[#This Row],[Product]],dProduct[],4,0)*fLineItemInvoiceDetail[[#This Row],[Quanity]]</f>
        <v>165</v>
      </c>
      <c r="AM175" s="28">
        <v>125660</v>
      </c>
      <c r="AN175" s="28">
        <v>41.125</v>
      </c>
      <c r="AO175" s="28">
        <v>185.71</v>
      </c>
      <c r="AQ175" s="30">
        <v>125547</v>
      </c>
      <c r="AR175" s="28" t="s">
        <v>11</v>
      </c>
      <c r="AS175" s="28">
        <v>33</v>
      </c>
      <c r="AT175" s="28">
        <v>12.97</v>
      </c>
      <c r="AU175" s="48">
        <f t="shared" si="6"/>
        <v>14.978501077350654</v>
      </c>
      <c r="AV175" s="48">
        <f t="shared" si="7"/>
        <v>24.028125000000003</v>
      </c>
    </row>
    <row r="176" spans="1:48" x14ac:dyDescent="0.25">
      <c r="A176" s="1">
        <v>42948</v>
      </c>
      <c r="B176">
        <v>125661</v>
      </c>
      <c r="C176">
        <v>137.375</v>
      </c>
      <c r="D176">
        <v>403</v>
      </c>
      <c r="E176">
        <f>SUMPRODUCT(fLineItemInvoiceDetail[Quanity],fLineItemInvoiceDetail[Unit Price],--(fLineItemInvoiceDetail[Invoice Number]=fInvoiceHeader[[#This Row],[Invoice Number]]))</f>
        <v>4029.96</v>
      </c>
      <c r="F176">
        <f>fInvoiceHeader[[#This Row],[Invoice Discount]]/fInvoiceHeader[[#This Row],[Invoice Sales]]</f>
        <v>0.10000099256568304</v>
      </c>
      <c r="G176">
        <f>SUMIFS(fLineItemInvoiceDetail[Line Weight],fLineItemInvoiceDetail[Invoice Number],fInvoiceHeader[[#This Row],[Invoice Number]])</f>
        <v>1425</v>
      </c>
      <c r="I176" s="46">
        <v>125547</v>
      </c>
      <c r="J176" s="46" t="s">
        <v>15</v>
      </c>
      <c r="K176" s="46">
        <v>23</v>
      </c>
      <c r="L176" s="46">
        <v>23.16</v>
      </c>
      <c r="M176" s="46">
        <f>VLOOKUP(fLineItemInvoiceDetail[[#This Row],[Invoice Number]],fInvoiceHeader[[Invoice Number]:[% Sales Discount]],5,0)*fLineItemInvoiceDetail[[#This Row],[Quanity]]*fLineItemInvoiceDetail[[#This Row],[Unit Price]]</f>
        <v>18.641498922649344</v>
      </c>
      <c r="N1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16.746875000000003</v>
      </c>
      <c r="O176" s="46">
        <f>VLOOKUP(fLineItemInvoiceDetail[[#This Row],[Product]],dProduct[],4,0)*fLineItemInvoiceDetail[[#This Row],[Quanity]]</f>
        <v>115</v>
      </c>
      <c r="AM176" s="31">
        <v>125661</v>
      </c>
      <c r="AN176" s="31">
        <v>137.375</v>
      </c>
      <c r="AO176" s="31">
        <v>403</v>
      </c>
      <c r="AQ176" s="32">
        <v>125547</v>
      </c>
      <c r="AR176" s="31" t="s">
        <v>15</v>
      </c>
      <c r="AS176" s="31">
        <v>23</v>
      </c>
      <c r="AT176" s="31">
        <v>23.16</v>
      </c>
      <c r="AU176" s="48">
        <f t="shared" si="6"/>
        <v>18.641498922649344</v>
      </c>
      <c r="AV176" s="48">
        <f t="shared" si="7"/>
        <v>16.746875000000003</v>
      </c>
    </row>
    <row r="177" spans="1:48" x14ac:dyDescent="0.25">
      <c r="A177" s="1">
        <v>42948</v>
      </c>
      <c r="B177">
        <v>125662</v>
      </c>
      <c r="C177">
        <v>95.2</v>
      </c>
      <c r="D177">
        <v>128.91999999999999</v>
      </c>
      <c r="E177">
        <f>SUMPRODUCT(fLineItemInvoiceDetail[Quanity],fLineItemInvoiceDetail[Unit Price],--(fLineItemInvoiceDetail[Invoice Number]=fInvoiceHeader[[#This Row],[Invoice Number]]))</f>
        <v>1983.4500000000003</v>
      </c>
      <c r="F177">
        <f>fInvoiceHeader[[#This Row],[Invoice Discount]]/fInvoiceHeader[[#This Row],[Invoice Sales]]</f>
        <v>6.499785726890013E-2</v>
      </c>
      <c r="G177">
        <f>SUMIFS(fLineItemInvoiceDetail[Line Weight],fLineItemInvoiceDetail[Invoice Number],fInvoiceHeader[[#This Row],[Invoice Number]])</f>
        <v>684.5</v>
      </c>
      <c r="I177" s="43">
        <v>125548</v>
      </c>
      <c r="J177" s="43" t="s">
        <v>8</v>
      </c>
      <c r="K177" s="43">
        <v>66</v>
      </c>
      <c r="L177" s="43">
        <v>16.77</v>
      </c>
      <c r="M177" s="43">
        <f>VLOOKUP(fLineItemInvoiceDetail[[#This Row],[Invoice Number]],fInvoiceHeader[[Invoice Number]:[% Sales Discount]],5,0)*fLineItemInvoiceDetail[[#This Row],[Quanity]]*fLineItemInvoiceDetail[[#This Row],[Unit Price]]</f>
        <v>110.68114880297775</v>
      </c>
      <c r="N1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28.096368803283866</v>
      </c>
      <c r="O177" s="43">
        <f>VLOOKUP(fLineItemInvoiceDetail[[#This Row],[Product]],dProduct[],4,0)*fLineItemInvoiceDetail[[#This Row],[Quanity]]</f>
        <v>264</v>
      </c>
      <c r="AM177" s="28">
        <v>125662</v>
      </c>
      <c r="AN177" s="28">
        <v>95.2</v>
      </c>
      <c r="AO177" s="28">
        <v>128.91999999999999</v>
      </c>
      <c r="AQ177" s="30">
        <v>125548</v>
      </c>
      <c r="AR177" s="28" t="s">
        <v>8</v>
      </c>
      <c r="AS177" s="28">
        <v>66</v>
      </c>
      <c r="AT177" s="28">
        <v>16.77</v>
      </c>
      <c r="AU177" s="48">
        <f t="shared" si="6"/>
        <v>110.68114880297775</v>
      </c>
      <c r="AV177" s="48">
        <f t="shared" si="7"/>
        <v>28.096368803283866</v>
      </c>
    </row>
    <row r="178" spans="1:48" x14ac:dyDescent="0.25">
      <c r="A178" s="1">
        <v>42948</v>
      </c>
      <c r="B178">
        <v>125663</v>
      </c>
      <c r="C178">
        <v>56</v>
      </c>
      <c r="D178">
        <v>186.05</v>
      </c>
      <c r="E178">
        <f>SUMPRODUCT(fLineItemInvoiceDetail[Quanity],fLineItemInvoiceDetail[Unit Price],--(fLineItemInvoiceDetail[Invoice Number]=fInvoiceHeader[[#This Row],[Invoice Number]]))</f>
        <v>2480.6200000000003</v>
      </c>
      <c r="F178">
        <f>fInvoiceHeader[[#This Row],[Invoice Discount]]/fInvoiceHeader[[#This Row],[Invoice Sales]]</f>
        <v>7.5001410937588178E-2</v>
      </c>
      <c r="G178">
        <f>SUMIFS(fLineItemInvoiceDetail[Line Weight],fLineItemInvoiceDetail[Invoice Number],fInvoiceHeader[[#This Row],[Invoice Number]])</f>
        <v>482.5</v>
      </c>
      <c r="I178" s="46">
        <v>125548</v>
      </c>
      <c r="J178" s="46" t="s">
        <v>17</v>
      </c>
      <c r="K178" s="46">
        <v>43</v>
      </c>
      <c r="L178" s="46">
        <v>18.170000000000002</v>
      </c>
      <c r="M178" s="46">
        <f>VLOOKUP(fLineItemInvoiceDetail[[#This Row],[Invoice Number]],fInvoiceHeader[[Invoice Number]:[% Sales Discount]],5,0)*fLineItemInvoiceDetail[[#This Row],[Quanity]]*fLineItemInvoiceDetail[[#This Row],[Unit Price]]</f>
        <v>78.130399135590736</v>
      </c>
      <c r="N1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29.745966214082728</v>
      </c>
      <c r="O178" s="46">
        <f>VLOOKUP(fLineItemInvoiceDetail[[#This Row],[Product]],dProduct[],4,0)*fLineItemInvoiceDetail[[#This Row],[Quanity]]</f>
        <v>279.5</v>
      </c>
      <c r="AM178" s="31">
        <v>125663</v>
      </c>
      <c r="AN178" s="31">
        <v>56</v>
      </c>
      <c r="AO178" s="31">
        <v>186.05</v>
      </c>
      <c r="AQ178" s="32">
        <v>125548</v>
      </c>
      <c r="AR178" s="31" t="s">
        <v>17</v>
      </c>
      <c r="AS178" s="31">
        <v>43</v>
      </c>
      <c r="AT178" s="31">
        <v>18.170000000000002</v>
      </c>
      <c r="AU178" s="48">
        <f t="shared" si="6"/>
        <v>78.130399135590736</v>
      </c>
      <c r="AV178" s="48">
        <f t="shared" si="7"/>
        <v>29.745966214082728</v>
      </c>
    </row>
    <row r="179" spans="1:48" x14ac:dyDescent="0.25">
      <c r="A179" s="1">
        <v>42954</v>
      </c>
      <c r="B179">
        <v>125664</v>
      </c>
      <c r="C179">
        <v>26.25</v>
      </c>
      <c r="D179">
        <v>80.44</v>
      </c>
      <c r="E179">
        <f>SUMPRODUCT(fLineItemInvoiceDetail[Quanity],fLineItemInvoiceDetail[Unit Price],--(fLineItemInvoiceDetail[Invoice Number]=fInvoiceHeader[[#This Row],[Invoice Number]]))</f>
        <v>1608.75</v>
      </c>
      <c r="F179">
        <f>fInvoiceHeader[[#This Row],[Invoice Discount]]/fInvoiceHeader[[#This Row],[Invoice Sales]]</f>
        <v>5.0001554001554004E-2</v>
      </c>
      <c r="G179">
        <f>SUMIFS(fLineItemInvoiceDetail[Line Weight],fLineItemInvoiceDetail[Invoice Number],fInvoiceHeader[[#This Row],[Invoice Number]])</f>
        <v>231</v>
      </c>
      <c r="I179" s="43">
        <v>125548</v>
      </c>
      <c r="J179" s="43" t="s">
        <v>17</v>
      </c>
      <c r="K179" s="43">
        <v>160</v>
      </c>
      <c r="L179" s="43">
        <v>12.58</v>
      </c>
      <c r="M179" s="43">
        <f>VLOOKUP(fLineItemInvoiceDetail[[#This Row],[Invoice Number]],fInvoiceHeader[[Invoice Number]:[% Sales Discount]],5,0)*fLineItemInvoiceDetail[[#This Row],[Quanity]]*fLineItemInvoiceDetail[[#This Row],[Unit Price]]</f>
        <v>201.27845206143149</v>
      </c>
      <c r="N1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110.68266498263341</v>
      </c>
      <c r="O179" s="43">
        <f>VLOOKUP(fLineItemInvoiceDetail[[#This Row],[Product]],dProduct[],4,0)*fLineItemInvoiceDetail[[#This Row],[Quanity]]</f>
        <v>1040</v>
      </c>
      <c r="AM179" s="28">
        <v>125664</v>
      </c>
      <c r="AN179" s="28">
        <v>26.25</v>
      </c>
      <c r="AO179" s="28">
        <v>80.44</v>
      </c>
      <c r="AQ179" s="30">
        <v>125548</v>
      </c>
      <c r="AR179" s="28" t="s">
        <v>17</v>
      </c>
      <c r="AS179" s="28">
        <v>160</v>
      </c>
      <c r="AT179" s="28">
        <v>12.58</v>
      </c>
      <c r="AU179" s="48">
        <f t="shared" si="6"/>
        <v>201.27845206143149</v>
      </c>
      <c r="AV179" s="48">
        <f t="shared" si="7"/>
        <v>110.68266498263341</v>
      </c>
    </row>
    <row r="180" spans="1:48" x14ac:dyDescent="0.25">
      <c r="A180" s="1">
        <v>42957</v>
      </c>
      <c r="B180">
        <v>125665</v>
      </c>
      <c r="C180">
        <v>148.75</v>
      </c>
      <c r="D180">
        <v>380.79</v>
      </c>
      <c r="E180">
        <f>SUMPRODUCT(fLineItemInvoiceDetail[Quanity],fLineItemInvoiceDetail[Unit Price],--(fLineItemInvoiceDetail[Invoice Number]=fInvoiceHeader[[#This Row],[Invoice Number]]))</f>
        <v>3807.89</v>
      </c>
      <c r="F180">
        <f>fInvoiceHeader[[#This Row],[Invoice Discount]]/fInvoiceHeader[[#This Row],[Invoice Sales]]</f>
        <v>0.100000262612628</v>
      </c>
      <c r="G180">
        <f>SUMIFS(fLineItemInvoiceDetail[Line Weight],fLineItemInvoiceDetail[Invoice Number],fInvoiceHeader[[#This Row],[Invoice Number]])</f>
        <v>1060.5</v>
      </c>
      <c r="I180" s="46">
        <v>125550</v>
      </c>
      <c r="J180" s="46" t="s">
        <v>21</v>
      </c>
      <c r="K180" s="46">
        <v>39</v>
      </c>
      <c r="L180" s="46">
        <v>16.87</v>
      </c>
      <c r="M180" s="46">
        <f>VLOOKUP(fLineItemInvoiceDetail[[#This Row],[Invoice Number]],fInvoiceHeader[[Invoice Number]:[% Sales Discount]],5,0)*fLineItemInvoiceDetail[[#This Row],[Quanity]]*fLineItemInvoiceDetail[[#This Row],[Unit Price]]</f>
        <v>32.893962320753587</v>
      </c>
      <c r="N1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19.349999999999998</v>
      </c>
      <c r="O180" s="46">
        <f>VLOOKUP(fLineItemInvoiceDetail[[#This Row],[Product]],dProduct[],4,0)*fLineItemInvoiceDetail[[#This Row],[Quanity]]</f>
        <v>136.5</v>
      </c>
      <c r="AM180" s="31">
        <v>125665</v>
      </c>
      <c r="AN180" s="31">
        <v>148.75</v>
      </c>
      <c r="AO180" s="31">
        <v>380.79</v>
      </c>
      <c r="AQ180" s="32">
        <v>125550</v>
      </c>
      <c r="AR180" s="31" t="s">
        <v>21</v>
      </c>
      <c r="AS180" s="31">
        <v>39</v>
      </c>
      <c r="AT180" s="31">
        <v>16.87</v>
      </c>
      <c r="AU180" s="48">
        <f t="shared" si="6"/>
        <v>32.893962320753587</v>
      </c>
      <c r="AV180" s="48">
        <f t="shared" si="7"/>
        <v>19.349999999999998</v>
      </c>
    </row>
    <row r="181" spans="1:48" x14ac:dyDescent="0.25">
      <c r="A181" s="1">
        <v>42958</v>
      </c>
      <c r="B181">
        <v>125666</v>
      </c>
      <c r="C181">
        <v>72.8</v>
      </c>
      <c r="D181">
        <v>196.74</v>
      </c>
      <c r="E181">
        <f>SUMPRODUCT(fLineItemInvoiceDetail[Quanity],fLineItemInvoiceDetail[Unit Price],--(fLineItemInvoiceDetail[Invoice Number]=fInvoiceHeader[[#This Row],[Invoice Number]]))</f>
        <v>2623.2</v>
      </c>
      <c r="F181">
        <f>fInvoiceHeader[[#This Row],[Invoice Discount]]/fInvoiceHeader[[#This Row],[Invoice Sales]]</f>
        <v>7.5000000000000011E-2</v>
      </c>
      <c r="G181">
        <f>SUMIFS(fLineItemInvoiceDetail[Line Weight],fLineItemInvoiceDetail[Invoice Number],fInvoiceHeader[[#This Row],[Invoice Number]])</f>
        <v>615</v>
      </c>
      <c r="I181" s="43">
        <v>125550</v>
      </c>
      <c r="J181" s="43" t="s">
        <v>17</v>
      </c>
      <c r="K181" s="43">
        <v>28</v>
      </c>
      <c r="L181" s="43">
        <v>18.170000000000002</v>
      </c>
      <c r="M181" s="43">
        <f>VLOOKUP(fLineItemInvoiceDetail[[#This Row],[Invoice Number]],fInvoiceHeader[[Invoice Number]:[% Sales Discount]],5,0)*fLineItemInvoiceDetail[[#This Row],[Quanity]]*fLineItemInvoiceDetail[[#This Row],[Unit Price]]</f>
        <v>25.436037679246414</v>
      </c>
      <c r="N1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25.799999999999997</v>
      </c>
      <c r="O181" s="43">
        <f>VLOOKUP(fLineItemInvoiceDetail[[#This Row],[Product]],dProduct[],4,0)*fLineItemInvoiceDetail[[#This Row],[Quanity]]</f>
        <v>182</v>
      </c>
      <c r="AM181" s="28">
        <v>125666</v>
      </c>
      <c r="AN181" s="28">
        <v>72.8</v>
      </c>
      <c r="AO181" s="28">
        <v>196.74</v>
      </c>
      <c r="AQ181" s="30">
        <v>125550</v>
      </c>
      <c r="AR181" s="28" t="s">
        <v>17</v>
      </c>
      <c r="AS181" s="28">
        <v>28</v>
      </c>
      <c r="AT181" s="28">
        <v>18.170000000000002</v>
      </c>
      <c r="AU181" s="48">
        <f t="shared" si="6"/>
        <v>25.436037679246414</v>
      </c>
      <c r="AV181" s="48">
        <f t="shared" si="7"/>
        <v>25.799999999999997</v>
      </c>
    </row>
    <row r="182" spans="1:48" x14ac:dyDescent="0.25">
      <c r="A182" s="1">
        <v>42963</v>
      </c>
      <c r="B182">
        <v>125671</v>
      </c>
      <c r="C182">
        <v>68.599999999999994</v>
      </c>
      <c r="D182">
        <v>116.34</v>
      </c>
      <c r="E182">
        <f>SUMPRODUCT(fLineItemInvoiceDetail[Quanity],fLineItemInvoiceDetail[Unit Price],--(fLineItemInvoiceDetail[Invoice Number]=fInvoiceHeader[[#This Row],[Invoice Number]]))</f>
        <v>1789.8200000000002</v>
      </c>
      <c r="F182">
        <f>fInvoiceHeader[[#This Row],[Invoice Discount]]/fInvoiceHeader[[#This Row],[Invoice Sales]]</f>
        <v>6.5000949816182624E-2</v>
      </c>
      <c r="G182">
        <f>SUMIFS(fLineItemInvoiceDetail[Line Weight],fLineItemInvoiceDetail[Invoice Number],fInvoiceHeader[[#This Row],[Invoice Number]])</f>
        <v>519</v>
      </c>
      <c r="I182" s="46">
        <v>125551</v>
      </c>
      <c r="J182" s="46" t="s">
        <v>10</v>
      </c>
      <c r="K182" s="46">
        <v>67</v>
      </c>
      <c r="L182" s="46">
        <v>17.37</v>
      </c>
      <c r="M182" s="46">
        <f>VLOOKUP(fLineItemInvoiceDetail[[#This Row],[Invoice Number]],fInvoiceHeader[[Invoice Number]:[% Sales Discount]],5,0)*fLineItemInvoiceDetail[[#This Row],[Quanity]]*fLineItemInvoiceDetail[[#This Row],[Unit Price]]</f>
        <v>58.190000000000005</v>
      </c>
      <c r="N1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</v>
      </c>
      <c r="O182" s="46">
        <f>VLOOKUP(fLineItemInvoiceDetail[[#This Row],[Product]],dProduct[],4,0)*fLineItemInvoiceDetail[[#This Row],[Quanity]]</f>
        <v>402</v>
      </c>
      <c r="AM182" s="31">
        <v>125671</v>
      </c>
      <c r="AN182" s="31">
        <v>68.599999999999994</v>
      </c>
      <c r="AO182" s="31">
        <v>116.34</v>
      </c>
      <c r="AQ182" s="32">
        <v>125551</v>
      </c>
      <c r="AR182" s="31" t="s">
        <v>10</v>
      </c>
      <c r="AS182" s="31">
        <v>67</v>
      </c>
      <c r="AT182" s="31">
        <v>17.37</v>
      </c>
      <c r="AU182" s="48">
        <f t="shared" si="6"/>
        <v>58.190000000000005</v>
      </c>
      <c r="AV182" s="48">
        <f t="shared" si="7"/>
        <v>36.4</v>
      </c>
    </row>
    <row r="183" spans="1:48" x14ac:dyDescent="0.25">
      <c r="A183" s="1">
        <v>42965</v>
      </c>
      <c r="B183">
        <v>125673</v>
      </c>
      <c r="C183">
        <v>165.72499999999999</v>
      </c>
      <c r="D183">
        <v>481.26</v>
      </c>
      <c r="E183">
        <f>SUMPRODUCT(fLineItemInvoiceDetail[Quanity],fLineItemInvoiceDetail[Unit Price],--(fLineItemInvoiceDetail[Invoice Number]=fInvoiceHeader[[#This Row],[Invoice Number]]))</f>
        <v>4812.6099999999988</v>
      </c>
      <c r="F183">
        <f>fInvoiceHeader[[#This Row],[Invoice Discount]]/fInvoiceHeader[[#This Row],[Invoice Sales]]</f>
        <v>9.9999792212541655E-2</v>
      </c>
      <c r="G183">
        <f>SUMIFS(fLineItemInvoiceDetail[Line Weight],fLineItemInvoiceDetail[Invoice Number],fInvoiceHeader[[#This Row],[Invoice Number]])</f>
        <v>1809.5</v>
      </c>
      <c r="I183" s="43">
        <v>125553</v>
      </c>
      <c r="J183" s="43" t="s">
        <v>21</v>
      </c>
      <c r="K183" s="43">
        <v>56</v>
      </c>
      <c r="L183" s="43">
        <v>15.57</v>
      </c>
      <c r="M183" s="43">
        <f>VLOOKUP(fLineItemInvoiceDetail[[#This Row],[Invoice Number]],fInvoiceHeader[[Invoice Number]:[% Sales Discount]],5,0)*fLineItemInvoiceDetail[[#This Row],[Quanity]]*fLineItemInvoiceDetail[[#This Row],[Unit Price]]</f>
        <v>87.192195135051676</v>
      </c>
      <c r="N1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18.910354101299866</v>
      </c>
      <c r="O183" s="43">
        <f>VLOOKUP(fLineItemInvoiceDetail[[#This Row],[Product]],dProduct[],4,0)*fLineItemInvoiceDetail[[#This Row],[Quanity]]</f>
        <v>196</v>
      </c>
      <c r="AM183" s="28">
        <v>125673</v>
      </c>
      <c r="AN183" s="28">
        <v>165.72499999999999</v>
      </c>
      <c r="AO183" s="28">
        <v>481.26</v>
      </c>
      <c r="AQ183" s="30">
        <v>125553</v>
      </c>
      <c r="AR183" s="28" t="s">
        <v>21</v>
      </c>
      <c r="AS183" s="28">
        <v>56</v>
      </c>
      <c r="AT183" s="28">
        <v>15.57</v>
      </c>
      <c r="AU183" s="48">
        <f t="shared" si="6"/>
        <v>87.192195135051676</v>
      </c>
      <c r="AV183" s="48">
        <f t="shared" si="7"/>
        <v>18.910354101299866</v>
      </c>
    </row>
    <row r="184" spans="1:48" x14ac:dyDescent="0.25">
      <c r="A184" s="1">
        <v>42965</v>
      </c>
      <c r="B184">
        <v>125674</v>
      </c>
      <c r="C184">
        <v>104.47499999999999</v>
      </c>
      <c r="D184">
        <v>423</v>
      </c>
      <c r="E184">
        <f>SUMPRODUCT(fLineItemInvoiceDetail[Quanity],fLineItemInvoiceDetail[Unit Price],--(fLineItemInvoiceDetail[Invoice Number]=fInvoiceHeader[[#This Row],[Invoice Number]]))</f>
        <v>4229.97</v>
      </c>
      <c r="F184">
        <f>fInvoiceHeader[[#This Row],[Invoice Discount]]/fInvoiceHeader[[#This Row],[Invoice Sales]]</f>
        <v>0.10000070922488812</v>
      </c>
      <c r="G184">
        <f>SUMIFS(fLineItemInvoiceDetail[Line Weight],fLineItemInvoiceDetail[Invoice Number],fInvoiceHeader[[#This Row],[Invoice Number]])</f>
        <v>1461.5</v>
      </c>
      <c r="I184" s="46">
        <v>125553</v>
      </c>
      <c r="J184" s="46" t="s">
        <v>21</v>
      </c>
      <c r="K184" s="46">
        <v>139</v>
      </c>
      <c r="L184" s="46">
        <v>14.27</v>
      </c>
      <c r="M184" s="46">
        <f>VLOOKUP(fLineItemInvoiceDetail[[#This Row],[Invoice Number]],fInvoiceHeader[[Invoice Number]:[% Sales Discount]],5,0)*fLineItemInvoiceDetail[[#This Row],[Quanity]]*fLineItemInvoiceDetail[[#This Row],[Unit Price]]</f>
        <v>198.35344391254819</v>
      </c>
      <c r="N1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46.938200358583593</v>
      </c>
      <c r="O184" s="46">
        <f>VLOOKUP(fLineItemInvoiceDetail[[#This Row],[Product]],dProduct[],4,0)*fLineItemInvoiceDetail[[#This Row],[Quanity]]</f>
        <v>486.5</v>
      </c>
      <c r="AM184" s="31">
        <v>125674</v>
      </c>
      <c r="AN184" s="31">
        <v>104.47499999999999</v>
      </c>
      <c r="AO184" s="31">
        <v>423</v>
      </c>
      <c r="AQ184" s="32">
        <v>125553</v>
      </c>
      <c r="AR184" s="31" t="s">
        <v>21</v>
      </c>
      <c r="AS184" s="31">
        <v>139</v>
      </c>
      <c r="AT184" s="31">
        <v>14.27</v>
      </c>
      <c r="AU184" s="48">
        <f t="shared" si="6"/>
        <v>198.35344391254819</v>
      </c>
      <c r="AV184" s="48">
        <f t="shared" si="7"/>
        <v>46.938200358583593</v>
      </c>
    </row>
    <row r="185" spans="1:48" x14ac:dyDescent="0.25">
      <c r="A185" s="1">
        <v>42966</v>
      </c>
      <c r="B185">
        <v>125675</v>
      </c>
      <c r="C185">
        <v>116.9</v>
      </c>
      <c r="D185">
        <v>276.31</v>
      </c>
      <c r="E185">
        <f>SUMPRODUCT(fLineItemInvoiceDetail[Quanity],fLineItemInvoiceDetail[Unit Price],--(fLineItemInvoiceDetail[Invoice Number]=fInvoiceHeader[[#This Row],[Invoice Number]]))</f>
        <v>2763.06</v>
      </c>
      <c r="F185">
        <f>fInvoiceHeader[[#This Row],[Invoice Discount]]/fInvoiceHeader[[#This Row],[Invoice Sales]]</f>
        <v>0.10000144767033652</v>
      </c>
      <c r="G185">
        <f>SUMIFS(fLineItemInvoiceDetail[Line Weight],fLineItemInvoiceDetail[Invoice Number],fInvoiceHeader[[#This Row],[Invoice Number]])</f>
        <v>920</v>
      </c>
      <c r="I185" s="43">
        <v>125553</v>
      </c>
      <c r="J185" s="43" t="s">
        <v>21</v>
      </c>
      <c r="K185" s="43">
        <v>64</v>
      </c>
      <c r="L185" s="43">
        <v>15.57</v>
      </c>
      <c r="M185" s="43">
        <f>VLOOKUP(fLineItemInvoiceDetail[[#This Row],[Invoice Number]],fInvoiceHeader[[Invoice Number]:[% Sales Discount]],5,0)*fLineItemInvoiceDetail[[#This Row],[Quanity]]*fLineItemInvoiceDetail[[#This Row],[Unit Price]]</f>
        <v>99.648223011487616</v>
      </c>
      <c r="N1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21.611833258628415</v>
      </c>
      <c r="O185" s="43">
        <f>VLOOKUP(fLineItemInvoiceDetail[[#This Row],[Product]],dProduct[],4,0)*fLineItemInvoiceDetail[[#This Row],[Quanity]]</f>
        <v>224</v>
      </c>
      <c r="AM185" s="28">
        <v>125675</v>
      </c>
      <c r="AN185" s="28">
        <v>116.9</v>
      </c>
      <c r="AO185" s="28">
        <v>276.31</v>
      </c>
      <c r="AQ185" s="30">
        <v>125553</v>
      </c>
      <c r="AR185" s="28" t="s">
        <v>21</v>
      </c>
      <c r="AS185" s="28">
        <v>64</v>
      </c>
      <c r="AT185" s="28">
        <v>15.57</v>
      </c>
      <c r="AU185" s="48">
        <f t="shared" si="6"/>
        <v>99.648223011487616</v>
      </c>
      <c r="AV185" s="48">
        <f t="shared" si="7"/>
        <v>21.611833258628415</v>
      </c>
    </row>
    <row r="186" spans="1:48" x14ac:dyDescent="0.25">
      <c r="A186" s="1">
        <v>42967</v>
      </c>
      <c r="B186">
        <v>125676</v>
      </c>
      <c r="C186">
        <v>10.5</v>
      </c>
      <c r="D186">
        <v>27.02</v>
      </c>
      <c r="E186">
        <f>SUMPRODUCT(fLineItemInvoiceDetail[Quanity],fLineItemInvoiceDetail[Unit Price],--(fLineItemInvoiceDetail[Invoice Number]=fInvoiceHeader[[#This Row],[Invoice Number]]))</f>
        <v>771.95999999999992</v>
      </c>
      <c r="F186">
        <f>fInvoiceHeader[[#This Row],[Invoice Discount]]/fInvoiceHeader[[#This Row],[Invoice Sales]]</f>
        <v>3.5001813565469719E-2</v>
      </c>
      <c r="G186">
        <f>SUMIFS(fLineItemInvoiceDetail[Line Weight],fLineItemInvoiceDetail[Invoice Number],fInvoiceHeader[[#This Row],[Invoice Number]])</f>
        <v>63</v>
      </c>
      <c r="I186" s="46">
        <v>125553</v>
      </c>
      <c r="J186" s="46" t="s">
        <v>13</v>
      </c>
      <c r="K186" s="46">
        <v>38</v>
      </c>
      <c r="L186" s="46">
        <v>16.22</v>
      </c>
      <c r="M186" s="46">
        <f>VLOOKUP(fLineItemInvoiceDetail[[#This Row],[Invoice Number]],fInvoiceHeader[[Invoice Number]:[% Sales Discount]],5,0)*fLineItemInvoiceDetail[[#This Row],[Quanity]]*fLineItemInvoiceDetail[[#This Row],[Unit Price]]</f>
        <v>61.636137940912512</v>
      </c>
      <c r="N1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20.164612281488122</v>
      </c>
      <c r="O186" s="46">
        <f>VLOOKUP(fLineItemInvoiceDetail[[#This Row],[Product]],dProduct[],4,0)*fLineItemInvoiceDetail[[#This Row],[Quanity]]</f>
        <v>209</v>
      </c>
      <c r="AM186" s="31">
        <v>125676</v>
      </c>
      <c r="AN186" s="31">
        <v>10.5</v>
      </c>
      <c r="AO186" s="31">
        <v>27.02</v>
      </c>
      <c r="AQ186" s="32">
        <v>125553</v>
      </c>
      <c r="AR186" s="31" t="s">
        <v>13</v>
      </c>
      <c r="AS186" s="31">
        <v>38</v>
      </c>
      <c r="AT186" s="31">
        <v>16.22</v>
      </c>
      <c r="AU186" s="48">
        <f t="shared" si="6"/>
        <v>61.636137940912512</v>
      </c>
      <c r="AV186" s="48">
        <f t="shared" si="7"/>
        <v>20.164612281488122</v>
      </c>
    </row>
    <row r="187" spans="1:48" x14ac:dyDescent="0.25">
      <c r="A187" s="1">
        <v>42968</v>
      </c>
      <c r="B187">
        <v>125677</v>
      </c>
      <c r="C187">
        <v>71.75</v>
      </c>
      <c r="D187">
        <v>81.63</v>
      </c>
      <c r="E187">
        <f>SUMPRODUCT(fLineItemInvoiceDetail[Quanity],fLineItemInvoiceDetail[Unit Price],--(fLineItemInvoiceDetail[Invoice Number]=fInvoiceHeader[[#This Row],[Invoice Number]]))</f>
        <v>1632.65</v>
      </c>
      <c r="F187">
        <f>fInvoiceHeader[[#This Row],[Invoice Discount]]/fInvoiceHeader[[#This Row],[Invoice Sales]]</f>
        <v>4.9998468747128898E-2</v>
      </c>
      <c r="G187">
        <f>SUMIFS(fLineItemInvoiceDetail[Line Weight],fLineItemInvoiceDetail[Invoice Number],fInvoiceHeader[[#This Row],[Invoice Number]])</f>
        <v>513.5</v>
      </c>
      <c r="I187" s="43">
        <v>125554</v>
      </c>
      <c r="J187" s="43" t="s">
        <v>21</v>
      </c>
      <c r="K187" s="43">
        <v>2</v>
      </c>
      <c r="L187" s="43">
        <v>25.95</v>
      </c>
      <c r="M187" s="43">
        <f>VLOOKUP(fLineItemInvoiceDetail[[#This Row],[Invoice Number]],fInvoiceHeader[[Invoice Number]:[% Sales Discount]],5,0)*fLineItemInvoiceDetail[[#This Row],[Quanity]]*fLineItemInvoiceDetail[[#This Row],[Unit Price]]</f>
        <v>5.1900306061070669</v>
      </c>
      <c r="N1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0.97868043087971279</v>
      </c>
      <c r="O187" s="43">
        <f>VLOOKUP(fLineItemInvoiceDetail[[#This Row],[Product]],dProduct[],4,0)*fLineItemInvoiceDetail[[#This Row],[Quanity]]</f>
        <v>7</v>
      </c>
      <c r="AM187" s="28">
        <v>125677</v>
      </c>
      <c r="AN187" s="28">
        <v>71.75</v>
      </c>
      <c r="AO187" s="28">
        <v>81.63</v>
      </c>
      <c r="AQ187" s="30">
        <v>125554</v>
      </c>
      <c r="AR187" s="28" t="s">
        <v>21</v>
      </c>
      <c r="AS187" s="28">
        <v>2</v>
      </c>
      <c r="AT187" s="28">
        <v>25.95</v>
      </c>
      <c r="AU187" s="48">
        <f t="shared" si="6"/>
        <v>5.1900306061070669</v>
      </c>
      <c r="AV187" s="48">
        <f t="shared" si="7"/>
        <v>0.97868043087971279</v>
      </c>
    </row>
    <row r="188" spans="1:48" x14ac:dyDescent="0.25">
      <c r="A188" s="1">
        <v>42968</v>
      </c>
      <c r="B188">
        <v>125678</v>
      </c>
      <c r="C188">
        <v>48.65</v>
      </c>
      <c r="D188">
        <v>50.09</v>
      </c>
      <c r="E188">
        <f>SUMPRODUCT(fLineItemInvoiceDetail[Quanity],fLineItemInvoiceDetail[Unit Price],--(fLineItemInvoiceDetail[Invoice Number]=fInvoiceHeader[[#This Row],[Invoice Number]]))</f>
        <v>1001.7399999999999</v>
      </c>
      <c r="F188">
        <f>fInvoiceHeader[[#This Row],[Invoice Discount]]/fInvoiceHeader[[#This Row],[Invoice Sales]]</f>
        <v>5.0002994789067029E-2</v>
      </c>
      <c r="G188">
        <f>SUMIFS(fLineItemInvoiceDetail[Line Weight],fLineItemInvoiceDetail[Invoice Number],fInvoiceHeader[[#This Row],[Invoice Number]])</f>
        <v>333.5</v>
      </c>
      <c r="I188" s="46">
        <v>125554</v>
      </c>
      <c r="J188" s="46" t="s">
        <v>22</v>
      </c>
      <c r="K188" s="46">
        <v>42</v>
      </c>
      <c r="L188" s="46">
        <v>48.75</v>
      </c>
      <c r="M188" s="46">
        <f>VLOOKUP(fLineItemInvoiceDetail[[#This Row],[Invoice Number]],fInvoiceHeader[[Invoice Number]:[% Sales Discount]],5,0)*fLineItemInvoiceDetail[[#This Row],[Quanity]]*fLineItemInvoiceDetail[[#This Row],[Unit Price]]</f>
        <v>204.75120743746089</v>
      </c>
      <c r="N1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41.104578096947932</v>
      </c>
      <c r="O188" s="46">
        <f>VLOOKUP(fLineItemInvoiceDetail[[#This Row],[Product]],dProduct[],4,0)*fLineItemInvoiceDetail[[#This Row],[Quanity]]</f>
        <v>294</v>
      </c>
      <c r="AM188" s="31">
        <v>125678</v>
      </c>
      <c r="AN188" s="31">
        <v>48.65</v>
      </c>
      <c r="AO188" s="31">
        <v>50.09</v>
      </c>
      <c r="AQ188" s="32">
        <v>125554</v>
      </c>
      <c r="AR188" s="31" t="s">
        <v>22</v>
      </c>
      <c r="AS188" s="31">
        <v>42</v>
      </c>
      <c r="AT188" s="31">
        <v>48.75</v>
      </c>
      <c r="AU188" s="48">
        <f t="shared" si="6"/>
        <v>204.75120743746089</v>
      </c>
      <c r="AV188" s="48">
        <f t="shared" si="7"/>
        <v>41.104578096947932</v>
      </c>
    </row>
    <row r="189" spans="1:48" x14ac:dyDescent="0.25">
      <c r="A189" s="1">
        <v>42969</v>
      </c>
      <c r="B189">
        <v>125679</v>
      </c>
      <c r="C189">
        <v>115.15</v>
      </c>
      <c r="D189">
        <v>514.92999999999995</v>
      </c>
      <c r="E189">
        <f>SUMPRODUCT(fLineItemInvoiceDetail[Quanity],fLineItemInvoiceDetail[Unit Price],--(fLineItemInvoiceDetail[Invoice Number]=fInvoiceHeader[[#This Row],[Invoice Number]]))</f>
        <v>5149.32</v>
      </c>
      <c r="F189">
        <f>fInvoiceHeader[[#This Row],[Invoice Discount]]/fInvoiceHeader[[#This Row],[Invoice Sales]]</f>
        <v>9.9999611599201441E-2</v>
      </c>
      <c r="G189">
        <f>SUMIFS(fLineItemInvoiceDetail[Line Weight],fLineItemInvoiceDetail[Invoice Number],fInvoiceHeader[[#This Row],[Invoice Number]])</f>
        <v>747</v>
      </c>
      <c r="I189" s="43">
        <v>125554</v>
      </c>
      <c r="J189" s="43" t="s">
        <v>21</v>
      </c>
      <c r="K189" s="43">
        <v>27</v>
      </c>
      <c r="L189" s="43">
        <v>16.87</v>
      </c>
      <c r="M189" s="43">
        <f>VLOOKUP(fLineItemInvoiceDetail[[#This Row],[Invoice Number]],fInvoiceHeader[[Invoice Number]:[% Sales Discount]],5,0)*fLineItemInvoiceDetail[[#This Row],[Quanity]]*fLineItemInvoiceDetail[[#This Row],[Unit Price]]</f>
        <v>45.549268608395145</v>
      </c>
      <c r="N1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13.212185816876122</v>
      </c>
      <c r="O189" s="43">
        <f>VLOOKUP(fLineItemInvoiceDetail[[#This Row],[Product]],dProduct[],4,0)*fLineItemInvoiceDetail[[#This Row],[Quanity]]</f>
        <v>94.5</v>
      </c>
      <c r="AM189" s="28">
        <v>125679</v>
      </c>
      <c r="AN189" s="28">
        <v>115.15</v>
      </c>
      <c r="AO189" s="28">
        <v>514.92999999999995</v>
      </c>
      <c r="AQ189" s="30">
        <v>125554</v>
      </c>
      <c r="AR189" s="28" t="s">
        <v>21</v>
      </c>
      <c r="AS189" s="28">
        <v>27</v>
      </c>
      <c r="AT189" s="28">
        <v>16.87</v>
      </c>
      <c r="AU189" s="48">
        <f t="shared" si="6"/>
        <v>45.549268608395145</v>
      </c>
      <c r="AV189" s="48">
        <f t="shared" si="7"/>
        <v>13.212185816876122</v>
      </c>
    </row>
    <row r="190" spans="1:48" x14ac:dyDescent="0.25">
      <c r="A190" s="1">
        <v>42969</v>
      </c>
      <c r="B190">
        <v>125680</v>
      </c>
      <c r="C190">
        <v>30.1</v>
      </c>
      <c r="D190">
        <v>31.54</v>
      </c>
      <c r="E190">
        <f>SUMPRODUCT(fLineItemInvoiceDetail[Quanity],fLineItemInvoiceDetail[Unit Price],--(fLineItemInvoiceDetail[Invoice Number]=fInvoiceHeader[[#This Row],[Invoice Number]]))</f>
        <v>901.13000000000011</v>
      </c>
      <c r="F190">
        <f>fInvoiceHeader[[#This Row],[Invoice Discount]]/fInvoiceHeader[[#This Row],[Invoice Sales]]</f>
        <v>3.500049937300944E-2</v>
      </c>
      <c r="G190">
        <f>SUMIFS(fLineItemInvoiceDetail[Line Weight],fLineItemInvoiceDetail[Invoice Number],fInvoiceHeader[[#This Row],[Invoice Number]])</f>
        <v>205</v>
      </c>
      <c r="I190" s="46">
        <v>125554</v>
      </c>
      <c r="J190" s="46" t="s">
        <v>21</v>
      </c>
      <c r="K190" s="46">
        <v>37</v>
      </c>
      <c r="L190" s="46">
        <v>16.87</v>
      </c>
      <c r="M190" s="46">
        <f>VLOOKUP(fLineItemInvoiceDetail[[#This Row],[Invoice Number]],fInvoiceHeader[[Invoice Number]:[% Sales Discount]],5,0)*fLineItemInvoiceDetail[[#This Row],[Quanity]]*fLineItemInvoiceDetail[[#This Row],[Unit Price]]</f>
        <v>62.419368092985941</v>
      </c>
      <c r="N1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18.105587971274687</v>
      </c>
      <c r="O190" s="46">
        <f>VLOOKUP(fLineItemInvoiceDetail[[#This Row],[Product]],dProduct[],4,0)*fLineItemInvoiceDetail[[#This Row],[Quanity]]</f>
        <v>129.5</v>
      </c>
      <c r="AM190" s="31">
        <v>125680</v>
      </c>
      <c r="AN190" s="31">
        <v>30.1</v>
      </c>
      <c r="AO190" s="31">
        <v>31.54</v>
      </c>
      <c r="AQ190" s="32">
        <v>125554</v>
      </c>
      <c r="AR190" s="31" t="s">
        <v>21</v>
      </c>
      <c r="AS190" s="31">
        <v>37</v>
      </c>
      <c r="AT190" s="31">
        <v>16.87</v>
      </c>
      <c r="AU190" s="48">
        <f t="shared" si="6"/>
        <v>62.419368092985941</v>
      </c>
      <c r="AV190" s="48">
        <f t="shared" si="7"/>
        <v>18.105587971274687</v>
      </c>
    </row>
    <row r="191" spans="1:48" x14ac:dyDescent="0.25">
      <c r="A191" s="1">
        <v>42970</v>
      </c>
      <c r="B191">
        <v>125681</v>
      </c>
      <c r="C191">
        <v>28.35</v>
      </c>
      <c r="D191">
        <v>33.340000000000003</v>
      </c>
      <c r="E191">
        <f>SUMPRODUCT(fLineItemInvoiceDetail[Quanity],fLineItemInvoiceDetail[Unit Price],--(fLineItemInvoiceDetail[Invoice Number]=fInvoiceHeader[[#This Row],[Invoice Number]]))</f>
        <v>952.69999999999993</v>
      </c>
      <c r="F191">
        <f>fInvoiceHeader[[#This Row],[Invoice Discount]]/fInvoiceHeader[[#This Row],[Invoice Sales]]</f>
        <v>3.4995276582344921E-2</v>
      </c>
      <c r="G191">
        <f>SUMIFS(fLineItemInvoiceDetail[Line Weight],fLineItemInvoiceDetail[Invoice Number],fInvoiceHeader[[#This Row],[Invoice Number]])</f>
        <v>290.5</v>
      </c>
      <c r="I191" s="43">
        <v>125554</v>
      </c>
      <c r="J191" s="43" t="s">
        <v>8</v>
      </c>
      <c r="K191" s="43">
        <v>8</v>
      </c>
      <c r="L191" s="43">
        <v>26.55</v>
      </c>
      <c r="M191" s="43">
        <f>VLOOKUP(fLineItemInvoiceDetail[[#This Row],[Invoice Number]],fInvoiceHeader[[Invoice Number]:[% Sales Discount]],5,0)*fLineItemInvoiceDetail[[#This Row],[Quanity]]*fLineItemInvoiceDetail[[#This Row],[Unit Price]]</f>
        <v>21.240125255050888</v>
      </c>
      <c r="N1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4.4739676840215443</v>
      </c>
      <c r="O191" s="43">
        <f>VLOOKUP(fLineItemInvoiceDetail[[#This Row],[Product]],dProduct[],4,0)*fLineItemInvoiceDetail[[#This Row],[Quanity]]</f>
        <v>32</v>
      </c>
      <c r="AM191" s="28">
        <v>125681</v>
      </c>
      <c r="AN191" s="28">
        <v>28.35</v>
      </c>
      <c r="AO191" s="28">
        <v>33.340000000000003</v>
      </c>
      <c r="AQ191" s="30">
        <v>125554</v>
      </c>
      <c r="AR191" s="28" t="s">
        <v>8</v>
      </c>
      <c r="AS191" s="28">
        <v>8</v>
      </c>
      <c r="AT191" s="28">
        <v>26.55</v>
      </c>
      <c r="AU191" s="48">
        <f t="shared" si="6"/>
        <v>21.240125255050888</v>
      </c>
      <c r="AV191" s="48">
        <f t="shared" si="7"/>
        <v>4.4739676840215443</v>
      </c>
    </row>
    <row r="192" spans="1:48" x14ac:dyDescent="0.25">
      <c r="A192" s="1">
        <v>42970</v>
      </c>
      <c r="B192">
        <v>125682</v>
      </c>
      <c r="C192">
        <v>42</v>
      </c>
      <c r="D192">
        <v>29.87</v>
      </c>
      <c r="E192">
        <f>SUMPRODUCT(fLineItemInvoiceDetail[Quanity],fLineItemInvoiceDetail[Unit Price],--(fLineItemInvoiceDetail[Invoice Number]=fInvoiceHeader[[#This Row],[Invoice Number]]))</f>
        <v>853.29000000000008</v>
      </c>
      <c r="F192">
        <f>fInvoiceHeader[[#This Row],[Invoice Discount]]/fInvoiceHeader[[#This Row],[Invoice Sales]]</f>
        <v>3.5005683882384647E-2</v>
      </c>
      <c r="G192">
        <f>SUMIFS(fLineItemInvoiceDetail[Line Weight],fLineItemInvoiceDetail[Invoice Number],fInvoiceHeader[[#This Row],[Invoice Number]])</f>
        <v>313.5</v>
      </c>
      <c r="I192" s="46">
        <v>125555</v>
      </c>
      <c r="J192" s="46" t="s">
        <v>8</v>
      </c>
      <c r="K192" s="46">
        <v>72</v>
      </c>
      <c r="L192" s="46">
        <v>16.77</v>
      </c>
      <c r="M192" s="46">
        <f>VLOOKUP(fLineItemInvoiceDetail[[#This Row],[Invoice Number]],fInvoiceHeader[[Invoice Number]:[% Sales Discount]],5,0)*fLineItemInvoiceDetail[[#This Row],[Quanity]]*fLineItemInvoiceDetail[[#This Row],[Unit Price]]</f>
        <v>120.74267824107015</v>
      </c>
      <c r="N1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26.365836298932386</v>
      </c>
      <c r="O192" s="46">
        <f>VLOOKUP(fLineItemInvoiceDetail[[#This Row],[Product]],dProduct[],4,0)*fLineItemInvoiceDetail[[#This Row],[Quanity]]</f>
        <v>288</v>
      </c>
      <c r="AM192" s="31">
        <v>125682</v>
      </c>
      <c r="AN192" s="31">
        <v>42</v>
      </c>
      <c r="AO192" s="31">
        <v>29.87</v>
      </c>
      <c r="AQ192" s="32">
        <v>125555</v>
      </c>
      <c r="AR192" s="31" t="s">
        <v>8</v>
      </c>
      <c r="AS192" s="31">
        <v>72</v>
      </c>
      <c r="AT192" s="31">
        <v>16.77</v>
      </c>
      <c r="AU192" s="48">
        <f t="shared" si="6"/>
        <v>120.74267824107015</v>
      </c>
      <c r="AV192" s="48">
        <f t="shared" si="7"/>
        <v>26.365836298932386</v>
      </c>
    </row>
    <row r="193" spans="1:48" x14ac:dyDescent="0.25">
      <c r="A193" s="1">
        <v>42970</v>
      </c>
      <c r="B193">
        <v>125683</v>
      </c>
      <c r="C193">
        <v>43.575000000000003</v>
      </c>
      <c r="D193">
        <v>62.84</v>
      </c>
      <c r="E193">
        <f>SUMPRODUCT(fLineItemInvoiceDetail[Quanity],fLineItemInvoiceDetail[Unit Price],--(fLineItemInvoiceDetail[Invoice Number]=fInvoiceHeader[[#This Row],[Invoice Number]]))</f>
        <v>1256.73</v>
      </c>
      <c r="F193">
        <f>fInvoiceHeader[[#This Row],[Invoice Discount]]/fInvoiceHeader[[#This Row],[Invoice Sales]]</f>
        <v>5.000278500553023E-2</v>
      </c>
      <c r="G193">
        <f>SUMIFS(fLineItemInvoiceDetail[Line Weight],fLineItemInvoiceDetail[Invoice Number],fInvoiceHeader[[#This Row],[Invoice Number]])</f>
        <v>419.5</v>
      </c>
      <c r="I193" s="43">
        <v>125555</v>
      </c>
      <c r="J193" s="43" t="s">
        <v>14</v>
      </c>
      <c r="K193" s="43">
        <v>47</v>
      </c>
      <c r="L193" s="43">
        <v>18.82</v>
      </c>
      <c r="M193" s="43">
        <f>VLOOKUP(fLineItemInvoiceDetail[[#This Row],[Invoice Number]],fInvoiceHeader[[Invoice Number]:[% Sales Discount]],5,0)*fLineItemInvoiceDetail[[#This Row],[Quanity]]*fLineItemInvoiceDetail[[#This Row],[Unit Price]]</f>
        <v>88.453031712843867</v>
      </c>
      <c r="N1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30.119306049822065</v>
      </c>
      <c r="O193" s="43">
        <f>VLOOKUP(fLineItemInvoiceDetail[[#This Row],[Product]],dProduct[],4,0)*fLineItemInvoiceDetail[[#This Row],[Quanity]]</f>
        <v>329</v>
      </c>
      <c r="AM193" s="28">
        <v>125683</v>
      </c>
      <c r="AN193" s="28">
        <v>43.575000000000003</v>
      </c>
      <c r="AO193" s="28">
        <v>62.84</v>
      </c>
      <c r="AQ193" s="30">
        <v>125555</v>
      </c>
      <c r="AR193" s="28" t="s">
        <v>14</v>
      </c>
      <c r="AS193" s="28">
        <v>47</v>
      </c>
      <c r="AT193" s="28">
        <v>18.82</v>
      </c>
      <c r="AU193" s="48">
        <f t="shared" si="6"/>
        <v>88.453031712843867</v>
      </c>
      <c r="AV193" s="48">
        <f t="shared" si="7"/>
        <v>30.119306049822065</v>
      </c>
    </row>
    <row r="194" spans="1:48" x14ac:dyDescent="0.25">
      <c r="A194" s="1">
        <v>42971</v>
      </c>
      <c r="B194">
        <v>125684</v>
      </c>
      <c r="C194">
        <v>31.85</v>
      </c>
      <c r="D194">
        <v>16.899999999999999</v>
      </c>
      <c r="E194">
        <f>SUMPRODUCT(fLineItemInvoiceDetail[Quanity],fLineItemInvoiceDetail[Unit Price],--(fLineItemInvoiceDetail[Invoice Number]=fInvoiceHeader[[#This Row],[Invoice Number]]))</f>
        <v>563.2700000000001</v>
      </c>
      <c r="F194">
        <f>fInvoiceHeader[[#This Row],[Invoice Discount]]/fInvoiceHeader[[#This Row],[Invoice Sales]]</f>
        <v>3.000337316029612E-2</v>
      </c>
      <c r="G194">
        <f>SUMIFS(fLineItemInvoiceDetail[Line Weight],fLineItemInvoiceDetail[Invoice Number],fInvoiceHeader[[#This Row],[Invoice Number]])</f>
        <v>201.5</v>
      </c>
      <c r="I194" s="46">
        <v>125555</v>
      </c>
      <c r="J194" s="46" t="s">
        <v>14</v>
      </c>
      <c r="K194" s="46">
        <v>46</v>
      </c>
      <c r="L194" s="46">
        <v>18.82</v>
      </c>
      <c r="M194" s="46">
        <f>VLOOKUP(fLineItemInvoiceDetail[[#This Row],[Invoice Number]],fInvoiceHeader[[Invoice Number]:[% Sales Discount]],5,0)*fLineItemInvoiceDetail[[#This Row],[Quanity]]*fLineItemInvoiceDetail[[#This Row],[Unit Price]]</f>
        <v>86.57105231469825</v>
      </c>
      <c r="N1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29.478469750889683</v>
      </c>
      <c r="O194" s="46">
        <f>VLOOKUP(fLineItemInvoiceDetail[[#This Row],[Product]],dProduct[],4,0)*fLineItemInvoiceDetail[[#This Row],[Quanity]]</f>
        <v>322</v>
      </c>
      <c r="AM194" s="31">
        <v>125684</v>
      </c>
      <c r="AN194" s="31">
        <v>31.85</v>
      </c>
      <c r="AO194" s="31">
        <v>16.899999999999999</v>
      </c>
      <c r="AQ194" s="32">
        <v>125555</v>
      </c>
      <c r="AR194" s="31" t="s">
        <v>14</v>
      </c>
      <c r="AS194" s="31">
        <v>46</v>
      </c>
      <c r="AT194" s="31">
        <v>18.82</v>
      </c>
      <c r="AU194" s="48">
        <f t="shared" si="6"/>
        <v>86.57105231469825</v>
      </c>
      <c r="AV194" s="48">
        <f t="shared" si="7"/>
        <v>29.478469750889683</v>
      </c>
    </row>
    <row r="195" spans="1:48" x14ac:dyDescent="0.25">
      <c r="A195" s="1">
        <v>42972</v>
      </c>
      <c r="B195">
        <v>125686</v>
      </c>
      <c r="C195">
        <v>71.575000000000003</v>
      </c>
      <c r="D195">
        <v>203.86</v>
      </c>
      <c r="E195">
        <f>SUMPRODUCT(fLineItemInvoiceDetail[Quanity],fLineItemInvoiceDetail[Unit Price],--(fLineItemInvoiceDetail[Invoice Number]=fInvoiceHeader[[#This Row],[Invoice Number]]))</f>
        <v>2718.19</v>
      </c>
      <c r="F195">
        <f>fInvoiceHeader[[#This Row],[Invoice Discount]]/fInvoiceHeader[[#This Row],[Invoice Sales]]</f>
        <v>7.4998436459555812E-2</v>
      </c>
      <c r="G195">
        <f>SUMIFS(fLineItemInvoiceDetail[Line Weight],fLineItemInvoiceDetail[Invoice Number],fInvoiceHeader[[#This Row],[Invoice Number]])</f>
        <v>571.5</v>
      </c>
      <c r="I195" s="43">
        <v>125555</v>
      </c>
      <c r="J195" s="43" t="s">
        <v>15</v>
      </c>
      <c r="K195" s="43">
        <v>37</v>
      </c>
      <c r="L195" s="43">
        <v>18.82</v>
      </c>
      <c r="M195" s="43">
        <f>VLOOKUP(fLineItemInvoiceDetail[[#This Row],[Invoice Number]],fInvoiceHeader[[Invoice Number]:[% Sales Discount]],5,0)*fLineItemInvoiceDetail[[#This Row],[Quanity]]*fLineItemInvoiceDetail[[#This Row],[Unit Price]]</f>
        <v>69.633237731387723</v>
      </c>
      <c r="N1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16.936387900355871</v>
      </c>
      <c r="O195" s="43">
        <f>VLOOKUP(fLineItemInvoiceDetail[[#This Row],[Product]],dProduct[],4,0)*fLineItemInvoiceDetail[[#This Row],[Quanity]]</f>
        <v>185</v>
      </c>
      <c r="AM195" s="28">
        <v>125686</v>
      </c>
      <c r="AN195" s="28">
        <v>71.575000000000003</v>
      </c>
      <c r="AO195" s="28">
        <v>203.86</v>
      </c>
      <c r="AQ195" s="30">
        <v>125555</v>
      </c>
      <c r="AR195" s="28" t="s">
        <v>15</v>
      </c>
      <c r="AS195" s="28">
        <v>37</v>
      </c>
      <c r="AT195" s="28">
        <v>18.82</v>
      </c>
      <c r="AU195" s="48">
        <f t="shared" si="6"/>
        <v>69.633237731387723</v>
      </c>
      <c r="AV195" s="48">
        <f t="shared" si="7"/>
        <v>16.936387900355871</v>
      </c>
    </row>
    <row r="196" spans="1:48" x14ac:dyDescent="0.25">
      <c r="A196" s="1">
        <v>42973</v>
      </c>
      <c r="B196">
        <v>125687</v>
      </c>
      <c r="C196">
        <v>122.5</v>
      </c>
      <c r="D196">
        <v>404.37</v>
      </c>
      <c r="E196">
        <f>SUMPRODUCT(fLineItemInvoiceDetail[Quanity],fLineItemInvoiceDetail[Unit Price],--(fLineItemInvoiceDetail[Invoice Number]=fInvoiceHeader[[#This Row],[Invoice Number]]))</f>
        <v>4043.6600000000003</v>
      </c>
      <c r="F196">
        <f>fInvoiceHeader[[#This Row],[Invoice Discount]]/fInvoiceHeader[[#This Row],[Invoice Sales]]</f>
        <v>0.10000098920285087</v>
      </c>
      <c r="G196">
        <f>SUMIFS(fLineItemInvoiceDetail[Line Weight],fLineItemInvoiceDetail[Invoice Number],fInvoiceHeader[[#This Row],[Invoice Number]])</f>
        <v>878.5</v>
      </c>
      <c r="I196" s="46">
        <v>125556</v>
      </c>
      <c r="J196" s="46" t="s">
        <v>14</v>
      </c>
      <c r="K196" s="46">
        <v>45</v>
      </c>
      <c r="L196" s="46">
        <v>18.82</v>
      </c>
      <c r="M196" s="46">
        <f>VLOOKUP(fLineItemInvoiceDetail[[#This Row],[Invoice Number]],fInvoiceHeader[[Invoice Number]:[% Sales Discount]],5,0)*fLineItemInvoiceDetail[[#This Row],[Quanity]]*fLineItemInvoiceDetail[[#This Row],[Unit Price]]</f>
        <v>84.690728506728959</v>
      </c>
      <c r="N1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42.567112299465244</v>
      </c>
      <c r="O196" s="46">
        <f>VLOOKUP(fLineItemInvoiceDetail[[#This Row],[Product]],dProduct[],4,0)*fLineItemInvoiceDetail[[#This Row],[Quanity]]</f>
        <v>315</v>
      </c>
      <c r="AM196" s="31">
        <v>125687</v>
      </c>
      <c r="AN196" s="31">
        <v>122.5</v>
      </c>
      <c r="AO196" s="31">
        <v>404.37</v>
      </c>
      <c r="AQ196" s="32">
        <v>125556</v>
      </c>
      <c r="AR196" s="31" t="s">
        <v>14</v>
      </c>
      <c r="AS196" s="31">
        <v>45</v>
      </c>
      <c r="AT196" s="31">
        <v>18.82</v>
      </c>
      <c r="AU196" s="48">
        <f t="shared" si="6"/>
        <v>84.690728506728959</v>
      </c>
      <c r="AV196" s="48">
        <f t="shared" si="7"/>
        <v>42.567112299465244</v>
      </c>
    </row>
    <row r="197" spans="1:48" x14ac:dyDescent="0.25">
      <c r="A197" s="1">
        <v>42976</v>
      </c>
      <c r="B197">
        <v>125688</v>
      </c>
      <c r="C197">
        <v>46.55</v>
      </c>
      <c r="D197">
        <v>76.680000000000007</v>
      </c>
      <c r="E197">
        <f>SUMPRODUCT(fLineItemInvoiceDetail[Quanity],fLineItemInvoiceDetail[Unit Price],--(fLineItemInvoiceDetail[Invoice Number]=fInvoiceHeader[[#This Row],[Invoice Number]]))</f>
        <v>1533.66</v>
      </c>
      <c r="F197">
        <f>fInvoiceHeader[[#This Row],[Invoice Discount]]/fInvoiceHeader[[#This Row],[Invoice Sales]]</f>
        <v>4.9998043894996284E-2</v>
      </c>
      <c r="G197">
        <f>SUMIFS(fLineItemInvoiceDetail[Line Weight],fLineItemInvoiceDetail[Invoice Number],fInvoiceHeader[[#This Row],[Invoice Number]])</f>
        <v>511</v>
      </c>
      <c r="I197" s="43">
        <v>125556</v>
      </c>
      <c r="J197" s="43" t="s">
        <v>16</v>
      </c>
      <c r="K197" s="43">
        <v>41</v>
      </c>
      <c r="L197" s="43">
        <v>12.32</v>
      </c>
      <c r="M197" s="43">
        <f>VLOOKUP(fLineItemInvoiceDetail[[#This Row],[Invoice Number]],fInvoiceHeader[[Invoice Number]:[% Sales Discount]],5,0)*fLineItemInvoiceDetail[[#This Row],[Quanity]]*fLineItemInvoiceDetail[[#This Row],[Unit Price]]</f>
        <v>50.512434506221432</v>
      </c>
      <c r="N1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19.391684491978609</v>
      </c>
      <c r="O197" s="43">
        <f>VLOOKUP(fLineItemInvoiceDetail[[#This Row],[Product]],dProduct[],4,0)*fLineItemInvoiceDetail[[#This Row],[Quanity]]</f>
        <v>143.5</v>
      </c>
      <c r="AM197" s="28">
        <v>125688</v>
      </c>
      <c r="AN197" s="28">
        <v>46.55</v>
      </c>
      <c r="AO197" s="28">
        <v>76.680000000000007</v>
      </c>
      <c r="AQ197" s="30">
        <v>125556</v>
      </c>
      <c r="AR197" s="28" t="s">
        <v>16</v>
      </c>
      <c r="AS197" s="28">
        <v>41</v>
      </c>
      <c r="AT197" s="28">
        <v>12.32</v>
      </c>
      <c r="AU197" s="48">
        <f t="shared" si="6"/>
        <v>50.512434506221432</v>
      </c>
      <c r="AV197" s="48">
        <f t="shared" si="7"/>
        <v>19.391684491978609</v>
      </c>
    </row>
    <row r="198" spans="1:48" x14ac:dyDescent="0.25">
      <c r="A198" s="1">
        <v>42976</v>
      </c>
      <c r="B198">
        <v>125689</v>
      </c>
      <c r="C198">
        <v>49.35</v>
      </c>
      <c r="D198">
        <v>65.69</v>
      </c>
      <c r="E198">
        <f>SUMPRODUCT(fLineItemInvoiceDetail[Quanity],fLineItemInvoiceDetail[Unit Price],--(fLineItemInvoiceDetail[Invoice Number]=fInvoiceHeader[[#This Row],[Invoice Number]]))</f>
        <v>1313.7</v>
      </c>
      <c r="F198">
        <f>fInvoiceHeader[[#This Row],[Invoice Discount]]/fInvoiceHeader[[#This Row],[Invoice Sales]]</f>
        <v>5.0003806043997866E-2</v>
      </c>
      <c r="G198">
        <f>SUMIFS(fLineItemInvoiceDetail[Line Weight],fLineItemInvoiceDetail[Invoice Number],fInvoiceHeader[[#This Row],[Invoice Number]])</f>
        <v>465</v>
      </c>
      <c r="I198" s="46">
        <v>125556</v>
      </c>
      <c r="J198" s="46" t="s">
        <v>15</v>
      </c>
      <c r="K198" s="46">
        <v>166</v>
      </c>
      <c r="L198" s="46">
        <v>13.03</v>
      </c>
      <c r="M198" s="46">
        <f>VLOOKUP(fLineItemInvoiceDetail[[#This Row],[Invoice Number]],fInvoiceHeader[[Invoice Number]:[% Sales Discount]],5,0)*fLineItemInvoiceDetail[[#This Row],[Quanity]]*fLineItemInvoiceDetail[[#This Row],[Unit Price]]</f>
        <v>216.29986060394918</v>
      </c>
      <c r="N1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112.16096256684492</v>
      </c>
      <c r="O198" s="46">
        <f>VLOOKUP(fLineItemInvoiceDetail[[#This Row],[Product]],dProduct[],4,0)*fLineItemInvoiceDetail[[#This Row],[Quanity]]</f>
        <v>830</v>
      </c>
      <c r="AM198" s="31">
        <v>125689</v>
      </c>
      <c r="AN198" s="31">
        <v>49.35</v>
      </c>
      <c r="AO198" s="31">
        <v>65.69</v>
      </c>
      <c r="AQ198" s="32">
        <v>125556</v>
      </c>
      <c r="AR198" s="31" t="s">
        <v>15</v>
      </c>
      <c r="AS198" s="31">
        <v>166</v>
      </c>
      <c r="AT198" s="31">
        <v>13.03</v>
      </c>
      <c r="AU198" s="48">
        <f t="shared" si="6"/>
        <v>216.29986060394918</v>
      </c>
      <c r="AV198" s="48">
        <f t="shared" si="7"/>
        <v>112.16096256684492</v>
      </c>
    </row>
    <row r="199" spans="1:48" x14ac:dyDescent="0.25">
      <c r="A199" s="1">
        <v>42977</v>
      </c>
      <c r="B199">
        <v>125690</v>
      </c>
      <c r="C199">
        <v>52.325000000000003</v>
      </c>
      <c r="D199">
        <v>29.75</v>
      </c>
      <c r="E199">
        <f>SUMPRODUCT(fLineItemInvoiceDetail[Quanity],fLineItemInvoiceDetail[Unit Price],--(fLineItemInvoiceDetail[Invoice Number]=fInvoiceHeader[[#This Row],[Invoice Number]]))</f>
        <v>849.87</v>
      </c>
      <c r="F199">
        <f>fInvoiceHeader[[#This Row],[Invoice Discount]]/fInvoiceHeader[[#This Row],[Invoice Sales]]</f>
        <v>3.5005353759986819E-2</v>
      </c>
      <c r="G199">
        <f>SUMIFS(fLineItemInvoiceDetail[Line Weight],fLineItemInvoiceDetail[Invoice Number],fInvoiceHeader[[#This Row],[Invoice Number]])</f>
        <v>355</v>
      </c>
      <c r="I199" s="43">
        <v>125556</v>
      </c>
      <c r="J199" s="43" t="s">
        <v>6</v>
      </c>
      <c r="K199" s="43">
        <v>38</v>
      </c>
      <c r="L199" s="43">
        <v>29.87</v>
      </c>
      <c r="M199" s="43">
        <f>VLOOKUP(fLineItemInvoiceDetail[[#This Row],[Invoice Number]],fInvoiceHeader[[Invoice Number]:[% Sales Discount]],5,0)*fLineItemInvoiceDetail[[#This Row],[Quanity]]*fLineItemInvoiceDetail[[#This Row],[Unit Price]]</f>
        <v>113.50697638310045</v>
      </c>
      <c r="N1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15.405240641711231</v>
      </c>
      <c r="O199" s="43">
        <f>VLOOKUP(fLineItemInvoiceDetail[[#This Row],[Product]],dProduct[],4,0)*fLineItemInvoiceDetail[[#This Row],[Quanity]]</f>
        <v>114</v>
      </c>
      <c r="AM199" s="28">
        <v>125690</v>
      </c>
      <c r="AN199" s="28">
        <v>52.325000000000003</v>
      </c>
      <c r="AO199" s="28">
        <v>29.75</v>
      </c>
      <c r="AQ199" s="30">
        <v>125556</v>
      </c>
      <c r="AR199" s="28" t="s">
        <v>6</v>
      </c>
      <c r="AS199" s="28">
        <v>38</v>
      </c>
      <c r="AT199" s="28">
        <v>29.87</v>
      </c>
      <c r="AU199" s="48">
        <f t="shared" si="6"/>
        <v>113.50697638310045</v>
      </c>
      <c r="AV199" s="48">
        <f t="shared" si="7"/>
        <v>15.405240641711231</v>
      </c>
    </row>
    <row r="200" spans="1:48" x14ac:dyDescent="0.25">
      <c r="A200" s="1">
        <v>42978</v>
      </c>
      <c r="B200">
        <v>125691</v>
      </c>
      <c r="C200">
        <v>19.25</v>
      </c>
      <c r="D200">
        <v>17</v>
      </c>
      <c r="E200">
        <f>SUMPRODUCT(fLineItemInvoiceDetail[Quanity],fLineItemInvoiceDetail[Unit Price],--(fLineItemInvoiceDetail[Invoice Number]=fInvoiceHeader[[#This Row],[Invoice Number]]))</f>
        <v>566.72</v>
      </c>
      <c r="F200">
        <f>fInvoiceHeader[[#This Row],[Invoice Discount]]/fInvoiceHeader[[#This Row],[Invoice Sales]]</f>
        <v>2.9997176736307168E-2</v>
      </c>
      <c r="G200">
        <f>SUMIFS(fLineItemInvoiceDetail[Line Weight],fLineItemInvoiceDetail[Invoice Number],fInvoiceHeader[[#This Row],[Invoice Number]])</f>
        <v>161</v>
      </c>
      <c r="I200" s="46">
        <v>125557</v>
      </c>
      <c r="J200" s="46" t="s">
        <v>16</v>
      </c>
      <c r="K200" s="46">
        <v>123</v>
      </c>
      <c r="L200" s="46">
        <v>10.42</v>
      </c>
      <c r="M200" s="46">
        <f>VLOOKUP(fLineItemInvoiceDetail[[#This Row],[Invoice Number]],fInvoiceHeader[[Invoice Number]:[% Sales Discount]],5,0)*fLineItemInvoiceDetail[[#This Row],[Quanity]]*fLineItemInvoiceDetail[[#This Row],[Unit Price]]</f>
        <v>64.08</v>
      </c>
      <c r="N2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33.075000000000003</v>
      </c>
      <c r="O200" s="46">
        <f>VLOOKUP(fLineItemInvoiceDetail[[#This Row],[Product]],dProduct[],4,0)*fLineItemInvoiceDetail[[#This Row],[Quanity]]</f>
        <v>430.5</v>
      </c>
      <c r="AM200" s="31">
        <v>125691</v>
      </c>
      <c r="AN200" s="31">
        <v>19.25</v>
      </c>
      <c r="AO200" s="31">
        <v>17</v>
      </c>
      <c r="AQ200" s="32">
        <v>125557</v>
      </c>
      <c r="AR200" s="31" t="s">
        <v>16</v>
      </c>
      <c r="AS200" s="31">
        <v>123</v>
      </c>
      <c r="AT200" s="31">
        <v>10.42</v>
      </c>
      <c r="AU200" s="48">
        <f t="shared" si="6"/>
        <v>64.08</v>
      </c>
      <c r="AV200" s="48">
        <f t="shared" si="7"/>
        <v>33.075000000000003</v>
      </c>
    </row>
    <row r="201" spans="1:48" x14ac:dyDescent="0.25">
      <c r="A201" s="1">
        <v>42980</v>
      </c>
      <c r="B201">
        <v>125692</v>
      </c>
      <c r="C201">
        <v>94.325000000000003</v>
      </c>
      <c r="D201">
        <v>421.92</v>
      </c>
      <c r="E201">
        <f>SUMPRODUCT(fLineItemInvoiceDetail[Quanity],fLineItemInvoiceDetail[Unit Price],--(fLineItemInvoiceDetail[Invoice Number]=fInvoiceHeader[[#This Row],[Invoice Number]]))</f>
        <v>4219.2000000000007</v>
      </c>
      <c r="F201">
        <f>fInvoiceHeader[[#This Row],[Invoice Discount]]/fInvoiceHeader[[#This Row],[Invoice Sales]]</f>
        <v>9.9999999999999992E-2</v>
      </c>
      <c r="G201">
        <f>SUMIFS(fLineItemInvoiceDetail[Line Weight],fLineItemInvoiceDetail[Invoice Number],fInvoiceHeader[[#This Row],[Invoice Number]])</f>
        <v>1215</v>
      </c>
      <c r="I201" s="43">
        <v>125558</v>
      </c>
      <c r="J201" s="43" t="s">
        <v>22</v>
      </c>
      <c r="K201" s="43">
        <v>3</v>
      </c>
      <c r="L201" s="43">
        <v>75</v>
      </c>
      <c r="M201" s="43">
        <f>VLOOKUP(fLineItemInvoiceDetail[[#This Row],[Invoice Number]],fInvoiceHeader[[Invoice Number]:[% Sales Discount]],5,0)*fLineItemInvoiceDetail[[#This Row],[Quanity]]*fLineItemInvoiceDetail[[#This Row],[Unit Price]]</f>
        <v>0</v>
      </c>
      <c r="N2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4.2</v>
      </c>
      <c r="O201" s="43">
        <f>VLOOKUP(fLineItemInvoiceDetail[[#This Row],[Product]],dProduct[],4,0)*fLineItemInvoiceDetail[[#This Row],[Quanity]]</f>
        <v>21</v>
      </c>
      <c r="AM201" s="28">
        <v>125692</v>
      </c>
      <c r="AN201" s="28">
        <v>94.325000000000003</v>
      </c>
      <c r="AO201" s="28">
        <v>421.92</v>
      </c>
      <c r="AQ201" s="30">
        <v>125558</v>
      </c>
      <c r="AR201" s="28" t="s">
        <v>22</v>
      </c>
      <c r="AS201" s="28">
        <v>3</v>
      </c>
      <c r="AT201" s="28">
        <v>75</v>
      </c>
      <c r="AU201" s="48">
        <f t="shared" si="6"/>
        <v>0</v>
      </c>
      <c r="AV201" s="48">
        <f t="shared" si="7"/>
        <v>4.2</v>
      </c>
    </row>
    <row r="202" spans="1:48" x14ac:dyDescent="0.25">
      <c r="A202" s="1">
        <v>42982</v>
      </c>
      <c r="B202">
        <v>125693</v>
      </c>
      <c r="C202">
        <v>33.075000000000003</v>
      </c>
      <c r="D202">
        <v>60.8</v>
      </c>
      <c r="E202">
        <f>SUMPRODUCT(fLineItemInvoiceDetail[Quanity],fLineItemInvoiceDetail[Unit Price],--(fLineItemInvoiceDetail[Invoice Number]=fInvoiceHeader[[#This Row],[Invoice Number]]))</f>
        <v>1215.9000000000001</v>
      </c>
      <c r="F202">
        <f>fInvoiceHeader[[#This Row],[Invoice Discount]]/fInvoiceHeader[[#This Row],[Invoice Sales]]</f>
        <v>5.0004112180277976E-2</v>
      </c>
      <c r="G202">
        <f>SUMIFS(fLineItemInvoiceDetail[Line Weight],fLineItemInvoiceDetail[Invoice Number],fInvoiceHeader[[#This Row],[Invoice Number]])</f>
        <v>420</v>
      </c>
      <c r="I202" s="46">
        <v>125559</v>
      </c>
      <c r="J202" s="46" t="s">
        <v>14</v>
      </c>
      <c r="K202" s="46">
        <v>66</v>
      </c>
      <c r="L202" s="46">
        <v>17.37</v>
      </c>
      <c r="M202" s="46">
        <f>VLOOKUP(fLineItemInvoiceDetail[[#This Row],[Invoice Number]],fInvoiceHeader[[Invoice Number]:[% Sales Discount]],5,0)*fLineItemInvoiceDetail[[#This Row],[Quanity]]*fLineItemInvoiceDetail[[#This Row],[Unit Price]]</f>
        <v>114.64054267409045</v>
      </c>
      <c r="N2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68.184972677595638</v>
      </c>
      <c r="O202" s="46">
        <f>VLOOKUP(fLineItemInvoiceDetail[[#This Row],[Product]],dProduct[],4,0)*fLineItemInvoiceDetail[[#This Row],[Quanity]]</f>
        <v>462</v>
      </c>
      <c r="AM202" s="31">
        <v>125693</v>
      </c>
      <c r="AN202" s="31">
        <v>33.075000000000003</v>
      </c>
      <c r="AO202" s="31">
        <v>60.8</v>
      </c>
      <c r="AQ202" s="32">
        <v>125559</v>
      </c>
      <c r="AR202" s="31" t="s">
        <v>14</v>
      </c>
      <c r="AS202" s="31">
        <v>66</v>
      </c>
      <c r="AT202" s="31">
        <v>17.37</v>
      </c>
      <c r="AU202" s="48">
        <f t="shared" ref="AU202:AU265" si="8">VLOOKUP(AQ202,$AM$9:$AO$872,3,0)/SUMPRODUCT($AS$9:$AS$1780,$AT$9:$AT$1780,--($AQ$9:$AQ$1780=AQ202))*AS202*AT202</f>
        <v>114.64054267409045</v>
      </c>
      <c r="AV202" s="48">
        <f t="shared" ref="AV202:AV265" si="9">(VLOOKUP(AR202,$AX$9:$BA$19,4,0)*AS202)/SUMPRODUCT(SUMIFS($BA$9:$BA$19,$AX$9:$AX$19,$AR$9:$AR$1780),$AS$9:$AS$1780,--($AQ$9:$AQ$1780=AQ202))*VLOOKUP(AQ202,$AM$9:$AO$872,2,0)</f>
        <v>68.184972677595638</v>
      </c>
    </row>
    <row r="203" spans="1:48" x14ac:dyDescent="0.25">
      <c r="A203" s="1">
        <v>42983</v>
      </c>
      <c r="B203">
        <v>125694</v>
      </c>
      <c r="C203">
        <v>11.2</v>
      </c>
      <c r="D203">
        <v>51</v>
      </c>
      <c r="E203">
        <f>SUMPRODUCT(fLineItemInvoiceDetail[Quanity],fLineItemInvoiceDetail[Unit Price],--(fLineItemInvoiceDetail[Invoice Number]=fInvoiceHeader[[#This Row],[Invoice Number]]))</f>
        <v>1020</v>
      </c>
      <c r="F203">
        <f>fInvoiceHeader[[#This Row],[Invoice Discount]]/fInvoiceHeader[[#This Row],[Invoice Sales]]</f>
        <v>0.05</v>
      </c>
      <c r="G203">
        <f>SUMIFS(fLineItemInvoiceDetail[Line Weight],fLineItemInvoiceDetail[Invoice Number],fInvoiceHeader[[#This Row],[Invoice Number]])</f>
        <v>119</v>
      </c>
      <c r="I203" s="43">
        <v>125559</v>
      </c>
      <c r="J203" s="43" t="s">
        <v>8</v>
      </c>
      <c r="K203" s="43">
        <v>159</v>
      </c>
      <c r="L203" s="43">
        <v>12.58</v>
      </c>
      <c r="M203" s="43">
        <f>VLOOKUP(fLineItemInvoiceDetail[[#This Row],[Invoice Number]],fInvoiceHeader[[Invoice Number]:[% Sales Discount]],5,0)*fLineItemInvoiceDetail[[#This Row],[Quanity]]*fLineItemInvoiceDetail[[#This Row],[Unit Price]]</f>
        <v>200.01945732590951</v>
      </c>
      <c r="N2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93.865027322404373</v>
      </c>
      <c r="O203" s="43">
        <f>VLOOKUP(fLineItemInvoiceDetail[[#This Row],[Product]],dProduct[],4,0)*fLineItemInvoiceDetail[[#This Row],[Quanity]]</f>
        <v>636</v>
      </c>
      <c r="AM203" s="28">
        <v>125694</v>
      </c>
      <c r="AN203" s="28">
        <v>11.2</v>
      </c>
      <c r="AO203" s="28">
        <v>51</v>
      </c>
      <c r="AQ203" s="30">
        <v>125559</v>
      </c>
      <c r="AR203" s="28" t="s">
        <v>8</v>
      </c>
      <c r="AS203" s="28">
        <v>159</v>
      </c>
      <c r="AT203" s="28">
        <v>12.58</v>
      </c>
      <c r="AU203" s="48">
        <f t="shared" si="8"/>
        <v>200.01945732590951</v>
      </c>
      <c r="AV203" s="48">
        <f t="shared" si="9"/>
        <v>93.865027322404373</v>
      </c>
    </row>
    <row r="204" spans="1:48" x14ac:dyDescent="0.25">
      <c r="A204" s="1">
        <v>42985</v>
      </c>
      <c r="B204">
        <v>125695</v>
      </c>
      <c r="C204">
        <v>57.575000000000003</v>
      </c>
      <c r="D204">
        <v>195.72</v>
      </c>
      <c r="E204">
        <f>SUMPRODUCT(fLineItemInvoiceDetail[Quanity],fLineItemInvoiceDetail[Unit Price],--(fLineItemInvoiceDetail[Invoice Number]=fInvoiceHeader[[#This Row],[Invoice Number]]))</f>
        <v>2609.58</v>
      </c>
      <c r="F204">
        <f>fInvoiceHeader[[#This Row],[Invoice Discount]]/fInvoiceHeader[[#This Row],[Invoice Sales]]</f>
        <v>7.5000574805141065E-2</v>
      </c>
      <c r="G204">
        <f>SUMIFS(fLineItemInvoiceDetail[Line Weight],fLineItemInvoiceDetail[Invoice Number],fInvoiceHeader[[#This Row],[Invoice Number]])</f>
        <v>437</v>
      </c>
      <c r="I204" s="46">
        <v>125560</v>
      </c>
      <c r="J204" s="46" t="s">
        <v>15</v>
      </c>
      <c r="K204" s="46">
        <v>9</v>
      </c>
      <c r="L204" s="46">
        <v>27.5</v>
      </c>
      <c r="M204" s="46">
        <f>VLOOKUP(fLineItemInvoiceDetail[[#This Row],[Invoice Number]],fInvoiceHeader[[Invoice Number]:[% Sales Discount]],5,0)*fLineItemInvoiceDetail[[#This Row],[Quanity]]*fLineItemInvoiceDetail[[#This Row],[Unit Price]]</f>
        <v>12.375891891891891</v>
      </c>
      <c r="N2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5.0544412607449853</v>
      </c>
      <c r="O204" s="46">
        <f>VLOOKUP(fLineItemInvoiceDetail[[#This Row],[Product]],dProduct[],4,0)*fLineItemInvoiceDetail[[#This Row],[Quanity]]</f>
        <v>45</v>
      </c>
      <c r="AM204" s="31">
        <v>125695</v>
      </c>
      <c r="AN204" s="31">
        <v>57.575000000000003</v>
      </c>
      <c r="AO204" s="31">
        <v>195.72</v>
      </c>
      <c r="AQ204" s="32">
        <v>125560</v>
      </c>
      <c r="AR204" s="31" t="s">
        <v>15</v>
      </c>
      <c r="AS204" s="31">
        <v>9</v>
      </c>
      <c r="AT204" s="31">
        <v>27.5</v>
      </c>
      <c r="AU204" s="48">
        <f t="shared" si="8"/>
        <v>12.375891891891891</v>
      </c>
      <c r="AV204" s="48">
        <f t="shared" si="9"/>
        <v>5.0544412607449853</v>
      </c>
    </row>
    <row r="205" spans="1:48" x14ac:dyDescent="0.25">
      <c r="A205" s="1">
        <v>42985</v>
      </c>
      <c r="B205">
        <v>125696</v>
      </c>
      <c r="C205">
        <v>145.25</v>
      </c>
      <c r="D205">
        <v>202.7</v>
      </c>
      <c r="E205">
        <f>SUMPRODUCT(fLineItemInvoiceDetail[Quanity],fLineItemInvoiceDetail[Unit Price],--(fLineItemInvoiceDetail[Invoice Number]=fInvoiceHeader[[#This Row],[Invoice Number]]))</f>
        <v>2702.6299999999997</v>
      </c>
      <c r="F205">
        <f>fInvoiceHeader[[#This Row],[Invoice Discount]]/fInvoiceHeader[[#This Row],[Invoice Sales]]</f>
        <v>7.5001017527371497E-2</v>
      </c>
      <c r="G205">
        <f>SUMIFS(fLineItemInvoiceDetail[Line Weight],fLineItemInvoiceDetail[Invoice Number],fInvoiceHeader[[#This Row],[Invoice Number]])</f>
        <v>1026.5</v>
      </c>
      <c r="I205" s="43">
        <v>125560</v>
      </c>
      <c r="J205" s="43" t="s">
        <v>8</v>
      </c>
      <c r="K205" s="43">
        <v>19</v>
      </c>
      <c r="L205" s="43">
        <v>22.36</v>
      </c>
      <c r="M205" s="43">
        <f>VLOOKUP(fLineItemInvoiceDetail[[#This Row],[Invoice Number]],fInvoiceHeader[[Invoice Number]:[% Sales Discount]],5,0)*fLineItemInvoiceDetail[[#This Row],[Quanity]]*fLineItemInvoiceDetail[[#This Row],[Unit Price]]</f>
        <v>21.243530954954952</v>
      </c>
      <c r="N2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8.5363896848137539</v>
      </c>
      <c r="O205" s="43">
        <f>VLOOKUP(fLineItemInvoiceDetail[[#This Row],[Product]],dProduct[],4,0)*fLineItemInvoiceDetail[[#This Row],[Quanity]]</f>
        <v>76</v>
      </c>
      <c r="AM205" s="28">
        <v>125696</v>
      </c>
      <c r="AN205" s="28">
        <v>145.25</v>
      </c>
      <c r="AO205" s="28">
        <v>202.7</v>
      </c>
      <c r="AQ205" s="30">
        <v>125560</v>
      </c>
      <c r="AR205" s="28" t="s">
        <v>8</v>
      </c>
      <c r="AS205" s="28">
        <v>19</v>
      </c>
      <c r="AT205" s="28">
        <v>22.36</v>
      </c>
      <c r="AU205" s="48">
        <f t="shared" si="8"/>
        <v>21.243530954954952</v>
      </c>
      <c r="AV205" s="48">
        <f t="shared" si="9"/>
        <v>8.5363896848137539</v>
      </c>
    </row>
    <row r="206" spans="1:48" x14ac:dyDescent="0.25">
      <c r="A206" s="1">
        <v>42986</v>
      </c>
      <c r="B206">
        <v>125697</v>
      </c>
      <c r="C206">
        <v>164.15</v>
      </c>
      <c r="D206">
        <v>508.25</v>
      </c>
      <c r="E206">
        <f>SUMPRODUCT(fLineItemInvoiceDetail[Quanity],fLineItemInvoiceDetail[Unit Price],--(fLineItemInvoiceDetail[Invoice Number]=fInvoiceHeader[[#This Row],[Invoice Number]]))</f>
        <v>5082.47</v>
      </c>
      <c r="F206">
        <f>fInvoiceHeader[[#This Row],[Invoice Discount]]/fInvoiceHeader[[#This Row],[Invoice Sales]]</f>
        <v>0.10000059026418257</v>
      </c>
      <c r="G206">
        <f>SUMIFS(fLineItemInvoiceDetail[Line Weight],fLineItemInvoiceDetail[Invoice Number],fInvoiceHeader[[#This Row],[Invoice Number]])</f>
        <v>1966.5</v>
      </c>
      <c r="I206" s="46">
        <v>125560</v>
      </c>
      <c r="J206" s="46" t="s">
        <v>10</v>
      </c>
      <c r="K206" s="46">
        <v>38</v>
      </c>
      <c r="L206" s="46">
        <v>18.82</v>
      </c>
      <c r="M206" s="46">
        <f>VLOOKUP(fLineItemInvoiceDetail[[#This Row],[Invoice Number]],fInvoiceHeader[[Invoice Number]:[% Sales Discount]],5,0)*fLineItemInvoiceDetail[[#This Row],[Quanity]]*fLineItemInvoiceDetail[[#This Row],[Unit Price]]</f>
        <v>35.76057715315315</v>
      </c>
      <c r="N2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25.609169054441264</v>
      </c>
      <c r="O206" s="46">
        <f>VLOOKUP(fLineItemInvoiceDetail[[#This Row],[Product]],dProduct[],4,0)*fLineItemInvoiceDetail[[#This Row],[Quanity]]</f>
        <v>228</v>
      </c>
      <c r="AM206" s="31">
        <v>125697</v>
      </c>
      <c r="AN206" s="31">
        <v>164.15</v>
      </c>
      <c r="AO206" s="31">
        <v>508.25</v>
      </c>
      <c r="AQ206" s="32">
        <v>125560</v>
      </c>
      <c r="AR206" s="31" t="s">
        <v>10</v>
      </c>
      <c r="AS206" s="31">
        <v>38</v>
      </c>
      <c r="AT206" s="31">
        <v>18.82</v>
      </c>
      <c r="AU206" s="48">
        <f t="shared" si="8"/>
        <v>35.76057715315315</v>
      </c>
      <c r="AV206" s="48">
        <f t="shared" si="9"/>
        <v>25.609169054441264</v>
      </c>
    </row>
    <row r="207" spans="1:48" x14ac:dyDescent="0.25">
      <c r="A207" s="1">
        <v>42989</v>
      </c>
      <c r="B207">
        <v>125698</v>
      </c>
      <c r="C207">
        <v>14.7</v>
      </c>
      <c r="D207">
        <v>6.9</v>
      </c>
      <c r="E207">
        <f>SUMPRODUCT(fLineItemInvoiceDetail[Quanity],fLineItemInvoiceDetail[Unit Price],--(fLineItemInvoiceDetail[Invoice Number]=fInvoiceHeader[[#This Row],[Invoice Number]]))</f>
        <v>344.96000000000004</v>
      </c>
      <c r="F207">
        <f>fInvoiceHeader[[#This Row],[Invoice Discount]]/fInvoiceHeader[[#This Row],[Invoice Sales]]</f>
        <v>2.0002319109461965E-2</v>
      </c>
      <c r="G207">
        <f>SUMIFS(fLineItemInvoiceDetail[Line Weight],fLineItemInvoiceDetail[Invoice Number],fInvoiceHeader[[#This Row],[Invoice Number]])</f>
        <v>98</v>
      </c>
      <c r="I207" s="43">
        <v>125561</v>
      </c>
      <c r="J207" s="43" t="s">
        <v>22</v>
      </c>
      <c r="K207" s="43">
        <v>48</v>
      </c>
      <c r="L207" s="43">
        <v>48.75</v>
      </c>
      <c r="M207" s="43">
        <f>VLOOKUP(fLineItemInvoiceDetail[[#This Row],[Invoice Number]],fInvoiceHeader[[Invoice Number]:[% Sales Discount]],5,0)*fLineItemInvoiceDetail[[#This Row],[Quanity]]*fLineItemInvoiceDetail[[#This Row],[Unit Price]]</f>
        <v>234.0028858961077</v>
      </c>
      <c r="N2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207" s="43">
        <f>VLOOKUP(fLineItemInvoiceDetail[[#This Row],[Product]],dProduct[],4,0)*fLineItemInvoiceDetail[[#This Row],[Quanity]]</f>
        <v>336</v>
      </c>
      <c r="AM207" s="28">
        <v>125698</v>
      </c>
      <c r="AN207" s="28">
        <v>14.7</v>
      </c>
      <c r="AO207" s="28">
        <v>6.9</v>
      </c>
      <c r="AQ207" s="30">
        <v>125561</v>
      </c>
      <c r="AR207" s="28" t="s">
        <v>22</v>
      </c>
      <c r="AS207" s="28">
        <v>48</v>
      </c>
      <c r="AT207" s="28">
        <v>48.75</v>
      </c>
      <c r="AU207" s="48">
        <f t="shared" si="8"/>
        <v>234.0028858961077</v>
      </c>
      <c r="AV207" s="48">
        <f t="shared" si="9"/>
        <v>18.375</v>
      </c>
    </row>
    <row r="208" spans="1:48" x14ac:dyDescent="0.25">
      <c r="A208" s="1">
        <v>42989</v>
      </c>
      <c r="B208">
        <v>125699</v>
      </c>
      <c r="C208">
        <v>152.25</v>
      </c>
      <c r="D208">
        <v>556.70000000000005</v>
      </c>
      <c r="E208">
        <f>SUMPRODUCT(fLineItemInvoiceDetail[Quanity],fLineItemInvoiceDetail[Unit Price],--(fLineItemInvoiceDetail[Invoice Number]=fInvoiceHeader[[#This Row],[Invoice Number]]))</f>
        <v>5566.96</v>
      </c>
      <c r="F208">
        <f>fInvoiceHeader[[#This Row],[Invoice Discount]]/fInvoiceHeader[[#This Row],[Invoice Sales]]</f>
        <v>0.10000071852501187</v>
      </c>
      <c r="G208">
        <f>SUMIFS(fLineItemInvoiceDetail[Line Weight],fLineItemInvoiceDetail[Invoice Number],fInvoiceHeader[[#This Row],[Invoice Number]])</f>
        <v>1086</v>
      </c>
      <c r="I208" s="46">
        <v>125561</v>
      </c>
      <c r="J208" s="46" t="s">
        <v>14</v>
      </c>
      <c r="K208" s="46">
        <v>48</v>
      </c>
      <c r="L208" s="46">
        <v>18.82</v>
      </c>
      <c r="M208" s="46">
        <f>VLOOKUP(fLineItemInvoiceDetail[[#This Row],[Invoice Number]],fInvoiceHeader[[Invoice Number]:[% Sales Discount]],5,0)*fLineItemInvoiceDetail[[#This Row],[Quanity]]*fLineItemInvoiceDetail[[#This Row],[Unit Price]]</f>
        <v>90.337114103892247</v>
      </c>
      <c r="N2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208" s="46">
        <f>VLOOKUP(fLineItemInvoiceDetail[[#This Row],[Product]],dProduct[],4,0)*fLineItemInvoiceDetail[[#This Row],[Quanity]]</f>
        <v>336</v>
      </c>
      <c r="AM208" s="31">
        <v>125699</v>
      </c>
      <c r="AN208" s="31">
        <v>152.25</v>
      </c>
      <c r="AO208" s="31">
        <v>556.70000000000005</v>
      </c>
      <c r="AQ208" s="32">
        <v>125561</v>
      </c>
      <c r="AR208" s="31" t="s">
        <v>14</v>
      </c>
      <c r="AS208" s="31">
        <v>48</v>
      </c>
      <c r="AT208" s="31">
        <v>18.82</v>
      </c>
      <c r="AU208" s="48">
        <f t="shared" si="8"/>
        <v>90.337114103892247</v>
      </c>
      <c r="AV208" s="48">
        <f t="shared" si="9"/>
        <v>18.375</v>
      </c>
    </row>
    <row r="209" spans="1:48" x14ac:dyDescent="0.25">
      <c r="A209" s="1">
        <v>42992</v>
      </c>
      <c r="B209">
        <v>125700</v>
      </c>
      <c r="C209">
        <v>18.375</v>
      </c>
      <c r="D209">
        <v>7.87</v>
      </c>
      <c r="E209">
        <f>SUMPRODUCT(fLineItemInvoiceDetail[Quanity],fLineItemInvoiceDetail[Unit Price],--(fLineItemInvoiceDetail[Invoice Number]=fInvoiceHeader[[#This Row],[Invoice Number]]))</f>
        <v>393.72</v>
      </c>
      <c r="F209">
        <f>fInvoiceHeader[[#This Row],[Invoice Discount]]/fInvoiceHeader[[#This Row],[Invoice Sales]]</f>
        <v>1.9988824545362185E-2</v>
      </c>
      <c r="G209">
        <f>SUMIFS(fLineItemInvoiceDetail[Line Weight],fLineItemInvoiceDetail[Invoice Number],fInvoiceHeader[[#This Row],[Invoice Number]])</f>
        <v>102</v>
      </c>
      <c r="I209" s="43">
        <v>125562</v>
      </c>
      <c r="J209" s="43" t="s">
        <v>14</v>
      </c>
      <c r="K209" s="43">
        <v>53</v>
      </c>
      <c r="L209" s="43">
        <v>17.37</v>
      </c>
      <c r="M209" s="43">
        <f>VLOOKUP(fLineItemInvoiceDetail[[#This Row],[Invoice Number]],fInvoiceHeader[[Invoice Number]:[% Sales Discount]],5,0)*fLineItemInvoiceDetail[[#This Row],[Quanity]]*fLineItemInvoiceDetail[[#This Row],[Unit Price]]</f>
        <v>32.22</v>
      </c>
      <c r="N2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209" s="43">
        <f>VLOOKUP(fLineItemInvoiceDetail[[#This Row],[Product]],dProduct[],4,0)*fLineItemInvoiceDetail[[#This Row],[Quanity]]</f>
        <v>371</v>
      </c>
      <c r="AM209" s="28">
        <v>125700</v>
      </c>
      <c r="AN209" s="28">
        <v>18.375</v>
      </c>
      <c r="AO209" s="28">
        <v>7.87</v>
      </c>
      <c r="AQ209" s="30">
        <v>125562</v>
      </c>
      <c r="AR209" s="28" t="s">
        <v>14</v>
      </c>
      <c r="AS209" s="28">
        <v>53</v>
      </c>
      <c r="AT209" s="28">
        <v>17.37</v>
      </c>
      <c r="AU209" s="48">
        <f t="shared" si="8"/>
        <v>32.22</v>
      </c>
      <c r="AV209" s="48">
        <f t="shared" si="9"/>
        <v>42</v>
      </c>
    </row>
    <row r="210" spans="1:48" x14ac:dyDescent="0.25">
      <c r="A210" s="1">
        <v>42992</v>
      </c>
      <c r="B210">
        <v>125701</v>
      </c>
      <c r="C210">
        <v>77.875</v>
      </c>
      <c r="D210">
        <v>191.12</v>
      </c>
      <c r="E210">
        <f>SUMPRODUCT(fLineItemInvoiceDetail[Quanity],fLineItemInvoiceDetail[Unit Price],--(fLineItemInvoiceDetail[Invoice Number]=fInvoiceHeader[[#This Row],[Invoice Number]]))</f>
        <v>2548.1999999999998</v>
      </c>
      <c r="F210">
        <f>fInvoiceHeader[[#This Row],[Invoice Discount]]/fInvoiceHeader[[#This Row],[Invoice Sales]]</f>
        <v>7.5001962169374464E-2</v>
      </c>
      <c r="G210">
        <f>SUMIFS(fLineItemInvoiceDetail[Line Weight],fLineItemInvoiceDetail[Invoice Number],fInvoiceHeader[[#This Row],[Invoice Number]])</f>
        <v>965</v>
      </c>
      <c r="I210" s="46">
        <v>125563</v>
      </c>
      <c r="J210" s="46" t="s">
        <v>22</v>
      </c>
      <c r="K210" s="46">
        <v>48</v>
      </c>
      <c r="L210" s="46">
        <v>48.75</v>
      </c>
      <c r="M210" s="46">
        <f>VLOOKUP(fLineItemInvoiceDetail[[#This Row],[Invoice Number]],fInvoiceHeader[[Invoice Number]:[% Sales Discount]],5,0)*fLineItemInvoiceDetail[[#This Row],[Quanity]]*fLineItemInvoiceDetail[[#This Row],[Unit Price]]</f>
        <v>175.49999999999997</v>
      </c>
      <c r="N2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210" s="46">
        <f>VLOOKUP(fLineItemInvoiceDetail[[#This Row],[Product]],dProduct[],4,0)*fLineItemInvoiceDetail[[#This Row],[Quanity]]</f>
        <v>336</v>
      </c>
      <c r="AM210" s="31">
        <v>125701</v>
      </c>
      <c r="AN210" s="31">
        <v>77.875</v>
      </c>
      <c r="AO210" s="31">
        <v>191.12</v>
      </c>
      <c r="AQ210" s="32">
        <v>125563</v>
      </c>
      <c r="AR210" s="31" t="s">
        <v>22</v>
      </c>
      <c r="AS210" s="31">
        <v>48</v>
      </c>
      <c r="AT210" s="31">
        <v>48.75</v>
      </c>
      <c r="AU210" s="48">
        <f t="shared" si="8"/>
        <v>175.49999999999997</v>
      </c>
      <c r="AV210" s="48">
        <f t="shared" si="9"/>
        <v>29.4</v>
      </c>
    </row>
    <row r="211" spans="1:48" x14ac:dyDescent="0.25">
      <c r="A211" s="1">
        <v>42996</v>
      </c>
      <c r="B211">
        <v>125702</v>
      </c>
      <c r="C211">
        <v>19.600000000000001</v>
      </c>
      <c r="D211">
        <v>15.81</v>
      </c>
      <c r="E211">
        <f>SUMPRODUCT(fLineItemInvoiceDetail[Quanity],fLineItemInvoiceDetail[Unit Price],--(fLineItemInvoiceDetail[Invoice Number]=fInvoiceHeader[[#This Row],[Invoice Number]]))</f>
        <v>526.93000000000006</v>
      </c>
      <c r="F211">
        <f>fInvoiceHeader[[#This Row],[Invoice Discount]]/fInvoiceHeader[[#This Row],[Invoice Sales]]</f>
        <v>3.0003985349097602E-2</v>
      </c>
      <c r="G211">
        <f>SUMIFS(fLineItemInvoiceDetail[Line Weight],fLineItemInvoiceDetail[Invoice Number],fInvoiceHeader[[#This Row],[Invoice Number]])</f>
        <v>116</v>
      </c>
      <c r="I211" s="43">
        <v>125564</v>
      </c>
      <c r="J211" s="43" t="s">
        <v>15</v>
      </c>
      <c r="K211" s="43">
        <v>36</v>
      </c>
      <c r="L211" s="43">
        <v>18.82</v>
      </c>
      <c r="M211" s="43">
        <f>VLOOKUP(fLineItemInvoiceDetail[[#This Row],[Invoice Number]],fInvoiceHeader[[Invoice Number]:[% Sales Discount]],5,0)*fLineItemInvoiceDetail[[#This Row],[Quanity]]*fLineItemInvoiceDetail[[#This Row],[Unit Price]]</f>
        <v>67.752123623982527</v>
      </c>
      <c r="N2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14.084264832330181</v>
      </c>
      <c r="O211" s="43">
        <f>VLOOKUP(fLineItemInvoiceDetail[[#This Row],[Product]],dProduct[],4,0)*fLineItemInvoiceDetail[[#This Row],[Quanity]]</f>
        <v>180</v>
      </c>
      <c r="AM211" s="28">
        <v>125702</v>
      </c>
      <c r="AN211" s="28">
        <v>19.600000000000001</v>
      </c>
      <c r="AO211" s="28">
        <v>15.81</v>
      </c>
      <c r="AQ211" s="30">
        <v>125564</v>
      </c>
      <c r="AR211" s="28" t="s">
        <v>15</v>
      </c>
      <c r="AS211" s="28">
        <v>36</v>
      </c>
      <c r="AT211" s="28">
        <v>18.82</v>
      </c>
      <c r="AU211" s="48">
        <f t="shared" si="8"/>
        <v>67.752123623982527</v>
      </c>
      <c r="AV211" s="48">
        <f t="shared" si="9"/>
        <v>14.084264832330181</v>
      </c>
    </row>
    <row r="212" spans="1:48" x14ac:dyDescent="0.25">
      <c r="A212" s="1">
        <v>42996</v>
      </c>
      <c r="B212">
        <v>125703</v>
      </c>
      <c r="C212">
        <v>7.875</v>
      </c>
      <c r="D212">
        <v>67.209999999999994</v>
      </c>
      <c r="E212">
        <f>SUMPRODUCT(fLineItemInvoiceDetail[Quanity],fLineItemInvoiceDetail[Unit Price],--(fLineItemInvoiceDetail[Invoice Number]=fInvoiceHeader[[#This Row],[Invoice Number]]))</f>
        <v>1344.15</v>
      </c>
      <c r="F212">
        <f>fInvoiceHeader[[#This Row],[Invoice Discount]]/fInvoiceHeader[[#This Row],[Invoice Sales]]</f>
        <v>5.0001859911468209E-2</v>
      </c>
      <c r="G212">
        <f>SUMIFS(fLineItemInvoiceDetail[Line Weight],fLineItemInvoiceDetail[Invoice Number],fInvoiceHeader[[#This Row],[Invoice Number]])</f>
        <v>135</v>
      </c>
      <c r="I212" s="46">
        <v>125564</v>
      </c>
      <c r="J212" s="46" t="s">
        <v>15</v>
      </c>
      <c r="K212" s="46">
        <v>217</v>
      </c>
      <c r="L212" s="46">
        <v>13.03</v>
      </c>
      <c r="M212" s="46">
        <f>VLOOKUP(fLineItemInvoiceDetail[[#This Row],[Invoice Number]],fInvoiceHeader[[Invoice Number]:[% Sales Discount]],5,0)*fLineItemInvoiceDetail[[#This Row],[Quanity]]*fLineItemInvoiceDetail[[#This Row],[Unit Price]]</f>
        <v>282.75151592284629</v>
      </c>
      <c r="N2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84.896818572656926</v>
      </c>
      <c r="O212" s="46">
        <f>VLOOKUP(fLineItemInvoiceDetail[[#This Row],[Product]],dProduct[],4,0)*fLineItemInvoiceDetail[[#This Row],[Quanity]]</f>
        <v>1085</v>
      </c>
      <c r="AM212" s="31">
        <v>125703</v>
      </c>
      <c r="AN212" s="31">
        <v>7.875</v>
      </c>
      <c r="AO212" s="31">
        <v>67.209999999999994</v>
      </c>
      <c r="AQ212" s="32">
        <v>125564</v>
      </c>
      <c r="AR212" s="31" t="s">
        <v>15</v>
      </c>
      <c r="AS212" s="31">
        <v>217</v>
      </c>
      <c r="AT212" s="31">
        <v>13.03</v>
      </c>
      <c r="AU212" s="48">
        <f t="shared" si="8"/>
        <v>282.75151592284629</v>
      </c>
      <c r="AV212" s="48">
        <f t="shared" si="9"/>
        <v>84.896818572656926</v>
      </c>
    </row>
    <row r="213" spans="1:48" x14ac:dyDescent="0.25">
      <c r="A213" s="1">
        <v>42999</v>
      </c>
      <c r="B213">
        <v>125704</v>
      </c>
      <c r="C213">
        <v>82.775000000000006</v>
      </c>
      <c r="D213">
        <v>307.83999999999997</v>
      </c>
      <c r="E213">
        <f>SUMPRODUCT(fLineItemInvoiceDetail[Quanity],fLineItemInvoiceDetail[Unit Price],--(fLineItemInvoiceDetail[Invoice Number]=fInvoiceHeader[[#This Row],[Invoice Number]]))</f>
        <v>3078.37</v>
      </c>
      <c r="F213">
        <f>fInvoiceHeader[[#This Row],[Invoice Discount]]/fInvoiceHeader[[#This Row],[Invoice Sales]]</f>
        <v>0.10000097454172176</v>
      </c>
      <c r="G213">
        <f>SUMIFS(fLineItemInvoiceDetail[Line Weight],fLineItemInvoiceDetail[Invoice Number],fInvoiceHeader[[#This Row],[Invoice Number]])</f>
        <v>653</v>
      </c>
      <c r="I213" s="43">
        <v>125564</v>
      </c>
      <c r="J213" s="43" t="s">
        <v>21</v>
      </c>
      <c r="K213" s="43">
        <v>114</v>
      </c>
      <c r="L213" s="43">
        <v>14.27</v>
      </c>
      <c r="M213" s="43">
        <f>VLOOKUP(fLineItemInvoiceDetail[[#This Row],[Invoice Number]],fInvoiceHeader[[Invoice Number]:[% Sales Discount]],5,0)*fLineItemInvoiceDetail[[#This Row],[Quanity]]*fLineItemInvoiceDetail[[#This Row],[Unit Price]]</f>
        <v>162.67829683112274</v>
      </c>
      <c r="N2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31.220120378331902</v>
      </c>
      <c r="O213" s="43">
        <f>VLOOKUP(fLineItemInvoiceDetail[[#This Row],[Product]],dProduct[],4,0)*fLineItemInvoiceDetail[[#This Row],[Quanity]]</f>
        <v>399</v>
      </c>
      <c r="AM213" s="28">
        <v>125704</v>
      </c>
      <c r="AN213" s="28">
        <v>82.775000000000006</v>
      </c>
      <c r="AO213" s="28">
        <v>307.83999999999997</v>
      </c>
      <c r="AQ213" s="30">
        <v>125564</v>
      </c>
      <c r="AR213" s="28" t="s">
        <v>21</v>
      </c>
      <c r="AS213" s="28">
        <v>114</v>
      </c>
      <c r="AT213" s="28">
        <v>14.27</v>
      </c>
      <c r="AU213" s="48">
        <f t="shared" si="8"/>
        <v>162.67829683112274</v>
      </c>
      <c r="AV213" s="48">
        <f t="shared" si="9"/>
        <v>31.220120378331902</v>
      </c>
    </row>
    <row r="214" spans="1:48" x14ac:dyDescent="0.25">
      <c r="A214" s="1">
        <v>42999</v>
      </c>
      <c r="B214">
        <v>125705</v>
      </c>
      <c r="C214">
        <v>95.2</v>
      </c>
      <c r="D214">
        <v>289.12</v>
      </c>
      <c r="E214">
        <f>SUMPRODUCT(fLineItemInvoiceDetail[Quanity],fLineItemInvoiceDetail[Unit Price],--(fLineItemInvoiceDetail[Invoice Number]=fInvoiceHeader[[#This Row],[Invoice Number]]))</f>
        <v>2891.16</v>
      </c>
      <c r="F214">
        <f>fInvoiceHeader[[#This Row],[Invoice Discount]]/fInvoiceHeader[[#This Row],[Invoice Sales]]</f>
        <v>0.10000138352771898</v>
      </c>
      <c r="G214">
        <f>SUMIFS(fLineItemInvoiceDetail[Line Weight],fLineItemInvoiceDetail[Invoice Number],fInvoiceHeader[[#This Row],[Invoice Number]])</f>
        <v>914.5</v>
      </c>
      <c r="I214" s="46">
        <v>125564</v>
      </c>
      <c r="J214" s="46" t="s">
        <v>16</v>
      </c>
      <c r="K214" s="46">
        <v>23</v>
      </c>
      <c r="L214" s="46">
        <v>15.16</v>
      </c>
      <c r="M214" s="46">
        <f>VLOOKUP(fLineItemInvoiceDetail[[#This Row],[Invoice Number]],fInvoiceHeader[[Invoice Number]:[% Sales Discount]],5,0)*fLineItemInvoiceDetail[[#This Row],[Quanity]]*fLineItemInvoiceDetail[[#This Row],[Unit Price]]</f>
        <v>34.868063622048389</v>
      </c>
      <c r="N2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6.2987962166809979</v>
      </c>
      <c r="O214" s="46">
        <f>VLOOKUP(fLineItemInvoiceDetail[[#This Row],[Product]],dProduct[],4,0)*fLineItemInvoiceDetail[[#This Row],[Quanity]]</f>
        <v>80.5</v>
      </c>
      <c r="AM214" s="31">
        <v>125705</v>
      </c>
      <c r="AN214" s="31">
        <v>95.2</v>
      </c>
      <c r="AO214" s="31">
        <v>289.12</v>
      </c>
      <c r="AQ214" s="32">
        <v>125564</v>
      </c>
      <c r="AR214" s="31" t="s">
        <v>16</v>
      </c>
      <c r="AS214" s="31">
        <v>23</v>
      </c>
      <c r="AT214" s="31">
        <v>15.16</v>
      </c>
      <c r="AU214" s="48">
        <f t="shared" si="8"/>
        <v>34.868063622048389</v>
      </c>
      <c r="AV214" s="48">
        <f t="shared" si="9"/>
        <v>6.2987962166809979</v>
      </c>
    </row>
    <row r="215" spans="1:48" x14ac:dyDescent="0.25">
      <c r="A215" s="1">
        <v>43001</v>
      </c>
      <c r="B215">
        <v>125707</v>
      </c>
      <c r="C215">
        <v>100.8</v>
      </c>
      <c r="D215">
        <v>322.05</v>
      </c>
      <c r="E215">
        <f>SUMPRODUCT(fLineItemInvoiceDetail[Quanity],fLineItemInvoiceDetail[Unit Price],--(fLineItemInvoiceDetail[Invoice Number]=fInvoiceHeader[[#This Row],[Invoice Number]]))</f>
        <v>3220.48</v>
      </c>
      <c r="F215">
        <f>fInvoiceHeader[[#This Row],[Invoice Discount]]/fInvoiceHeader[[#This Row],[Invoice Sales]]</f>
        <v>0.10000062102543721</v>
      </c>
      <c r="G215">
        <f>SUMIFS(fLineItemInvoiceDetail[Line Weight],fLineItemInvoiceDetail[Invoice Number],fInvoiceHeader[[#This Row],[Invoice Number]])</f>
        <v>1024</v>
      </c>
      <c r="I215" s="43">
        <v>125565</v>
      </c>
      <c r="J215" s="43" t="s">
        <v>22</v>
      </c>
      <c r="K215" s="43">
        <v>35</v>
      </c>
      <c r="L215" s="43">
        <v>48.75</v>
      </c>
      <c r="M215" s="43">
        <f>VLOOKUP(fLineItemInvoiceDetail[[#This Row],[Invoice Number]],fInvoiceHeader[[Invoice Number]:[% Sales Discount]],5,0)*fLineItemInvoiceDetail[[#This Row],[Quanity]]*fLineItemInvoiceDetail[[#This Row],[Unit Price]]</f>
        <v>170.62499999999997</v>
      </c>
      <c r="N2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30.902847782258064</v>
      </c>
      <c r="O215" s="43">
        <f>VLOOKUP(fLineItemInvoiceDetail[[#This Row],[Product]],dProduct[],4,0)*fLineItemInvoiceDetail[[#This Row],[Quanity]]</f>
        <v>245</v>
      </c>
      <c r="AM215" s="28">
        <v>125707</v>
      </c>
      <c r="AN215" s="28">
        <v>100.8</v>
      </c>
      <c r="AO215" s="28">
        <v>322.05</v>
      </c>
      <c r="AQ215" s="30">
        <v>125565</v>
      </c>
      <c r="AR215" s="28" t="s">
        <v>22</v>
      </c>
      <c r="AS215" s="28">
        <v>35</v>
      </c>
      <c r="AT215" s="28">
        <v>48.75</v>
      </c>
      <c r="AU215" s="48">
        <f t="shared" si="8"/>
        <v>170.62499999999997</v>
      </c>
      <c r="AV215" s="48">
        <f t="shared" si="9"/>
        <v>30.902847782258064</v>
      </c>
    </row>
    <row r="216" spans="1:48" x14ac:dyDescent="0.25">
      <c r="A216" s="1">
        <v>43001</v>
      </c>
      <c r="B216">
        <v>125708</v>
      </c>
      <c r="C216">
        <v>46.2</v>
      </c>
      <c r="D216">
        <v>173.45</v>
      </c>
      <c r="E216">
        <f>SUMPRODUCT(fLineItemInvoiceDetail[Quanity],fLineItemInvoiceDetail[Unit Price],--(fLineItemInvoiceDetail[Invoice Number]=fInvoiceHeader[[#This Row],[Invoice Number]]))</f>
        <v>2312.64</v>
      </c>
      <c r="F216">
        <f>fInvoiceHeader[[#This Row],[Invoice Discount]]/fInvoiceHeader[[#This Row],[Invoice Sales]]</f>
        <v>7.5000864812508644E-2</v>
      </c>
      <c r="G216">
        <f>SUMIFS(fLineItemInvoiceDetail[Line Weight],fLineItemInvoiceDetail[Invoice Number],fInvoiceHeader[[#This Row],[Invoice Number]])</f>
        <v>693</v>
      </c>
      <c r="I216" s="46">
        <v>125565</v>
      </c>
      <c r="J216" s="46" t="s">
        <v>15</v>
      </c>
      <c r="K216" s="46">
        <v>64</v>
      </c>
      <c r="L216" s="46">
        <v>17.37</v>
      </c>
      <c r="M216" s="46">
        <f>VLOOKUP(fLineItemInvoiceDetail[[#This Row],[Invoice Number]],fInvoiceHeader[[Invoice Number]:[% Sales Discount]],5,0)*fLineItemInvoiceDetail[[#This Row],[Quanity]]*fLineItemInvoiceDetail[[#This Row],[Unit Price]]</f>
        <v>111.16799999999999</v>
      </c>
      <c r="N2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40.362903225806448</v>
      </c>
      <c r="O216" s="46">
        <f>VLOOKUP(fLineItemInvoiceDetail[[#This Row],[Product]],dProduct[],4,0)*fLineItemInvoiceDetail[[#This Row],[Quanity]]</f>
        <v>320</v>
      </c>
      <c r="AM216" s="31">
        <v>125708</v>
      </c>
      <c r="AN216" s="31">
        <v>46.2</v>
      </c>
      <c r="AO216" s="31">
        <v>173.45</v>
      </c>
      <c r="AQ216" s="32">
        <v>125565</v>
      </c>
      <c r="AR216" s="31" t="s">
        <v>15</v>
      </c>
      <c r="AS216" s="31">
        <v>64</v>
      </c>
      <c r="AT216" s="31">
        <v>17.37</v>
      </c>
      <c r="AU216" s="48">
        <f t="shared" si="8"/>
        <v>111.16799999999999</v>
      </c>
      <c r="AV216" s="48">
        <f t="shared" si="9"/>
        <v>40.362903225806448</v>
      </c>
    </row>
    <row r="217" spans="1:48" x14ac:dyDescent="0.25">
      <c r="A217" s="1">
        <v>43003</v>
      </c>
      <c r="B217">
        <v>125709</v>
      </c>
      <c r="C217">
        <v>15.4</v>
      </c>
      <c r="D217">
        <v>17.21</v>
      </c>
      <c r="E217">
        <f>SUMPRODUCT(fLineItemInvoiceDetail[Quanity],fLineItemInvoiceDetail[Unit Price],--(fLineItemInvoiceDetail[Invoice Number]=fInvoiceHeader[[#This Row],[Invoice Number]]))</f>
        <v>573.58000000000004</v>
      </c>
      <c r="F217">
        <f>fInvoiceHeader[[#This Row],[Invoice Discount]]/fInvoiceHeader[[#This Row],[Invoice Sales]]</f>
        <v>3.0004532933505353E-2</v>
      </c>
      <c r="G217">
        <f>SUMIFS(fLineItemInvoiceDetail[Line Weight],fLineItemInvoiceDetail[Invoice Number],fInvoiceHeader[[#This Row],[Invoice Number]])</f>
        <v>119</v>
      </c>
      <c r="I217" s="43">
        <v>125565</v>
      </c>
      <c r="J217" s="43" t="s">
        <v>14</v>
      </c>
      <c r="K217" s="43">
        <v>61</v>
      </c>
      <c r="L217" s="43">
        <v>17.37</v>
      </c>
      <c r="M217" s="43">
        <f>VLOOKUP(fLineItemInvoiceDetail[[#This Row],[Invoice Number]],fInvoiceHeader[[Invoice Number]:[% Sales Discount]],5,0)*fLineItemInvoiceDetail[[#This Row],[Quanity]]*fLineItemInvoiceDetail[[#This Row],[Unit Price]]</f>
        <v>105.95699999999999</v>
      </c>
      <c r="N2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53.85924899193548</v>
      </c>
      <c r="O217" s="43">
        <f>VLOOKUP(fLineItemInvoiceDetail[[#This Row],[Product]],dProduct[],4,0)*fLineItemInvoiceDetail[[#This Row],[Quanity]]</f>
        <v>427</v>
      </c>
      <c r="AM217" s="28">
        <v>125709</v>
      </c>
      <c r="AN217" s="28">
        <v>15.4</v>
      </c>
      <c r="AO217" s="28">
        <v>17.21</v>
      </c>
      <c r="AQ217" s="30">
        <v>125565</v>
      </c>
      <c r="AR217" s="28" t="s">
        <v>14</v>
      </c>
      <c r="AS217" s="28">
        <v>61</v>
      </c>
      <c r="AT217" s="28">
        <v>17.37</v>
      </c>
      <c r="AU217" s="48">
        <f t="shared" si="8"/>
        <v>105.95699999999999</v>
      </c>
      <c r="AV217" s="48">
        <f t="shared" si="9"/>
        <v>53.85924899193548</v>
      </c>
    </row>
    <row r="218" spans="1:48" x14ac:dyDescent="0.25">
      <c r="A218" s="1">
        <v>43004</v>
      </c>
      <c r="B218">
        <v>125711</v>
      </c>
      <c r="C218">
        <v>50.05</v>
      </c>
      <c r="D218">
        <v>189.76</v>
      </c>
      <c r="E218">
        <f>SUMPRODUCT(fLineItemInvoiceDetail[Quanity],fLineItemInvoiceDetail[Unit Price],--(fLineItemInvoiceDetail[Invoice Number]=fInvoiceHeader[[#This Row],[Invoice Number]]))</f>
        <v>2530.14</v>
      </c>
      <c r="F218">
        <f>fInvoiceHeader[[#This Row],[Invoice Discount]]/fInvoiceHeader[[#This Row],[Invoice Sales]]</f>
        <v>7.499980238247686E-2</v>
      </c>
      <c r="G218">
        <f>SUMIFS(fLineItemInvoiceDetail[Line Weight],fLineItemInvoiceDetail[Invoice Number],fInvoiceHeader[[#This Row],[Invoice Number]])</f>
        <v>336</v>
      </c>
      <c r="I218" s="46">
        <v>125567</v>
      </c>
      <c r="J218" s="46" t="s">
        <v>6</v>
      </c>
      <c r="K218" s="46">
        <v>251</v>
      </c>
      <c r="L218" s="46">
        <v>20.68</v>
      </c>
      <c r="M218" s="46">
        <f>VLOOKUP(fLineItemInvoiceDetail[[#This Row],[Invoice Number]],fInvoiceHeader[[Invoice Number]:[% Sales Discount]],5,0)*fLineItemInvoiceDetail[[#This Row],[Quanity]]*fLineItemInvoiceDetail[[#This Row],[Unit Price]]</f>
        <v>519.07000000000005</v>
      </c>
      <c r="N2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109.2</v>
      </c>
      <c r="O218" s="46">
        <f>VLOOKUP(fLineItemInvoiceDetail[[#This Row],[Product]],dProduct[],4,0)*fLineItemInvoiceDetail[[#This Row],[Quanity]]</f>
        <v>753</v>
      </c>
      <c r="AM218" s="31">
        <v>125711</v>
      </c>
      <c r="AN218" s="31">
        <v>50.05</v>
      </c>
      <c r="AO218" s="31">
        <v>189.76</v>
      </c>
      <c r="AQ218" s="32">
        <v>125567</v>
      </c>
      <c r="AR218" s="31" t="s">
        <v>6</v>
      </c>
      <c r="AS218" s="31">
        <v>251</v>
      </c>
      <c r="AT218" s="31">
        <v>20.68</v>
      </c>
      <c r="AU218" s="48">
        <f t="shared" si="8"/>
        <v>519.07000000000005</v>
      </c>
      <c r="AV218" s="48">
        <f t="shared" si="9"/>
        <v>109.2</v>
      </c>
    </row>
    <row r="219" spans="1:48" x14ac:dyDescent="0.25">
      <c r="A219" s="1">
        <v>43004</v>
      </c>
      <c r="B219">
        <v>125712</v>
      </c>
      <c r="C219">
        <v>12.6</v>
      </c>
      <c r="D219">
        <v>6.41</v>
      </c>
      <c r="E219">
        <f>SUMPRODUCT(fLineItemInvoiceDetail[Quanity],fLineItemInvoiceDetail[Unit Price],--(fLineItemInvoiceDetail[Invoice Number]=fInvoiceHeader[[#This Row],[Invoice Number]]))</f>
        <v>320.32</v>
      </c>
      <c r="F219">
        <f>fInvoiceHeader[[#This Row],[Invoice Discount]]/fInvoiceHeader[[#This Row],[Invoice Sales]]</f>
        <v>2.0011238761238764E-2</v>
      </c>
      <c r="G219">
        <f>SUMIFS(fLineItemInvoiceDetail[Line Weight],fLineItemInvoiceDetail[Invoice Number],fInvoiceHeader[[#This Row],[Invoice Number]])</f>
        <v>91</v>
      </c>
      <c r="I219" s="43">
        <v>125568</v>
      </c>
      <c r="J219" s="43" t="s">
        <v>10</v>
      </c>
      <c r="K219" s="43">
        <v>191</v>
      </c>
      <c r="L219" s="43">
        <v>13.03</v>
      </c>
      <c r="M219" s="43">
        <f>VLOOKUP(fLineItemInvoiceDetail[[#This Row],[Invoice Number]],fInvoiceHeader[[Invoice Number]:[% Sales Discount]],5,0)*fLineItemInvoiceDetail[[#This Row],[Quanity]]*fLineItemInvoiceDetail[[#This Row],[Unit Price]]</f>
        <v>248.87426180525156</v>
      </c>
      <c r="N2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135.90519242516797</v>
      </c>
      <c r="O219" s="43">
        <f>VLOOKUP(fLineItemInvoiceDetail[[#This Row],[Product]],dProduct[],4,0)*fLineItemInvoiceDetail[[#This Row],[Quanity]]</f>
        <v>1146</v>
      </c>
      <c r="AM219" s="28">
        <v>125712</v>
      </c>
      <c r="AN219" s="28">
        <v>12.6</v>
      </c>
      <c r="AO219" s="28">
        <v>6.41</v>
      </c>
      <c r="AQ219" s="30">
        <v>125568</v>
      </c>
      <c r="AR219" s="28" t="s">
        <v>10</v>
      </c>
      <c r="AS219" s="28">
        <v>191</v>
      </c>
      <c r="AT219" s="28">
        <v>13.03</v>
      </c>
      <c r="AU219" s="48">
        <f t="shared" si="8"/>
        <v>248.87426180525156</v>
      </c>
      <c r="AV219" s="48">
        <f t="shared" si="9"/>
        <v>135.90519242516797</v>
      </c>
    </row>
    <row r="220" spans="1:48" x14ac:dyDescent="0.25">
      <c r="A220" s="1">
        <v>43005</v>
      </c>
      <c r="B220">
        <v>125713</v>
      </c>
      <c r="C220">
        <v>10.5</v>
      </c>
      <c r="D220">
        <v>8.5</v>
      </c>
      <c r="E220">
        <f>SUMPRODUCT(fLineItemInvoiceDetail[Quanity],fLineItemInvoiceDetail[Unit Price],--(fLineItemInvoiceDetail[Invoice Number]=fInvoiceHeader[[#This Row],[Invoice Number]]))</f>
        <v>424.84</v>
      </c>
      <c r="F220">
        <f>fInvoiceHeader[[#This Row],[Invoice Discount]]/fInvoiceHeader[[#This Row],[Invoice Sales]]</f>
        <v>2.0007532247434328E-2</v>
      </c>
      <c r="G220">
        <f>SUMIFS(fLineItemInvoiceDetail[Line Weight],fLineItemInvoiceDetail[Invoice Number],fInvoiceHeader[[#This Row],[Invoice Number]])</f>
        <v>76</v>
      </c>
      <c r="I220" s="46">
        <v>125568</v>
      </c>
      <c r="J220" s="46" t="s">
        <v>15</v>
      </c>
      <c r="K220" s="46">
        <v>42</v>
      </c>
      <c r="L220" s="46">
        <v>18.82</v>
      </c>
      <c r="M220" s="46">
        <f>VLOOKUP(fLineItemInvoiceDetail[[#This Row],[Invoice Number]],fInvoiceHeader[[Invoice Number]:[% Sales Discount]],5,0)*fLineItemInvoiceDetail[[#This Row],[Quanity]]*fLineItemInvoiceDetail[[#This Row],[Unit Price]]</f>
        <v>79.044400759159515</v>
      </c>
      <c r="N2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24.90409285277947</v>
      </c>
      <c r="O220" s="46">
        <f>VLOOKUP(fLineItemInvoiceDetail[[#This Row],[Product]],dProduct[],4,0)*fLineItemInvoiceDetail[[#This Row],[Quanity]]</f>
        <v>210</v>
      </c>
      <c r="AM220" s="31">
        <v>125713</v>
      </c>
      <c r="AN220" s="31">
        <v>10.5</v>
      </c>
      <c r="AO220" s="31">
        <v>8.5</v>
      </c>
      <c r="AQ220" s="32">
        <v>125568</v>
      </c>
      <c r="AR220" s="31" t="s">
        <v>15</v>
      </c>
      <c r="AS220" s="31">
        <v>42</v>
      </c>
      <c r="AT220" s="31">
        <v>18.82</v>
      </c>
      <c r="AU220" s="48">
        <f t="shared" si="8"/>
        <v>79.044400759159515</v>
      </c>
      <c r="AV220" s="48">
        <f t="shared" si="9"/>
        <v>24.90409285277947</v>
      </c>
    </row>
    <row r="221" spans="1:48" x14ac:dyDescent="0.25">
      <c r="A221" s="1">
        <v>43007</v>
      </c>
      <c r="B221">
        <v>125714</v>
      </c>
      <c r="C221">
        <v>195.29999999999998</v>
      </c>
      <c r="D221">
        <v>984.92</v>
      </c>
      <c r="E221">
        <f>SUMPRODUCT(fLineItemInvoiceDetail[Quanity],fLineItemInvoiceDetail[Unit Price],--(fLineItemInvoiceDetail[Invoice Number]=fInvoiceHeader[[#This Row],[Invoice Number]]))</f>
        <v>9849.17</v>
      </c>
      <c r="F221">
        <f>fInvoiceHeader[[#This Row],[Invoice Discount]]/fInvoiceHeader[[#This Row],[Invoice Sales]]</f>
        <v>0.10000030459419422</v>
      </c>
      <c r="G221">
        <f>SUMIFS(fLineItemInvoiceDetail[Line Weight],fLineItemInvoiceDetail[Invoice Number],fInvoiceHeader[[#This Row],[Invoice Number]])</f>
        <v>2864.5</v>
      </c>
      <c r="I221" s="43">
        <v>125568</v>
      </c>
      <c r="J221" s="43" t="s">
        <v>14</v>
      </c>
      <c r="K221" s="43">
        <v>128</v>
      </c>
      <c r="L221" s="43">
        <v>15.92</v>
      </c>
      <c r="M221" s="43">
        <f>VLOOKUP(fLineItemInvoiceDetail[[#This Row],[Invoice Number]],fInvoiceHeader[[Invoice Number]:[% Sales Discount]],5,0)*fLineItemInvoiceDetail[[#This Row],[Quanity]]*fLineItemInvoiceDetail[[#This Row],[Unit Price]]</f>
        <v>203.77703315999304</v>
      </c>
      <c r="N2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106.25746283852575</v>
      </c>
      <c r="O221" s="43">
        <f>VLOOKUP(fLineItemInvoiceDetail[[#This Row],[Product]],dProduct[],4,0)*fLineItemInvoiceDetail[[#This Row],[Quanity]]</f>
        <v>896</v>
      </c>
      <c r="AM221" s="28">
        <v>125714</v>
      </c>
      <c r="AN221" s="28">
        <v>195.29999999999998</v>
      </c>
      <c r="AO221" s="28">
        <v>984.92</v>
      </c>
      <c r="AQ221" s="30">
        <v>125568</v>
      </c>
      <c r="AR221" s="28" t="s">
        <v>14</v>
      </c>
      <c r="AS221" s="28">
        <v>128</v>
      </c>
      <c r="AT221" s="28">
        <v>15.92</v>
      </c>
      <c r="AU221" s="48">
        <f t="shared" si="8"/>
        <v>203.77703315999304</v>
      </c>
      <c r="AV221" s="48">
        <f t="shared" si="9"/>
        <v>106.25746283852575</v>
      </c>
    </row>
    <row r="222" spans="1:48" x14ac:dyDescent="0.25">
      <c r="A222" s="1">
        <v>43008</v>
      </c>
      <c r="B222">
        <v>125715</v>
      </c>
      <c r="C222">
        <v>68.424999999999997</v>
      </c>
      <c r="D222">
        <v>373.28</v>
      </c>
      <c r="E222">
        <f>SUMPRODUCT(fLineItemInvoiceDetail[Quanity],fLineItemInvoiceDetail[Unit Price],--(fLineItemInvoiceDetail[Invoice Number]=fInvoiceHeader[[#This Row],[Invoice Number]]))</f>
        <v>3732.8</v>
      </c>
      <c r="F222">
        <f>fInvoiceHeader[[#This Row],[Invoice Discount]]/fInvoiceHeader[[#This Row],[Invoice Sales]]</f>
        <v>9.9999999999999992E-2</v>
      </c>
      <c r="G222">
        <f>SUMIFS(fLineItemInvoiceDetail[Line Weight],fLineItemInvoiceDetail[Invoice Number],fInvoiceHeader[[#This Row],[Invoice Number]])</f>
        <v>644</v>
      </c>
      <c r="I222" s="46">
        <v>125568</v>
      </c>
      <c r="J222" s="46" t="s">
        <v>13</v>
      </c>
      <c r="K222" s="46">
        <v>37</v>
      </c>
      <c r="L222" s="46">
        <v>16.22</v>
      </c>
      <c r="M222" s="46">
        <f>VLOOKUP(fLineItemInvoiceDetail[[#This Row],[Invoice Number]],fInvoiceHeader[[Invoice Number]:[% Sales Discount]],5,0)*fLineItemInvoiceDetail[[#This Row],[Quanity]]*fLineItemInvoiceDetail[[#This Row],[Unit Price]]</f>
        <v>60.014304275595855</v>
      </c>
      <c r="N2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24.133251883526778</v>
      </c>
      <c r="O222" s="46">
        <f>VLOOKUP(fLineItemInvoiceDetail[[#This Row],[Product]],dProduct[],4,0)*fLineItemInvoiceDetail[[#This Row],[Quanity]]</f>
        <v>203.5</v>
      </c>
      <c r="AM222" s="31">
        <v>125715</v>
      </c>
      <c r="AN222" s="31">
        <v>68.424999999999997</v>
      </c>
      <c r="AO222" s="31">
        <v>373.28</v>
      </c>
      <c r="AQ222" s="32">
        <v>125568</v>
      </c>
      <c r="AR222" s="31" t="s">
        <v>13</v>
      </c>
      <c r="AS222" s="31">
        <v>37</v>
      </c>
      <c r="AT222" s="31">
        <v>16.22</v>
      </c>
      <c r="AU222" s="48">
        <f t="shared" si="8"/>
        <v>60.014304275595855</v>
      </c>
      <c r="AV222" s="48">
        <f t="shared" si="9"/>
        <v>24.133251883526778</v>
      </c>
    </row>
    <row r="223" spans="1:48" x14ac:dyDescent="0.25">
      <c r="A223" s="1">
        <v>43008</v>
      </c>
      <c r="B223">
        <v>125716</v>
      </c>
      <c r="C223">
        <v>9.4499999999999993</v>
      </c>
      <c r="D223">
        <v>67.209999999999994</v>
      </c>
      <c r="E223">
        <f>SUMPRODUCT(fLineItemInvoiceDetail[Quanity],fLineItemInvoiceDetail[Unit Price],--(fLineItemInvoiceDetail[Invoice Number]=fInvoiceHeader[[#This Row],[Invoice Number]]))</f>
        <v>1344.15</v>
      </c>
      <c r="F223">
        <f>fInvoiceHeader[[#This Row],[Invoice Discount]]/fInvoiceHeader[[#This Row],[Invoice Sales]]</f>
        <v>5.0001859911468209E-2</v>
      </c>
      <c r="G223">
        <f>SUMIFS(fLineItemInvoiceDetail[Line Weight],fLineItemInvoiceDetail[Invoice Number],fInvoiceHeader[[#This Row],[Invoice Number]])</f>
        <v>135</v>
      </c>
      <c r="I223" s="43">
        <v>125569</v>
      </c>
      <c r="J223" s="43" t="s">
        <v>22</v>
      </c>
      <c r="K223" s="43">
        <v>247</v>
      </c>
      <c r="L223" s="43">
        <v>33.75</v>
      </c>
      <c r="M223" s="43">
        <f>VLOOKUP(fLineItemInvoiceDetail[[#This Row],[Invoice Number]],fInvoiceHeader[[Invoice Number]:[% Sales Discount]],5,0)*fLineItemInvoiceDetail[[#This Row],[Quanity]]*fLineItemInvoiceDetail[[#This Row],[Unit Price]]</f>
        <v>833.62793659180988</v>
      </c>
      <c r="N2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191.12339331619535</v>
      </c>
      <c r="O223" s="43">
        <f>VLOOKUP(fLineItemInvoiceDetail[[#This Row],[Product]],dProduct[],4,0)*fLineItemInvoiceDetail[[#This Row],[Quanity]]</f>
        <v>1729</v>
      </c>
      <c r="AM223" s="28">
        <v>125716</v>
      </c>
      <c r="AN223" s="28">
        <v>9.4499999999999993</v>
      </c>
      <c r="AO223" s="28">
        <v>67.209999999999994</v>
      </c>
      <c r="AQ223" s="30">
        <v>125569</v>
      </c>
      <c r="AR223" s="28" t="s">
        <v>22</v>
      </c>
      <c r="AS223" s="28">
        <v>247</v>
      </c>
      <c r="AT223" s="28">
        <v>33.75</v>
      </c>
      <c r="AU223" s="48">
        <f t="shared" si="8"/>
        <v>833.62793659180988</v>
      </c>
      <c r="AV223" s="48">
        <f t="shared" si="9"/>
        <v>191.12339331619535</v>
      </c>
    </row>
    <row r="224" spans="1:48" x14ac:dyDescent="0.25">
      <c r="A224" s="1">
        <v>43010</v>
      </c>
      <c r="B224">
        <v>125717</v>
      </c>
      <c r="C224">
        <v>51.975000000000001</v>
      </c>
      <c r="D224">
        <v>82.31</v>
      </c>
      <c r="E224">
        <f>SUMPRODUCT(fLineItemInvoiceDetail[Quanity],fLineItemInvoiceDetail[Unit Price],--(fLineItemInvoiceDetail[Invoice Number]=fInvoiceHeader[[#This Row],[Invoice Number]]))</f>
        <v>1646.1800000000003</v>
      </c>
      <c r="F224">
        <f>fInvoiceHeader[[#This Row],[Invoice Discount]]/fInvoiceHeader[[#This Row],[Invoice Sales]]</f>
        <v>5.0000607466984162E-2</v>
      </c>
      <c r="G224">
        <f>SUMIFS(fLineItemInvoiceDetail[Line Weight],fLineItemInvoiceDetail[Invoice Number],fInvoiceHeader[[#This Row],[Invoice Number]])</f>
        <v>478</v>
      </c>
      <c r="I224" s="46">
        <v>125569</v>
      </c>
      <c r="J224" s="46" t="s">
        <v>22</v>
      </c>
      <c r="K224" s="46">
        <v>142</v>
      </c>
      <c r="L224" s="46">
        <v>41.25</v>
      </c>
      <c r="M224" s="46">
        <f>VLOOKUP(fLineItemInvoiceDetail[[#This Row],[Invoice Number]],fInvoiceHeader[[Invoice Number]:[% Sales Discount]],5,0)*fLineItemInvoiceDetail[[#This Row],[Quanity]]*fLineItemInvoiceDetail[[#This Row],[Unit Price]]</f>
        <v>585.75206340819034</v>
      </c>
      <c r="N2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109.87660668380462</v>
      </c>
      <c r="O224" s="46">
        <f>VLOOKUP(fLineItemInvoiceDetail[[#This Row],[Product]],dProduct[],4,0)*fLineItemInvoiceDetail[[#This Row],[Quanity]]</f>
        <v>994</v>
      </c>
      <c r="AM224" s="31">
        <v>125717</v>
      </c>
      <c r="AN224" s="31">
        <v>51.975000000000001</v>
      </c>
      <c r="AO224" s="31">
        <v>82.31</v>
      </c>
      <c r="AQ224" s="32">
        <v>125569</v>
      </c>
      <c r="AR224" s="31" t="s">
        <v>22</v>
      </c>
      <c r="AS224" s="31">
        <v>142</v>
      </c>
      <c r="AT224" s="31">
        <v>41.25</v>
      </c>
      <c r="AU224" s="48">
        <f t="shared" si="8"/>
        <v>585.75206340819034</v>
      </c>
      <c r="AV224" s="48">
        <f t="shared" si="9"/>
        <v>109.87660668380462</v>
      </c>
    </row>
    <row r="225" spans="1:48" x14ac:dyDescent="0.25">
      <c r="A225" s="1">
        <v>43017</v>
      </c>
      <c r="B225">
        <v>125719</v>
      </c>
      <c r="C225">
        <v>61.95</v>
      </c>
      <c r="D225">
        <v>63.04</v>
      </c>
      <c r="E225">
        <f>SUMPRODUCT(fLineItemInvoiceDetail[Quanity],fLineItemInvoiceDetail[Unit Price],--(fLineItemInvoiceDetail[Invoice Number]=fInvoiceHeader[[#This Row],[Invoice Number]]))</f>
        <v>1260.77</v>
      </c>
      <c r="F225">
        <f>fInvoiceHeader[[#This Row],[Invoice Discount]]/fInvoiceHeader[[#This Row],[Invoice Sales]]</f>
        <v>5.0001189749121572E-2</v>
      </c>
      <c r="G225">
        <f>SUMIFS(fLineItemInvoiceDetail[Line Weight],fLineItemInvoiceDetail[Invoice Number],fInvoiceHeader[[#This Row],[Invoice Number]])</f>
        <v>402.5</v>
      </c>
      <c r="I225" s="43">
        <v>125571</v>
      </c>
      <c r="J225" s="43" t="s">
        <v>15</v>
      </c>
      <c r="K225" s="43">
        <v>41</v>
      </c>
      <c r="L225" s="43">
        <v>18.82</v>
      </c>
      <c r="M225" s="43">
        <f>VLOOKUP(fLineItemInvoiceDetail[[#This Row],[Invoice Number]],fInvoiceHeader[[Invoice Number]:[% Sales Discount]],5,0)*fLineItemInvoiceDetail[[#This Row],[Quanity]]*fLineItemInvoiceDetail[[#This Row],[Unit Price]]</f>
        <v>27.010000000000005</v>
      </c>
      <c r="N2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225" s="43">
        <f>VLOOKUP(fLineItemInvoiceDetail[[#This Row],[Product]],dProduct[],4,0)*fLineItemInvoiceDetail[[#This Row],[Quanity]]</f>
        <v>205</v>
      </c>
      <c r="AM225" s="28">
        <v>125719</v>
      </c>
      <c r="AN225" s="28">
        <v>61.95</v>
      </c>
      <c r="AO225" s="28">
        <v>63.04</v>
      </c>
      <c r="AQ225" s="30">
        <v>125571</v>
      </c>
      <c r="AR225" s="28" t="s">
        <v>15</v>
      </c>
      <c r="AS225" s="28">
        <v>41</v>
      </c>
      <c r="AT225" s="28">
        <v>18.82</v>
      </c>
      <c r="AU225" s="48">
        <f t="shared" si="8"/>
        <v>27.010000000000005</v>
      </c>
      <c r="AV225" s="48">
        <f t="shared" si="9"/>
        <v>27.3</v>
      </c>
    </row>
    <row r="226" spans="1:48" x14ac:dyDescent="0.25">
      <c r="A226" s="1">
        <v>43018</v>
      </c>
      <c r="B226">
        <v>125722</v>
      </c>
      <c r="C226">
        <v>33.6</v>
      </c>
      <c r="D226">
        <v>51.15</v>
      </c>
      <c r="E226">
        <f>SUMPRODUCT(fLineItemInvoiceDetail[Quanity],fLineItemInvoiceDetail[Unit Price],--(fLineItemInvoiceDetail[Invoice Number]=fInvoiceHeader[[#This Row],[Invoice Number]]))</f>
        <v>1022.97</v>
      </c>
      <c r="F226">
        <f>fInvoiceHeader[[#This Row],[Invoice Discount]]/fInvoiceHeader[[#This Row],[Invoice Sales]]</f>
        <v>5.000146631866037E-2</v>
      </c>
      <c r="G226">
        <f>SUMIFS(fLineItemInvoiceDetail[Line Weight],fLineItemInvoiceDetail[Invoice Number],fInvoiceHeader[[#This Row],[Invoice Number]])</f>
        <v>244</v>
      </c>
      <c r="I226" s="46">
        <v>125572</v>
      </c>
      <c r="J226" s="46" t="s">
        <v>15</v>
      </c>
      <c r="K226" s="46">
        <v>56</v>
      </c>
      <c r="L226" s="46">
        <v>17.37</v>
      </c>
      <c r="M226" s="46">
        <f>VLOOKUP(fLineItemInvoiceDetail[[#This Row],[Invoice Number]],fInvoiceHeader[[Invoice Number]:[% Sales Discount]],5,0)*fLineItemInvoiceDetail[[#This Row],[Quanity]]*fLineItemInvoiceDetail[[#This Row],[Unit Price]]</f>
        <v>48.637781821290318</v>
      </c>
      <c r="N2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36.931750741839757</v>
      </c>
      <c r="O226" s="46">
        <f>VLOOKUP(fLineItemInvoiceDetail[[#This Row],[Product]],dProduct[],4,0)*fLineItemInvoiceDetail[[#This Row],[Quanity]]</f>
        <v>280</v>
      </c>
      <c r="AM226" s="31">
        <v>125722</v>
      </c>
      <c r="AN226" s="31">
        <v>33.6</v>
      </c>
      <c r="AO226" s="31">
        <v>51.15</v>
      </c>
      <c r="AQ226" s="32">
        <v>125572</v>
      </c>
      <c r="AR226" s="31" t="s">
        <v>15</v>
      </c>
      <c r="AS226" s="31">
        <v>56</v>
      </c>
      <c r="AT226" s="31">
        <v>17.37</v>
      </c>
      <c r="AU226" s="48">
        <f t="shared" si="8"/>
        <v>48.637781821290318</v>
      </c>
      <c r="AV226" s="48">
        <f t="shared" si="9"/>
        <v>36.931750741839757</v>
      </c>
    </row>
    <row r="227" spans="1:48" x14ac:dyDescent="0.25">
      <c r="A227" s="1">
        <v>43019</v>
      </c>
      <c r="B227">
        <v>125723</v>
      </c>
      <c r="C227">
        <v>10.5</v>
      </c>
      <c r="D227">
        <v>9.9600000000000009</v>
      </c>
      <c r="E227">
        <f>SUMPRODUCT(fLineItemInvoiceDetail[Quanity],fLineItemInvoiceDetail[Unit Price],--(fLineItemInvoiceDetail[Invoice Number]=fInvoiceHeader[[#This Row],[Invoice Number]]))</f>
        <v>498.24</v>
      </c>
      <c r="F227">
        <f>fInvoiceHeader[[#This Row],[Invoice Discount]]/fInvoiceHeader[[#This Row],[Invoice Sales]]</f>
        <v>1.9990366088631986E-2</v>
      </c>
      <c r="G227">
        <f>SUMIFS(fLineItemInvoiceDetail[Line Weight],fLineItemInvoiceDetail[Invoice Number],fInvoiceHeader[[#This Row],[Invoice Number]])</f>
        <v>84</v>
      </c>
      <c r="I227" s="43">
        <v>125572</v>
      </c>
      <c r="J227" s="43" t="s">
        <v>13</v>
      </c>
      <c r="K227" s="43">
        <v>41</v>
      </c>
      <c r="L227" s="43">
        <v>16.22</v>
      </c>
      <c r="M227" s="43">
        <f>VLOOKUP(fLineItemInvoiceDetail[[#This Row],[Invoice Number]],fInvoiceHeader[[Invoice Number]:[% Sales Discount]],5,0)*fLineItemInvoiceDetail[[#This Row],[Quanity]]*fLineItemInvoiceDetail[[#This Row],[Unit Price]]</f>
        <v>33.252218178709683</v>
      </c>
      <c r="N2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29.743249258160237</v>
      </c>
      <c r="O227" s="43">
        <f>VLOOKUP(fLineItemInvoiceDetail[[#This Row],[Product]],dProduct[],4,0)*fLineItemInvoiceDetail[[#This Row],[Quanity]]</f>
        <v>225.5</v>
      </c>
      <c r="AM227" s="28">
        <v>125723</v>
      </c>
      <c r="AN227" s="28">
        <v>10.5</v>
      </c>
      <c r="AO227" s="28">
        <v>9.9600000000000009</v>
      </c>
      <c r="AQ227" s="30">
        <v>125572</v>
      </c>
      <c r="AR227" s="28" t="s">
        <v>13</v>
      </c>
      <c r="AS227" s="28">
        <v>41</v>
      </c>
      <c r="AT227" s="28">
        <v>16.22</v>
      </c>
      <c r="AU227" s="48">
        <f t="shared" si="8"/>
        <v>33.252218178709683</v>
      </c>
      <c r="AV227" s="48">
        <f t="shared" si="9"/>
        <v>29.743249258160237</v>
      </c>
    </row>
    <row r="228" spans="1:48" x14ac:dyDescent="0.25">
      <c r="A228" s="1">
        <v>43019</v>
      </c>
      <c r="B228">
        <v>125724</v>
      </c>
      <c r="C228">
        <v>138.6</v>
      </c>
      <c r="D228">
        <v>304.54000000000002</v>
      </c>
      <c r="E228">
        <f>SUMPRODUCT(fLineItemInvoiceDetail[Quanity],fLineItemInvoiceDetail[Unit Price],--(fLineItemInvoiceDetail[Invoice Number]=fInvoiceHeader[[#This Row],[Invoice Number]]))</f>
        <v>3045.44</v>
      </c>
      <c r="F228">
        <f>fInvoiceHeader[[#This Row],[Invoice Discount]]/fInvoiceHeader[[#This Row],[Invoice Sales]]</f>
        <v>9.9998686560891045E-2</v>
      </c>
      <c r="G228">
        <f>SUMIFS(fLineItemInvoiceDetail[Line Weight],fLineItemInvoiceDetail[Invoice Number],fInvoiceHeader[[#This Row],[Invoice Number]])</f>
        <v>1070.5</v>
      </c>
      <c r="I228" s="46">
        <v>125573</v>
      </c>
      <c r="J228" s="46" t="s">
        <v>8</v>
      </c>
      <c r="K228" s="46">
        <v>21</v>
      </c>
      <c r="L228" s="46">
        <v>22.36</v>
      </c>
      <c r="M228" s="46">
        <f>VLOOKUP(fLineItemInvoiceDetail[[#This Row],[Invoice Number]],fInvoiceHeader[[Invoice Number]:[% Sales Discount]],5,0)*fLineItemInvoiceDetail[[#This Row],[Quanity]]*fLineItemInvoiceDetail[[#This Row],[Unit Price]]</f>
        <v>9.39</v>
      </c>
      <c r="N2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13.65</v>
      </c>
      <c r="O228" s="46">
        <f>VLOOKUP(fLineItemInvoiceDetail[[#This Row],[Product]],dProduct[],4,0)*fLineItemInvoiceDetail[[#This Row],[Quanity]]</f>
        <v>84</v>
      </c>
      <c r="AM228" s="31">
        <v>125724</v>
      </c>
      <c r="AN228" s="31">
        <v>138.6</v>
      </c>
      <c r="AO228" s="31">
        <v>304.54000000000002</v>
      </c>
      <c r="AQ228" s="32">
        <v>125573</v>
      </c>
      <c r="AR228" s="31" t="s">
        <v>8</v>
      </c>
      <c r="AS228" s="31">
        <v>21</v>
      </c>
      <c r="AT228" s="31">
        <v>22.36</v>
      </c>
      <c r="AU228" s="48">
        <f t="shared" si="8"/>
        <v>9.39</v>
      </c>
      <c r="AV228" s="48">
        <f t="shared" si="9"/>
        <v>13.65</v>
      </c>
    </row>
    <row r="229" spans="1:48" x14ac:dyDescent="0.25">
      <c r="A229" s="1">
        <v>43020</v>
      </c>
      <c r="B229">
        <v>125725</v>
      </c>
      <c r="C229">
        <v>94.15</v>
      </c>
      <c r="D229">
        <v>345.56</v>
      </c>
      <c r="E229">
        <f>SUMPRODUCT(fLineItemInvoiceDetail[Quanity],fLineItemInvoiceDetail[Unit Price],--(fLineItemInvoiceDetail[Invoice Number]=fInvoiceHeader[[#This Row],[Invoice Number]]))</f>
        <v>3455.5699999999997</v>
      </c>
      <c r="F229">
        <f>fInvoiceHeader[[#This Row],[Invoice Discount]]/fInvoiceHeader[[#This Row],[Invoice Sales]]</f>
        <v>0.10000086816357361</v>
      </c>
      <c r="G229">
        <f>SUMIFS(fLineItemInvoiceDetail[Line Weight],fLineItemInvoiceDetail[Invoice Number],fInvoiceHeader[[#This Row],[Invoice Number]])</f>
        <v>1085.5</v>
      </c>
      <c r="I229" s="43">
        <v>125575</v>
      </c>
      <c r="J229" s="43" t="s">
        <v>6</v>
      </c>
      <c r="K229" s="43">
        <v>29</v>
      </c>
      <c r="L229" s="43">
        <v>29.87</v>
      </c>
      <c r="M229" s="43">
        <f>VLOOKUP(fLineItemInvoiceDetail[[#This Row],[Invoice Number]],fInvoiceHeader[[Invoice Number]:[% Sales Discount]],5,0)*fLineItemInvoiceDetail[[#This Row],[Quanity]]*fLineItemInvoiceDetail[[#This Row],[Unit Price]]</f>
        <v>30.320000000000004</v>
      </c>
      <c r="N2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229" s="43">
        <f>VLOOKUP(fLineItemInvoiceDetail[[#This Row],[Product]],dProduct[],4,0)*fLineItemInvoiceDetail[[#This Row],[Quanity]]</f>
        <v>87</v>
      </c>
      <c r="AM229" s="28">
        <v>125725</v>
      </c>
      <c r="AN229" s="28">
        <v>94.15</v>
      </c>
      <c r="AO229" s="28">
        <v>345.56</v>
      </c>
      <c r="AQ229" s="30">
        <v>125575</v>
      </c>
      <c r="AR229" s="28" t="s">
        <v>6</v>
      </c>
      <c r="AS229" s="28">
        <v>29</v>
      </c>
      <c r="AT229" s="28">
        <v>29.87</v>
      </c>
      <c r="AU229" s="48">
        <f t="shared" si="8"/>
        <v>30.320000000000004</v>
      </c>
      <c r="AV229" s="48">
        <f t="shared" si="9"/>
        <v>6.3</v>
      </c>
    </row>
    <row r="230" spans="1:48" x14ac:dyDescent="0.25">
      <c r="A230" s="1">
        <v>43025</v>
      </c>
      <c r="B230">
        <v>125728</v>
      </c>
      <c r="C230">
        <v>9.4499999999999993</v>
      </c>
      <c r="D230">
        <v>7.28</v>
      </c>
      <c r="E230">
        <f>SUMPRODUCT(fLineItemInvoiceDetail[Quanity],fLineItemInvoiceDetail[Unit Price],--(fLineItemInvoiceDetail[Invoice Number]=fInvoiceHeader[[#This Row],[Invoice Number]]))</f>
        <v>363.84000000000003</v>
      </c>
      <c r="F230">
        <f>fInvoiceHeader[[#This Row],[Invoice Discount]]/fInvoiceHeader[[#This Row],[Invoice Sales]]</f>
        <v>2.0008795074758133E-2</v>
      </c>
      <c r="G230">
        <f>SUMIFS(fLineItemInvoiceDetail[Line Weight],fLineItemInvoiceDetail[Invoice Number],fInvoiceHeader[[#This Row],[Invoice Number]])</f>
        <v>84</v>
      </c>
      <c r="I230" s="46">
        <v>125576</v>
      </c>
      <c r="J230" s="46" t="s">
        <v>10</v>
      </c>
      <c r="K230" s="46">
        <v>148</v>
      </c>
      <c r="L230" s="46">
        <v>13.03</v>
      </c>
      <c r="M230" s="46">
        <f>VLOOKUP(fLineItemInvoiceDetail[[#This Row],[Invoice Number]],fInvoiceHeader[[Invoice Number]:[% Sales Discount]],5,0)*fLineItemInvoiceDetail[[#This Row],[Quanity]]*fLineItemInvoiceDetail[[#This Row],[Unit Price]]</f>
        <v>125.35000000000001</v>
      </c>
      <c r="N2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68.599999999999994</v>
      </c>
      <c r="O230" s="46">
        <f>VLOOKUP(fLineItemInvoiceDetail[[#This Row],[Product]],dProduct[],4,0)*fLineItemInvoiceDetail[[#This Row],[Quanity]]</f>
        <v>888</v>
      </c>
      <c r="AM230" s="31">
        <v>125728</v>
      </c>
      <c r="AN230" s="31">
        <v>9.4499999999999993</v>
      </c>
      <c r="AO230" s="31">
        <v>7.28</v>
      </c>
      <c r="AQ230" s="32">
        <v>125576</v>
      </c>
      <c r="AR230" s="31" t="s">
        <v>10</v>
      </c>
      <c r="AS230" s="31">
        <v>148</v>
      </c>
      <c r="AT230" s="31">
        <v>13.03</v>
      </c>
      <c r="AU230" s="48">
        <f t="shared" si="8"/>
        <v>125.35000000000001</v>
      </c>
      <c r="AV230" s="48">
        <f t="shared" si="9"/>
        <v>68.599999999999994</v>
      </c>
    </row>
    <row r="231" spans="1:48" x14ac:dyDescent="0.25">
      <c r="A231" s="1">
        <v>43026</v>
      </c>
      <c r="B231">
        <v>125729</v>
      </c>
      <c r="C231">
        <v>14</v>
      </c>
      <c r="D231">
        <v>27.01</v>
      </c>
      <c r="E231">
        <f>SUMPRODUCT(fLineItemInvoiceDetail[Quanity],fLineItemInvoiceDetail[Unit Price],--(fLineItemInvoiceDetail[Invoice Number]=fInvoiceHeader[[#This Row],[Invoice Number]]))</f>
        <v>771.62</v>
      </c>
      <c r="F231">
        <f>fInvoiceHeader[[#This Row],[Invoice Discount]]/fInvoiceHeader[[#This Row],[Invoice Sales]]</f>
        <v>3.5004276716518498E-2</v>
      </c>
      <c r="G231">
        <f>SUMIFS(fLineItemInvoiceDetail[Line Weight],fLineItemInvoiceDetail[Invoice Number],fInvoiceHeader[[#This Row],[Invoice Number]])</f>
        <v>246</v>
      </c>
      <c r="I231" s="43">
        <v>125578</v>
      </c>
      <c r="J231" s="43" t="s">
        <v>8</v>
      </c>
      <c r="K231" s="43">
        <v>199</v>
      </c>
      <c r="L231" s="43">
        <v>12.58</v>
      </c>
      <c r="M231" s="43">
        <f>VLOOKUP(fLineItemInvoiceDetail[[#This Row],[Invoice Number]],fInvoiceHeader[[Invoice Number]:[% Sales Discount]],5,0)*fLineItemInvoiceDetail[[#This Row],[Quanity]]*fLineItemInvoiceDetail[[#This Row],[Unit Price]]</f>
        <v>187.75999999999996</v>
      </c>
      <c r="N2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96.25</v>
      </c>
      <c r="O231" s="43">
        <f>VLOOKUP(fLineItemInvoiceDetail[[#This Row],[Product]],dProduct[],4,0)*fLineItemInvoiceDetail[[#This Row],[Quanity]]</f>
        <v>796</v>
      </c>
      <c r="AM231" s="28">
        <v>125729</v>
      </c>
      <c r="AN231" s="28">
        <v>14</v>
      </c>
      <c r="AO231" s="28">
        <v>27.01</v>
      </c>
      <c r="AQ231" s="30">
        <v>125578</v>
      </c>
      <c r="AR231" s="28" t="s">
        <v>8</v>
      </c>
      <c r="AS231" s="28">
        <v>199</v>
      </c>
      <c r="AT231" s="28">
        <v>12.58</v>
      </c>
      <c r="AU231" s="48">
        <f t="shared" si="8"/>
        <v>187.75999999999996</v>
      </c>
      <c r="AV231" s="48">
        <f t="shared" si="9"/>
        <v>96.25</v>
      </c>
    </row>
    <row r="232" spans="1:48" x14ac:dyDescent="0.25">
      <c r="A232" s="1">
        <v>43026</v>
      </c>
      <c r="B232">
        <v>125730</v>
      </c>
      <c r="C232">
        <v>55.125</v>
      </c>
      <c r="D232">
        <v>53.44</v>
      </c>
      <c r="E232">
        <f>SUMPRODUCT(fLineItemInvoiceDetail[Quanity],fLineItemInvoiceDetail[Unit Price],--(fLineItemInvoiceDetail[Invoice Number]=fInvoiceHeader[[#This Row],[Invoice Number]]))</f>
        <v>1068.78</v>
      </c>
      <c r="F232">
        <f>fInvoiceHeader[[#This Row],[Invoice Discount]]/fInvoiceHeader[[#This Row],[Invoice Sales]]</f>
        <v>5.0000935646250862E-2</v>
      </c>
      <c r="G232">
        <f>SUMIFS(fLineItemInvoiceDetail[Line Weight],fLineItemInvoiceDetail[Invoice Number],fInvoiceHeader[[#This Row],[Invoice Number]])</f>
        <v>329</v>
      </c>
      <c r="I232" s="46">
        <v>125579</v>
      </c>
      <c r="J232" s="46" t="s">
        <v>21</v>
      </c>
      <c r="K232" s="46">
        <v>64</v>
      </c>
      <c r="L232" s="46">
        <v>15.57</v>
      </c>
      <c r="M232" s="46">
        <f>VLOOKUP(fLineItemInvoiceDetail[[#This Row],[Invoice Number]],fInvoiceHeader[[Invoice Number]:[% Sales Discount]],5,0)*fLineItemInvoiceDetail[[#This Row],[Quanity]]*fLineItemInvoiceDetail[[#This Row],[Unit Price]]</f>
        <v>34.880000000000003</v>
      </c>
      <c r="N2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232" s="46">
        <f>VLOOKUP(fLineItemInvoiceDetail[[#This Row],[Product]],dProduct[],4,0)*fLineItemInvoiceDetail[[#This Row],[Quanity]]</f>
        <v>224</v>
      </c>
      <c r="AM232" s="31">
        <v>125730</v>
      </c>
      <c r="AN232" s="31">
        <v>55.125</v>
      </c>
      <c r="AO232" s="31">
        <v>53.44</v>
      </c>
      <c r="AQ232" s="32">
        <v>125579</v>
      </c>
      <c r="AR232" s="31" t="s">
        <v>21</v>
      </c>
      <c r="AS232" s="31">
        <v>64</v>
      </c>
      <c r="AT232" s="31">
        <v>15.57</v>
      </c>
      <c r="AU232" s="48">
        <f t="shared" si="8"/>
        <v>34.880000000000003</v>
      </c>
      <c r="AV232" s="48">
        <f t="shared" si="9"/>
        <v>12.25</v>
      </c>
    </row>
    <row r="233" spans="1:48" x14ac:dyDescent="0.25">
      <c r="A233" s="1">
        <v>43027</v>
      </c>
      <c r="B233">
        <v>125731</v>
      </c>
      <c r="C233">
        <v>201.25</v>
      </c>
      <c r="D233">
        <v>669.06</v>
      </c>
      <c r="E233">
        <f>SUMPRODUCT(fLineItemInvoiceDetail[Quanity],fLineItemInvoiceDetail[Unit Price],--(fLineItemInvoiceDetail[Invoice Number]=fInvoiceHeader[[#This Row],[Invoice Number]]))</f>
        <v>6690.6100000000006</v>
      </c>
      <c r="F233">
        <f>fInvoiceHeader[[#This Row],[Invoice Discount]]/fInvoiceHeader[[#This Row],[Invoice Sales]]</f>
        <v>9.999985053679708E-2</v>
      </c>
      <c r="G233">
        <f>SUMIFS(fLineItemInvoiceDetail[Line Weight],fLineItemInvoiceDetail[Invoice Number],fInvoiceHeader[[#This Row],[Invoice Number]])</f>
        <v>1554</v>
      </c>
      <c r="I233" s="43">
        <v>125580</v>
      </c>
      <c r="J233" s="43" t="s">
        <v>6</v>
      </c>
      <c r="K233" s="43">
        <v>42</v>
      </c>
      <c r="L233" s="43">
        <v>29.87</v>
      </c>
      <c r="M233" s="43">
        <f>VLOOKUP(fLineItemInvoiceDetail[[#This Row],[Invoice Number]],fInvoiceHeader[[Invoice Number]:[% Sales Discount]],5,0)*fLineItemInvoiceDetail[[#This Row],[Quanity]]*fLineItemInvoiceDetail[[#This Row],[Unit Price]]</f>
        <v>62.730603136308808</v>
      </c>
      <c r="N2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16.100000000000001</v>
      </c>
      <c r="O233" s="43">
        <f>VLOOKUP(fLineItemInvoiceDetail[[#This Row],[Product]],dProduct[],4,0)*fLineItemInvoiceDetail[[#This Row],[Quanity]]</f>
        <v>126</v>
      </c>
      <c r="AM233" s="28">
        <v>125731</v>
      </c>
      <c r="AN233" s="28">
        <v>201.25</v>
      </c>
      <c r="AO233" s="28">
        <v>669.06</v>
      </c>
      <c r="AQ233" s="30">
        <v>125580</v>
      </c>
      <c r="AR233" s="28" t="s">
        <v>6</v>
      </c>
      <c r="AS233" s="28">
        <v>42</v>
      </c>
      <c r="AT233" s="28">
        <v>29.87</v>
      </c>
      <c r="AU233" s="48">
        <f t="shared" si="8"/>
        <v>62.730603136308808</v>
      </c>
      <c r="AV233" s="48">
        <f t="shared" si="9"/>
        <v>16.100000000000001</v>
      </c>
    </row>
    <row r="234" spans="1:48" x14ac:dyDescent="0.25">
      <c r="A234" s="1">
        <v>43028</v>
      </c>
      <c r="B234">
        <v>125732</v>
      </c>
      <c r="C234">
        <v>231.35</v>
      </c>
      <c r="D234">
        <v>705.45</v>
      </c>
      <c r="E234">
        <f>SUMPRODUCT(fLineItemInvoiceDetail[Quanity],fLineItemInvoiceDetail[Unit Price],--(fLineItemInvoiceDetail[Invoice Number]=fInvoiceHeader[[#This Row],[Invoice Number]]))</f>
        <v>7054.48</v>
      </c>
      <c r="F234">
        <f>fInvoiceHeader[[#This Row],[Invoice Discount]]/fInvoiceHeader[[#This Row],[Invoice Sales]]</f>
        <v>0.10000028350778514</v>
      </c>
      <c r="G234">
        <f>SUMIFS(fLineItemInvoiceDetail[Line Weight],fLineItemInvoiceDetail[Invoice Number],fInvoiceHeader[[#This Row],[Invoice Number]])</f>
        <v>2099</v>
      </c>
      <c r="I234" s="46">
        <v>125580</v>
      </c>
      <c r="J234" s="46" t="s">
        <v>10</v>
      </c>
      <c r="K234" s="46">
        <v>21</v>
      </c>
      <c r="L234" s="46">
        <v>23.16</v>
      </c>
      <c r="M234" s="46">
        <f>VLOOKUP(fLineItemInvoiceDetail[[#This Row],[Invoice Number]],fInvoiceHeader[[Invoice Number]:[% Sales Discount]],5,0)*fLineItemInvoiceDetail[[#This Row],[Quanity]]*fLineItemInvoiceDetail[[#This Row],[Unit Price]]</f>
        <v>24.319396863691196</v>
      </c>
      <c r="N2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16.100000000000001</v>
      </c>
      <c r="O234" s="46">
        <f>VLOOKUP(fLineItemInvoiceDetail[[#This Row],[Product]],dProduct[],4,0)*fLineItemInvoiceDetail[[#This Row],[Quanity]]</f>
        <v>126</v>
      </c>
      <c r="AM234" s="31">
        <v>125732</v>
      </c>
      <c r="AN234" s="31">
        <v>231.35</v>
      </c>
      <c r="AO234" s="31">
        <v>705.45</v>
      </c>
      <c r="AQ234" s="32">
        <v>125580</v>
      </c>
      <c r="AR234" s="31" t="s">
        <v>10</v>
      </c>
      <c r="AS234" s="31">
        <v>21</v>
      </c>
      <c r="AT234" s="31">
        <v>23.16</v>
      </c>
      <c r="AU234" s="48">
        <f t="shared" si="8"/>
        <v>24.319396863691196</v>
      </c>
      <c r="AV234" s="48">
        <f t="shared" si="9"/>
        <v>16.100000000000001</v>
      </c>
    </row>
    <row r="235" spans="1:48" x14ac:dyDescent="0.25">
      <c r="A235" s="1">
        <v>43029</v>
      </c>
      <c r="B235">
        <v>125733</v>
      </c>
      <c r="C235">
        <v>35.700000000000003</v>
      </c>
      <c r="D235">
        <v>21.45</v>
      </c>
      <c r="E235">
        <f>SUMPRODUCT(fLineItemInvoiceDetail[Quanity],fLineItemInvoiceDetail[Unit Price],--(fLineItemInvoiceDetail[Invoice Number]=fInvoiceHeader[[#This Row],[Invoice Number]]))</f>
        <v>715.16</v>
      </c>
      <c r="F235">
        <f>fInvoiceHeader[[#This Row],[Invoice Discount]]/fInvoiceHeader[[#This Row],[Invoice Sales]]</f>
        <v>2.9993288215224564E-2</v>
      </c>
      <c r="G235">
        <f>SUMIFS(fLineItemInvoiceDetail[Line Weight],fLineItemInvoiceDetail[Invoice Number],fInvoiceHeader[[#This Row],[Invoice Number]])</f>
        <v>266</v>
      </c>
      <c r="I235" s="43">
        <v>125581</v>
      </c>
      <c r="J235" s="43" t="s">
        <v>21</v>
      </c>
      <c r="K235" s="43">
        <v>225</v>
      </c>
      <c r="L235" s="43">
        <v>11.68</v>
      </c>
      <c r="M235" s="43">
        <f>VLOOKUP(fLineItemInvoiceDetail[[#This Row],[Invoice Number]],fInvoiceHeader[[Invoice Number]:[% Sales Discount]],5,0)*fLineItemInvoiceDetail[[#This Row],[Quanity]]*fLineItemInvoiceDetail[[#This Row],[Unit Price]]</f>
        <v>262.8031743347546</v>
      </c>
      <c r="N2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84.712500000000006</v>
      </c>
      <c r="O235" s="43">
        <f>VLOOKUP(fLineItemInvoiceDetail[[#This Row],[Product]],dProduct[],4,0)*fLineItemInvoiceDetail[[#This Row],[Quanity]]</f>
        <v>787.5</v>
      </c>
      <c r="AM235" s="28">
        <v>125733</v>
      </c>
      <c r="AN235" s="28">
        <v>35.700000000000003</v>
      </c>
      <c r="AO235" s="28">
        <v>21.45</v>
      </c>
      <c r="AQ235" s="30">
        <v>125581</v>
      </c>
      <c r="AR235" s="28" t="s">
        <v>21</v>
      </c>
      <c r="AS235" s="28">
        <v>225</v>
      </c>
      <c r="AT235" s="28">
        <v>11.68</v>
      </c>
      <c r="AU235" s="48">
        <f t="shared" si="8"/>
        <v>262.8031743347546</v>
      </c>
      <c r="AV235" s="48">
        <f t="shared" si="9"/>
        <v>84.712500000000006</v>
      </c>
    </row>
    <row r="236" spans="1:48" x14ac:dyDescent="0.25">
      <c r="A236" s="1">
        <v>43030</v>
      </c>
      <c r="B236">
        <v>125734</v>
      </c>
      <c r="C236">
        <v>43.05</v>
      </c>
      <c r="D236">
        <v>51.32</v>
      </c>
      <c r="E236">
        <f>SUMPRODUCT(fLineItemInvoiceDetail[Quanity],fLineItemInvoiceDetail[Unit Price],--(fLineItemInvoiceDetail[Invoice Number]=fInvoiceHeader[[#This Row],[Invoice Number]]))</f>
        <v>1026.3400000000001</v>
      </c>
      <c r="F236">
        <f>fInvoiceHeader[[#This Row],[Invoice Discount]]/fInvoiceHeader[[#This Row],[Invoice Sales]]</f>
        <v>5.000292300797006E-2</v>
      </c>
      <c r="G236">
        <f>SUMIFS(fLineItemInvoiceDetail[Line Weight],fLineItemInvoiceDetail[Invoice Number],fInvoiceHeader[[#This Row],[Invoice Number]])</f>
        <v>269</v>
      </c>
      <c r="I236" s="46">
        <v>125581</v>
      </c>
      <c r="J236" s="46" t="s">
        <v>16</v>
      </c>
      <c r="K236" s="46">
        <v>75</v>
      </c>
      <c r="L236" s="46">
        <v>11.37</v>
      </c>
      <c r="M236" s="46">
        <f>VLOOKUP(fLineItemInvoiceDetail[[#This Row],[Invoice Number]],fInvoiceHeader[[Invoice Number]:[% Sales Discount]],5,0)*fLineItemInvoiceDetail[[#This Row],[Quanity]]*fLineItemInvoiceDetail[[#This Row],[Unit Price]]</f>
        <v>85.276030028143836</v>
      </c>
      <c r="N2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28.237500000000001</v>
      </c>
      <c r="O236" s="46">
        <f>VLOOKUP(fLineItemInvoiceDetail[[#This Row],[Product]],dProduct[],4,0)*fLineItemInvoiceDetail[[#This Row],[Quanity]]</f>
        <v>262.5</v>
      </c>
      <c r="AM236" s="31">
        <v>125734</v>
      </c>
      <c r="AN236" s="31">
        <v>43.05</v>
      </c>
      <c r="AO236" s="31">
        <v>51.32</v>
      </c>
      <c r="AQ236" s="32">
        <v>125581</v>
      </c>
      <c r="AR236" s="31" t="s">
        <v>16</v>
      </c>
      <c r="AS236" s="31">
        <v>75</v>
      </c>
      <c r="AT236" s="31">
        <v>11.37</v>
      </c>
      <c r="AU236" s="48">
        <f t="shared" si="8"/>
        <v>85.276030028143836</v>
      </c>
      <c r="AV236" s="48">
        <f t="shared" si="9"/>
        <v>28.237500000000001</v>
      </c>
    </row>
    <row r="237" spans="1:48" x14ac:dyDescent="0.25">
      <c r="A237" s="1">
        <v>43032</v>
      </c>
      <c r="B237">
        <v>125735</v>
      </c>
      <c r="C237">
        <v>13.3</v>
      </c>
      <c r="D237">
        <v>31.98</v>
      </c>
      <c r="E237">
        <f>SUMPRODUCT(fLineItemInvoiceDetail[Quanity],fLineItemInvoiceDetail[Unit Price],--(fLineItemInvoiceDetail[Invoice Number]=fInvoiceHeader[[#This Row],[Invoice Number]]))</f>
        <v>913.8</v>
      </c>
      <c r="F237">
        <f>fInvoiceHeader[[#This Row],[Invoice Discount]]/fInvoiceHeader[[#This Row],[Invoice Sales]]</f>
        <v>3.4996717005909395E-2</v>
      </c>
      <c r="G237">
        <f>SUMIFS(fLineItemInvoiceDetail[Line Weight],fLineItemInvoiceDetail[Invoice Number],fInvoiceHeader[[#This Row],[Invoice Number]])</f>
        <v>204</v>
      </c>
      <c r="I237" s="43">
        <v>125581</v>
      </c>
      <c r="J237" s="43" t="s">
        <v>15</v>
      </c>
      <c r="K237" s="43">
        <v>35</v>
      </c>
      <c r="L237" s="43">
        <v>18.82</v>
      </c>
      <c r="M237" s="43">
        <f>VLOOKUP(fLineItemInvoiceDetail[[#This Row],[Invoice Number]],fInvoiceHeader[[Invoice Number]:[% Sales Discount]],5,0)*fLineItemInvoiceDetail[[#This Row],[Quanity]]*fLineItemInvoiceDetail[[#This Row],[Unit Price]]</f>
        <v>65.870795637101551</v>
      </c>
      <c r="N2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18.824999999999999</v>
      </c>
      <c r="O237" s="43">
        <f>VLOOKUP(fLineItemInvoiceDetail[[#This Row],[Product]],dProduct[],4,0)*fLineItemInvoiceDetail[[#This Row],[Quanity]]</f>
        <v>175</v>
      </c>
      <c r="AM237" s="28">
        <v>125735</v>
      </c>
      <c r="AN237" s="28">
        <v>13.3</v>
      </c>
      <c r="AO237" s="28">
        <v>31.98</v>
      </c>
      <c r="AQ237" s="30">
        <v>125581</v>
      </c>
      <c r="AR237" s="28" t="s">
        <v>15</v>
      </c>
      <c r="AS237" s="28">
        <v>35</v>
      </c>
      <c r="AT237" s="28">
        <v>18.82</v>
      </c>
      <c r="AU237" s="48">
        <f t="shared" si="8"/>
        <v>65.870795637101551</v>
      </c>
      <c r="AV237" s="48">
        <f t="shared" si="9"/>
        <v>18.824999999999999</v>
      </c>
    </row>
    <row r="238" spans="1:48" x14ac:dyDescent="0.25">
      <c r="A238" s="1">
        <v>43032</v>
      </c>
      <c r="B238">
        <v>125736</v>
      </c>
      <c r="C238">
        <v>12.25</v>
      </c>
      <c r="D238">
        <v>8.7200000000000006</v>
      </c>
      <c r="E238">
        <f>SUMPRODUCT(fLineItemInvoiceDetail[Quanity],fLineItemInvoiceDetail[Unit Price],--(fLineItemInvoiceDetail[Invoice Number]=fInvoiceHeader[[#This Row],[Invoice Number]]))</f>
        <v>435.96000000000004</v>
      </c>
      <c r="F238">
        <f>fInvoiceHeader[[#This Row],[Invoice Discount]]/fInvoiceHeader[[#This Row],[Invoice Sales]]</f>
        <v>2.0001835030736766E-2</v>
      </c>
      <c r="G238">
        <f>SUMIFS(fLineItemInvoiceDetail[Line Weight],fLineItemInvoiceDetail[Invoice Number],fInvoiceHeader[[#This Row],[Invoice Number]])</f>
        <v>73.5</v>
      </c>
      <c r="I238" s="46">
        <v>125582</v>
      </c>
      <c r="J238" s="46" t="s">
        <v>8</v>
      </c>
      <c r="K238" s="46">
        <v>151</v>
      </c>
      <c r="L238" s="46">
        <v>12.58</v>
      </c>
      <c r="M238" s="46">
        <f>VLOOKUP(fLineItemInvoiceDetail[[#This Row],[Invoice Number]],fInvoiceHeader[[Invoice Number]:[% Sales Discount]],5,0)*fLineItemInvoiceDetail[[#This Row],[Quanity]]*fLineItemInvoiceDetail[[#This Row],[Unit Price]]</f>
        <v>142.47170593397689</v>
      </c>
      <c r="N2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72.616180371352783</v>
      </c>
      <c r="O238" s="46">
        <f>VLOOKUP(fLineItemInvoiceDetail[[#This Row],[Product]],dProduct[],4,0)*fLineItemInvoiceDetail[[#This Row],[Quanity]]</f>
        <v>604</v>
      </c>
      <c r="AM238" s="31">
        <v>125736</v>
      </c>
      <c r="AN238" s="31">
        <v>12.25</v>
      </c>
      <c r="AO238" s="31">
        <v>8.7200000000000006</v>
      </c>
      <c r="AQ238" s="32">
        <v>125582</v>
      </c>
      <c r="AR238" s="31" t="s">
        <v>8</v>
      </c>
      <c r="AS238" s="31">
        <v>151</v>
      </c>
      <c r="AT238" s="31">
        <v>12.58</v>
      </c>
      <c r="AU238" s="48">
        <f t="shared" si="8"/>
        <v>142.47170593397689</v>
      </c>
      <c r="AV238" s="48">
        <f t="shared" si="9"/>
        <v>72.616180371352783</v>
      </c>
    </row>
    <row r="239" spans="1:48" x14ac:dyDescent="0.25">
      <c r="A239" s="1">
        <v>43032</v>
      </c>
      <c r="B239">
        <v>125737</v>
      </c>
      <c r="C239">
        <v>398.65</v>
      </c>
      <c r="D239">
        <v>617.9</v>
      </c>
      <c r="E239">
        <f>SUMPRODUCT(fLineItemInvoiceDetail[Quanity],fLineItemInvoiceDetail[Unit Price],--(fLineItemInvoiceDetail[Invoice Number]=fInvoiceHeader[[#This Row],[Invoice Number]]))</f>
        <v>6179</v>
      </c>
      <c r="F239">
        <f>fInvoiceHeader[[#This Row],[Invoice Discount]]/fInvoiceHeader[[#This Row],[Invoice Sales]]</f>
        <v>9.9999999999999992E-2</v>
      </c>
      <c r="G239">
        <f>SUMIFS(fLineItemInvoiceDetail[Line Weight],fLineItemInvoiceDetail[Invoice Number],fInvoiceHeader[[#This Row],[Invoice Number]])</f>
        <v>2641.5</v>
      </c>
      <c r="I239" s="43">
        <v>125582</v>
      </c>
      <c r="J239" s="43" t="s">
        <v>10</v>
      </c>
      <c r="K239" s="43">
        <v>25</v>
      </c>
      <c r="L239" s="43">
        <v>18.82</v>
      </c>
      <c r="M239" s="43">
        <f>VLOOKUP(fLineItemInvoiceDetail[[#This Row],[Invoice Number]],fInvoiceHeader[[Invoice Number]:[% Sales Discount]],5,0)*fLineItemInvoiceDetail[[#This Row],[Quanity]]*fLineItemInvoiceDetail[[#This Row],[Unit Price]]</f>
        <v>35.288294066023084</v>
      </c>
      <c r="N2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18.033819628647215</v>
      </c>
      <c r="O239" s="43">
        <f>VLOOKUP(fLineItemInvoiceDetail[[#This Row],[Product]],dProduct[],4,0)*fLineItemInvoiceDetail[[#This Row],[Quanity]]</f>
        <v>150</v>
      </c>
      <c r="AM239" s="28">
        <v>125737</v>
      </c>
      <c r="AN239" s="28">
        <v>398.65</v>
      </c>
      <c r="AO239" s="28">
        <v>617.9</v>
      </c>
      <c r="AQ239" s="30">
        <v>125582</v>
      </c>
      <c r="AR239" s="28" t="s">
        <v>10</v>
      </c>
      <c r="AS239" s="28">
        <v>25</v>
      </c>
      <c r="AT239" s="28">
        <v>18.82</v>
      </c>
      <c r="AU239" s="48">
        <f t="shared" si="8"/>
        <v>35.288294066023084</v>
      </c>
      <c r="AV239" s="48">
        <f t="shared" si="9"/>
        <v>18.033819628647215</v>
      </c>
    </row>
    <row r="240" spans="1:48" x14ac:dyDescent="0.25">
      <c r="A240" s="1">
        <v>43037</v>
      </c>
      <c r="B240">
        <v>125739</v>
      </c>
      <c r="C240">
        <v>186.2</v>
      </c>
      <c r="D240">
        <v>648.79999999999995</v>
      </c>
      <c r="E240">
        <f>SUMPRODUCT(fLineItemInvoiceDetail[Quanity],fLineItemInvoiceDetail[Unit Price],--(fLineItemInvoiceDetail[Invoice Number]=fInvoiceHeader[[#This Row],[Invoice Number]]))</f>
        <v>6487.97</v>
      </c>
      <c r="F240">
        <f>fInvoiceHeader[[#This Row],[Invoice Discount]]/fInvoiceHeader[[#This Row],[Invoice Sales]]</f>
        <v>0.10000046239424658</v>
      </c>
      <c r="G240">
        <f>SUMIFS(fLineItemInvoiceDetail[Line Weight],fLineItemInvoiceDetail[Invoice Number],fInvoiceHeader[[#This Row],[Invoice Number]])</f>
        <v>1451</v>
      </c>
      <c r="I240" s="46">
        <v>125583</v>
      </c>
      <c r="J240" s="46" t="s">
        <v>11</v>
      </c>
      <c r="K240" s="46">
        <v>55</v>
      </c>
      <c r="L240" s="46">
        <v>11.97</v>
      </c>
      <c r="M240" s="46">
        <f>VLOOKUP(fLineItemInvoiceDetail[[#This Row],[Invoice Number]],fInvoiceHeader[[Invoice Number]:[% Sales Discount]],5,0)*fLineItemInvoiceDetail[[#This Row],[Quanity]]*fLineItemInvoiceDetail[[#This Row],[Unit Price]]</f>
        <v>65.835000000000008</v>
      </c>
      <c r="N2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37.019230769230766</v>
      </c>
      <c r="O240" s="46">
        <f>VLOOKUP(fLineItemInvoiceDetail[[#This Row],[Product]],dProduct[],4,0)*fLineItemInvoiceDetail[[#This Row],[Quanity]]</f>
        <v>275</v>
      </c>
      <c r="AM240" s="31">
        <v>125739</v>
      </c>
      <c r="AN240" s="31">
        <v>186.2</v>
      </c>
      <c r="AO240" s="31">
        <v>648.79999999999995</v>
      </c>
      <c r="AQ240" s="32">
        <v>125583</v>
      </c>
      <c r="AR240" s="31" t="s">
        <v>11</v>
      </c>
      <c r="AS240" s="31">
        <v>55</v>
      </c>
      <c r="AT240" s="31">
        <v>11.97</v>
      </c>
      <c r="AU240" s="48">
        <f t="shared" si="8"/>
        <v>65.835000000000008</v>
      </c>
      <c r="AV240" s="48">
        <f t="shared" si="9"/>
        <v>37.019230769230766</v>
      </c>
    </row>
    <row r="241" spans="1:48" x14ac:dyDescent="0.25">
      <c r="A241" s="1">
        <v>43037</v>
      </c>
      <c r="B241">
        <v>125740</v>
      </c>
      <c r="C241">
        <v>15.75</v>
      </c>
      <c r="D241">
        <v>7</v>
      </c>
      <c r="E241">
        <f>SUMPRODUCT(fLineItemInvoiceDetail[Quanity],fLineItemInvoiceDetail[Unit Price],--(fLineItemInvoiceDetail[Invoice Number]=fInvoiceHeader[[#This Row],[Invoice Number]]))</f>
        <v>350.19</v>
      </c>
      <c r="F241">
        <f>fInvoiceHeader[[#This Row],[Invoice Discount]]/fInvoiceHeader[[#This Row],[Invoice Sales]]</f>
        <v>1.9989148747822611E-2</v>
      </c>
      <c r="G241">
        <f>SUMIFS(fLineItemInvoiceDetail[Line Weight],fLineItemInvoiceDetail[Invoice Number],fInvoiceHeader[[#This Row],[Invoice Number]])</f>
        <v>135</v>
      </c>
      <c r="I241" s="43">
        <v>125583</v>
      </c>
      <c r="J241" s="43" t="s">
        <v>22</v>
      </c>
      <c r="K241" s="43">
        <v>41</v>
      </c>
      <c r="L241" s="43">
        <v>48.75</v>
      </c>
      <c r="M241" s="43">
        <f>VLOOKUP(fLineItemInvoiceDetail[[#This Row],[Invoice Number]],fInvoiceHeader[[Invoice Number]:[% Sales Discount]],5,0)*fLineItemInvoiceDetail[[#This Row],[Quanity]]*fLineItemInvoiceDetail[[#This Row],[Unit Price]]</f>
        <v>199.87500000000003</v>
      </c>
      <c r="N2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38.634615384615387</v>
      </c>
      <c r="O241" s="43">
        <f>VLOOKUP(fLineItemInvoiceDetail[[#This Row],[Product]],dProduct[],4,0)*fLineItemInvoiceDetail[[#This Row],[Quanity]]</f>
        <v>287</v>
      </c>
      <c r="AM241" s="28">
        <v>125740</v>
      </c>
      <c r="AN241" s="28">
        <v>15.75</v>
      </c>
      <c r="AO241" s="28">
        <v>7</v>
      </c>
      <c r="AQ241" s="30">
        <v>125583</v>
      </c>
      <c r="AR241" s="28" t="s">
        <v>22</v>
      </c>
      <c r="AS241" s="28">
        <v>41</v>
      </c>
      <c r="AT241" s="28">
        <v>48.75</v>
      </c>
      <c r="AU241" s="48">
        <f t="shared" si="8"/>
        <v>199.87500000000003</v>
      </c>
      <c r="AV241" s="48">
        <f t="shared" si="9"/>
        <v>38.634615384615387</v>
      </c>
    </row>
    <row r="242" spans="1:48" x14ac:dyDescent="0.25">
      <c r="A242" s="1">
        <v>43038</v>
      </c>
      <c r="B242">
        <v>125741</v>
      </c>
      <c r="C242">
        <v>84</v>
      </c>
      <c r="D242">
        <v>193.6</v>
      </c>
      <c r="E242">
        <f>SUMPRODUCT(fLineItemInvoiceDetail[Quanity],fLineItemInvoiceDetail[Unit Price],--(fLineItemInvoiceDetail[Invoice Number]=fInvoiceHeader[[#This Row],[Invoice Number]]))</f>
        <v>2581.3399999999997</v>
      </c>
      <c r="F242">
        <f>fInvoiceHeader[[#This Row],[Invoice Discount]]/fInvoiceHeader[[#This Row],[Invoice Sales]]</f>
        <v>7.4999806302153152E-2</v>
      </c>
      <c r="G242">
        <f>SUMIFS(fLineItemInvoiceDetail[Line Weight],fLineItemInvoiceDetail[Invoice Number],fInvoiceHeader[[#This Row],[Invoice Number]])</f>
        <v>701</v>
      </c>
      <c r="I242" s="46">
        <v>125583</v>
      </c>
      <c r="J242" s="46" t="s">
        <v>13</v>
      </c>
      <c r="K242" s="46">
        <v>7</v>
      </c>
      <c r="L242" s="46">
        <v>23.7</v>
      </c>
      <c r="M242" s="46">
        <f>VLOOKUP(fLineItemInvoiceDetail[[#This Row],[Invoice Number]],fInvoiceHeader[[Invoice Number]:[% Sales Discount]],5,0)*fLineItemInvoiceDetail[[#This Row],[Quanity]]*fLineItemInvoiceDetail[[#This Row],[Unit Price]]</f>
        <v>16.59</v>
      </c>
      <c r="N2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5.1826923076923084</v>
      </c>
      <c r="O242" s="46">
        <f>VLOOKUP(fLineItemInvoiceDetail[[#This Row],[Product]],dProduct[],4,0)*fLineItemInvoiceDetail[[#This Row],[Quanity]]</f>
        <v>38.5</v>
      </c>
      <c r="AM242" s="31">
        <v>125741</v>
      </c>
      <c r="AN242" s="31">
        <v>84</v>
      </c>
      <c r="AO242" s="31">
        <v>193.6</v>
      </c>
      <c r="AQ242" s="32">
        <v>125583</v>
      </c>
      <c r="AR242" s="31" t="s">
        <v>13</v>
      </c>
      <c r="AS242" s="31">
        <v>7</v>
      </c>
      <c r="AT242" s="31">
        <v>23.7</v>
      </c>
      <c r="AU242" s="48">
        <f t="shared" si="8"/>
        <v>16.59</v>
      </c>
      <c r="AV242" s="48">
        <f t="shared" si="9"/>
        <v>5.1826923076923084</v>
      </c>
    </row>
    <row r="243" spans="1:48" x14ac:dyDescent="0.25">
      <c r="A243" s="1">
        <v>43040</v>
      </c>
      <c r="B243">
        <v>125742</v>
      </c>
      <c r="C243">
        <v>33.6</v>
      </c>
      <c r="D243">
        <v>51.51</v>
      </c>
      <c r="E243">
        <f>SUMPRODUCT(fLineItemInvoiceDetail[Quanity],fLineItemInvoiceDetail[Unit Price],--(fLineItemInvoiceDetail[Invoice Number]=fInvoiceHeader[[#This Row],[Invoice Number]]))</f>
        <v>1030.18</v>
      </c>
      <c r="F243">
        <f>fInvoiceHeader[[#This Row],[Invoice Discount]]/fInvoiceHeader[[#This Row],[Invoice Sales]]</f>
        <v>5.0000970704148787E-2</v>
      </c>
      <c r="G243">
        <f>SUMIFS(fLineItemInvoiceDetail[Line Weight],fLineItemInvoiceDetail[Invoice Number],fInvoiceHeader[[#This Row],[Invoice Number]])</f>
        <v>364</v>
      </c>
      <c r="I243" s="43">
        <v>125583</v>
      </c>
      <c r="J243" s="43" t="s">
        <v>22</v>
      </c>
      <c r="K243" s="43">
        <v>21</v>
      </c>
      <c r="L243" s="43">
        <v>60</v>
      </c>
      <c r="M243" s="43">
        <f>VLOOKUP(fLineItemInvoiceDetail[[#This Row],[Invoice Number]],fInvoiceHeader[[Invoice Number]:[% Sales Discount]],5,0)*fLineItemInvoiceDetail[[#This Row],[Quanity]]*fLineItemInvoiceDetail[[#This Row],[Unit Price]]</f>
        <v>126</v>
      </c>
      <c r="N2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19.78846153846154</v>
      </c>
      <c r="O243" s="43">
        <f>VLOOKUP(fLineItemInvoiceDetail[[#This Row],[Product]],dProduct[],4,0)*fLineItemInvoiceDetail[[#This Row],[Quanity]]</f>
        <v>147</v>
      </c>
      <c r="AM243" s="28">
        <v>125742</v>
      </c>
      <c r="AN243" s="28">
        <v>33.6</v>
      </c>
      <c r="AO243" s="28">
        <v>51.51</v>
      </c>
      <c r="AQ243" s="30">
        <v>125583</v>
      </c>
      <c r="AR243" s="28" t="s">
        <v>22</v>
      </c>
      <c r="AS243" s="28">
        <v>21</v>
      </c>
      <c r="AT243" s="28">
        <v>60</v>
      </c>
      <c r="AU243" s="48">
        <f t="shared" si="8"/>
        <v>126</v>
      </c>
      <c r="AV243" s="48">
        <f t="shared" si="9"/>
        <v>19.78846153846154</v>
      </c>
    </row>
    <row r="244" spans="1:48" x14ac:dyDescent="0.25">
      <c r="A244" s="1">
        <v>43044</v>
      </c>
      <c r="B244">
        <v>125744</v>
      </c>
      <c r="C244">
        <v>42.525000000000006</v>
      </c>
      <c r="D244">
        <v>134.28</v>
      </c>
      <c r="E244">
        <f>SUMPRODUCT(fLineItemInvoiceDetail[Quanity],fLineItemInvoiceDetail[Unit Price],--(fLineItemInvoiceDetail[Invoice Number]=fInvoiceHeader[[#This Row],[Invoice Number]]))</f>
        <v>2065.8199999999997</v>
      </c>
      <c r="F244">
        <f>fInvoiceHeader[[#This Row],[Invoice Discount]]/fInvoiceHeader[[#This Row],[Invoice Sales]]</f>
        <v>6.5000822917776008E-2</v>
      </c>
      <c r="G244">
        <f>SUMIFS(fLineItemInvoiceDetail[Line Weight],fLineItemInvoiceDetail[Invoice Number],fInvoiceHeader[[#This Row],[Invoice Number]])</f>
        <v>521</v>
      </c>
      <c r="I244" s="46">
        <v>125584</v>
      </c>
      <c r="J244" s="46" t="s">
        <v>21</v>
      </c>
      <c r="K244" s="46">
        <v>161</v>
      </c>
      <c r="L244" s="46">
        <v>11.68</v>
      </c>
      <c r="M244" s="46">
        <f>VLOOKUP(fLineItemInvoiceDetail[[#This Row],[Invoice Number]],fInvoiceHeader[[Invoice Number]:[% Sales Discount]],5,0)*fLineItemInvoiceDetail[[#This Row],[Quanity]]*fLineItemInvoiceDetail[[#This Row],[Unit Price]]</f>
        <v>188.04718074724664</v>
      </c>
      <c r="N2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68.590532707700802</v>
      </c>
      <c r="O244" s="46">
        <f>VLOOKUP(fLineItemInvoiceDetail[[#This Row],[Product]],dProduct[],4,0)*fLineItemInvoiceDetail[[#This Row],[Quanity]]</f>
        <v>563.5</v>
      </c>
      <c r="AM244" s="31">
        <v>125744</v>
      </c>
      <c r="AN244" s="31">
        <v>42.525000000000006</v>
      </c>
      <c r="AO244" s="31">
        <v>134.28</v>
      </c>
      <c r="AQ244" s="32">
        <v>125584</v>
      </c>
      <c r="AR244" s="31" t="s">
        <v>21</v>
      </c>
      <c r="AS244" s="31">
        <v>161</v>
      </c>
      <c r="AT244" s="31">
        <v>11.68</v>
      </c>
      <c r="AU244" s="48">
        <f t="shared" si="8"/>
        <v>188.04718074724664</v>
      </c>
      <c r="AV244" s="48">
        <f t="shared" si="9"/>
        <v>68.590532707700802</v>
      </c>
    </row>
    <row r="245" spans="1:48" x14ac:dyDescent="0.25">
      <c r="A245" s="1">
        <v>43045</v>
      </c>
      <c r="B245">
        <v>125745</v>
      </c>
      <c r="C245">
        <v>4.9000000000000004</v>
      </c>
      <c r="D245">
        <v>0</v>
      </c>
      <c r="E245">
        <f>SUMPRODUCT(fLineItemInvoiceDetail[Quanity],fLineItemInvoiceDetail[Unit Price],--(fLineItemInvoiceDetail[Invoice Number]=fInvoiceHeader[[#This Row],[Invoice Number]]))</f>
        <v>221.85</v>
      </c>
      <c r="F245">
        <f>fInvoiceHeader[[#This Row],[Invoice Discount]]/fInvoiceHeader[[#This Row],[Invoice Sales]]</f>
        <v>0</v>
      </c>
      <c r="G245">
        <f>SUMIFS(fLineItemInvoiceDetail[Line Weight],fLineItemInvoiceDetail[Invoice Number],fInvoiceHeader[[#This Row],[Invoice Number]])</f>
        <v>31.5</v>
      </c>
      <c r="I245" s="43">
        <v>125584</v>
      </c>
      <c r="J245" s="43" t="s">
        <v>10</v>
      </c>
      <c r="K245" s="43">
        <v>208</v>
      </c>
      <c r="L245" s="43">
        <v>13.03</v>
      </c>
      <c r="M245" s="43">
        <f>VLOOKUP(fLineItemInvoiceDetail[[#This Row],[Invoice Number]],fInvoiceHeader[[Invoice Number]:[% Sales Discount]],5,0)*fLineItemInvoiceDetail[[#This Row],[Quanity]]*fLineItemInvoiceDetail[[#This Row],[Unit Price]]</f>
        <v>271.02281925275338</v>
      </c>
      <c r="N2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151.90946729229921</v>
      </c>
      <c r="O245" s="43">
        <f>VLOOKUP(fLineItemInvoiceDetail[[#This Row],[Product]],dProduct[],4,0)*fLineItemInvoiceDetail[[#This Row],[Quanity]]</f>
        <v>1248</v>
      </c>
      <c r="AM245" s="28">
        <v>125745</v>
      </c>
      <c r="AN245" s="28">
        <v>4.9000000000000004</v>
      </c>
      <c r="AO245" s="28">
        <v>0</v>
      </c>
      <c r="AQ245" s="30">
        <v>125584</v>
      </c>
      <c r="AR245" s="28" t="s">
        <v>10</v>
      </c>
      <c r="AS245" s="28">
        <v>208</v>
      </c>
      <c r="AT245" s="28">
        <v>13.03</v>
      </c>
      <c r="AU245" s="48">
        <f t="shared" si="8"/>
        <v>271.02281925275338</v>
      </c>
      <c r="AV245" s="48">
        <f t="shared" si="9"/>
        <v>151.90946729229921</v>
      </c>
    </row>
    <row r="246" spans="1:48" x14ac:dyDescent="0.25">
      <c r="A246" s="1">
        <v>43046</v>
      </c>
      <c r="B246">
        <v>125746</v>
      </c>
      <c r="C246">
        <v>50.4</v>
      </c>
      <c r="D246">
        <v>63.4</v>
      </c>
      <c r="E246">
        <f>SUMPRODUCT(fLineItemInvoiceDetail[Quanity],fLineItemInvoiceDetail[Unit Price],--(fLineItemInvoiceDetail[Invoice Number]=fInvoiceHeader[[#This Row],[Invoice Number]]))</f>
        <v>1268.01</v>
      </c>
      <c r="F246">
        <f>fInvoiceHeader[[#This Row],[Invoice Discount]]/fInvoiceHeader[[#This Row],[Invoice Sales]]</f>
        <v>4.9999605681343207E-2</v>
      </c>
      <c r="G246">
        <f>SUMIFS(fLineItemInvoiceDetail[Line Weight],fLineItemInvoiceDetail[Invoice Number],fInvoiceHeader[[#This Row],[Invoice Number]])</f>
        <v>511</v>
      </c>
      <c r="I246" s="46">
        <v>125585</v>
      </c>
      <c r="J246" s="46" t="s">
        <v>22</v>
      </c>
      <c r="K246" s="46">
        <v>57</v>
      </c>
      <c r="L246" s="46">
        <v>45</v>
      </c>
      <c r="M246" s="46">
        <f>VLOOKUP(fLineItemInvoiceDetail[[#This Row],[Invoice Number]],fInvoiceHeader[[Invoice Number]:[% Sales Discount]],5,0)*fLineItemInvoiceDetail[[#This Row],[Quanity]]*fLineItemInvoiceDetail[[#This Row],[Unit Price]]</f>
        <v>256.50266856708873</v>
      </c>
      <c r="N2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40.666356877323416</v>
      </c>
      <c r="O246" s="46">
        <f>VLOOKUP(fLineItemInvoiceDetail[[#This Row],[Product]],dProduct[],4,0)*fLineItemInvoiceDetail[[#This Row],[Quanity]]</f>
        <v>399</v>
      </c>
      <c r="AM246" s="31">
        <v>125746</v>
      </c>
      <c r="AN246" s="31">
        <v>50.4</v>
      </c>
      <c r="AO246" s="31">
        <v>63.4</v>
      </c>
      <c r="AQ246" s="32">
        <v>125585</v>
      </c>
      <c r="AR246" s="31" t="s">
        <v>22</v>
      </c>
      <c r="AS246" s="31">
        <v>57</v>
      </c>
      <c r="AT246" s="31">
        <v>45</v>
      </c>
      <c r="AU246" s="48">
        <f t="shared" si="8"/>
        <v>256.50266856708873</v>
      </c>
      <c r="AV246" s="48">
        <f t="shared" si="9"/>
        <v>40.666356877323416</v>
      </c>
    </row>
    <row r="247" spans="1:48" x14ac:dyDescent="0.25">
      <c r="A247" s="1">
        <v>43047</v>
      </c>
      <c r="B247">
        <v>125747</v>
      </c>
      <c r="C247">
        <v>53.2</v>
      </c>
      <c r="D247">
        <v>188.89</v>
      </c>
      <c r="E247">
        <f>SUMPRODUCT(fLineItemInvoiceDetail[Quanity],fLineItemInvoiceDetail[Unit Price],--(fLineItemInvoiceDetail[Invoice Number]=fInvoiceHeader[[#This Row],[Invoice Number]]))</f>
        <v>2518.59</v>
      </c>
      <c r="F247">
        <f>fInvoiceHeader[[#This Row],[Invoice Discount]]/fInvoiceHeader[[#This Row],[Invoice Sales]]</f>
        <v>7.4998312547893853E-2</v>
      </c>
      <c r="G247">
        <f>SUMIFS(fLineItemInvoiceDetail[Line Weight],fLineItemInvoiceDetail[Invoice Number],fInvoiceHeader[[#This Row],[Invoice Number]])</f>
        <v>507</v>
      </c>
      <c r="I247" s="43">
        <v>125585</v>
      </c>
      <c r="J247" s="43" t="s">
        <v>10</v>
      </c>
      <c r="K247" s="43">
        <v>34</v>
      </c>
      <c r="L247" s="43">
        <v>18.82</v>
      </c>
      <c r="M247" s="43">
        <f>VLOOKUP(fLineItemInvoiceDetail[[#This Row],[Invoice Number]],fInvoiceHeader[[Invoice Number]:[% Sales Discount]],5,0)*fLineItemInvoiceDetail[[#This Row],[Quanity]]*fLineItemInvoiceDetail[[#This Row],[Unit Price]]</f>
        <v>63.988665716455642</v>
      </c>
      <c r="N2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20.791821561338288</v>
      </c>
      <c r="O247" s="43">
        <f>VLOOKUP(fLineItemInvoiceDetail[[#This Row],[Product]],dProduct[],4,0)*fLineItemInvoiceDetail[[#This Row],[Quanity]]</f>
        <v>204</v>
      </c>
      <c r="AM247" s="28">
        <v>125747</v>
      </c>
      <c r="AN247" s="28">
        <v>53.2</v>
      </c>
      <c r="AO247" s="28">
        <v>188.89</v>
      </c>
      <c r="AQ247" s="30">
        <v>125585</v>
      </c>
      <c r="AR247" s="28" t="s">
        <v>10</v>
      </c>
      <c r="AS247" s="28">
        <v>34</v>
      </c>
      <c r="AT247" s="28">
        <v>18.82</v>
      </c>
      <c r="AU247" s="48">
        <f t="shared" si="8"/>
        <v>63.988665716455642</v>
      </c>
      <c r="AV247" s="48">
        <f t="shared" si="9"/>
        <v>20.791821561338288</v>
      </c>
    </row>
    <row r="248" spans="1:48" x14ac:dyDescent="0.25">
      <c r="A248" s="1">
        <v>43048</v>
      </c>
      <c r="B248">
        <v>125749</v>
      </c>
      <c r="C248">
        <v>118.47499999999999</v>
      </c>
      <c r="D248">
        <v>440.24</v>
      </c>
      <c r="E248">
        <f>SUMPRODUCT(fLineItemInvoiceDetail[Quanity],fLineItemInvoiceDetail[Unit Price],--(fLineItemInvoiceDetail[Invoice Number]=fInvoiceHeader[[#This Row],[Invoice Number]]))</f>
        <v>4402.37</v>
      </c>
      <c r="F248">
        <f>fInvoiceHeader[[#This Row],[Invoice Discount]]/fInvoiceHeader[[#This Row],[Invoice Sales]]</f>
        <v>0.10000068145112746</v>
      </c>
      <c r="G248">
        <f>SUMIFS(fLineItemInvoiceDetail[Line Weight],fLineItemInvoiceDetail[Invoice Number],fInvoiceHeader[[#This Row],[Invoice Number]])</f>
        <v>1150</v>
      </c>
      <c r="I248" s="46">
        <v>125585</v>
      </c>
      <c r="J248" s="46" t="s">
        <v>10</v>
      </c>
      <c r="K248" s="46">
        <v>34</v>
      </c>
      <c r="L248" s="46">
        <v>18.82</v>
      </c>
      <c r="M248" s="46">
        <f>VLOOKUP(fLineItemInvoiceDetail[[#This Row],[Invoice Number]],fInvoiceHeader[[Invoice Number]:[% Sales Discount]],5,0)*fLineItemInvoiceDetail[[#This Row],[Quanity]]*fLineItemInvoiceDetail[[#This Row],[Unit Price]]</f>
        <v>63.988665716455642</v>
      </c>
      <c r="N2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20.791821561338288</v>
      </c>
      <c r="O248" s="46">
        <f>VLOOKUP(fLineItemInvoiceDetail[[#This Row],[Product]],dProduct[],4,0)*fLineItemInvoiceDetail[[#This Row],[Quanity]]</f>
        <v>204</v>
      </c>
      <c r="AM248" s="31">
        <v>125749</v>
      </c>
      <c r="AN248" s="31">
        <v>118.47499999999999</v>
      </c>
      <c r="AO248" s="31">
        <v>440.24</v>
      </c>
      <c r="AQ248" s="32">
        <v>125585</v>
      </c>
      <c r="AR248" s="31" t="s">
        <v>10</v>
      </c>
      <c r="AS248" s="31">
        <v>34</v>
      </c>
      <c r="AT248" s="31">
        <v>18.82</v>
      </c>
      <c r="AU248" s="48">
        <f t="shared" si="8"/>
        <v>63.988665716455642</v>
      </c>
      <c r="AV248" s="48">
        <f t="shared" si="9"/>
        <v>20.791821561338288</v>
      </c>
    </row>
    <row r="249" spans="1:48" x14ac:dyDescent="0.25">
      <c r="A249" s="1">
        <v>43048</v>
      </c>
      <c r="B249">
        <v>125750</v>
      </c>
      <c r="C249">
        <v>10.5</v>
      </c>
      <c r="D249">
        <v>73.06</v>
      </c>
      <c r="E249">
        <f>SUMPRODUCT(fLineItemInvoiceDetail[Quanity],fLineItemInvoiceDetail[Unit Price],--(fLineItemInvoiceDetail[Invoice Number]=fInvoiceHeader[[#This Row],[Invoice Number]]))</f>
        <v>1461.21</v>
      </c>
      <c r="F249">
        <f>fInvoiceHeader[[#This Row],[Invoice Discount]]/fInvoiceHeader[[#This Row],[Invoice Sales]]</f>
        <v>4.9999657817835906E-2</v>
      </c>
      <c r="G249">
        <f>SUMIFS(fLineItemInvoiceDetail[Line Weight],fLineItemInvoiceDetail[Invoice Number],fInvoiceHeader[[#This Row],[Invoice Number]])</f>
        <v>159</v>
      </c>
      <c r="I249" s="43">
        <v>125587</v>
      </c>
      <c r="J249" s="43" t="s">
        <v>13</v>
      </c>
      <c r="K249" s="43">
        <v>48</v>
      </c>
      <c r="L249" s="43">
        <v>16.22</v>
      </c>
      <c r="M249" s="43">
        <f>VLOOKUP(fLineItemInvoiceDetail[[#This Row],[Invoice Number]],fInvoiceHeader[[Invoice Number]:[% Sales Discount]],5,0)*fLineItemInvoiceDetail[[#This Row],[Quanity]]*fLineItemInvoiceDetail[[#This Row],[Unit Price]]</f>
        <v>27.250000000000004</v>
      </c>
      <c r="N2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35.700000000000003</v>
      </c>
      <c r="O249" s="43">
        <f>VLOOKUP(fLineItemInvoiceDetail[[#This Row],[Product]],dProduct[],4,0)*fLineItemInvoiceDetail[[#This Row],[Quanity]]</f>
        <v>264</v>
      </c>
      <c r="AM249" s="28">
        <v>125750</v>
      </c>
      <c r="AN249" s="28">
        <v>10.5</v>
      </c>
      <c r="AO249" s="28">
        <v>73.06</v>
      </c>
      <c r="AQ249" s="30">
        <v>125587</v>
      </c>
      <c r="AR249" s="28" t="s">
        <v>13</v>
      </c>
      <c r="AS249" s="28">
        <v>48</v>
      </c>
      <c r="AT249" s="28">
        <v>16.22</v>
      </c>
      <c r="AU249" s="48">
        <f t="shared" si="8"/>
        <v>27.250000000000004</v>
      </c>
      <c r="AV249" s="48">
        <f t="shared" si="9"/>
        <v>35.700000000000003</v>
      </c>
    </row>
    <row r="250" spans="1:48" x14ac:dyDescent="0.25">
      <c r="A250" s="1">
        <v>43048</v>
      </c>
      <c r="B250">
        <v>125751</v>
      </c>
      <c r="C250">
        <v>233.8</v>
      </c>
      <c r="D250">
        <v>621.92999999999995</v>
      </c>
      <c r="E250">
        <f>SUMPRODUCT(fLineItemInvoiceDetail[Quanity],fLineItemInvoiceDetail[Unit Price],--(fLineItemInvoiceDetail[Invoice Number]=fInvoiceHeader[[#This Row],[Invoice Number]]))</f>
        <v>6219.2699999999995</v>
      </c>
      <c r="F250">
        <f>fInvoiceHeader[[#This Row],[Invoice Discount]]/fInvoiceHeader[[#This Row],[Invoice Sales]]</f>
        <v>0.1000004823717253</v>
      </c>
      <c r="G250">
        <f>SUMIFS(fLineItemInvoiceDetail[Line Weight],fLineItemInvoiceDetail[Invoice Number],fInvoiceHeader[[#This Row],[Invoice Number]])</f>
        <v>1999</v>
      </c>
      <c r="I250" s="46">
        <v>125588</v>
      </c>
      <c r="J250" s="46" t="s">
        <v>10</v>
      </c>
      <c r="K250" s="46">
        <v>94</v>
      </c>
      <c r="L250" s="46">
        <v>17.37</v>
      </c>
      <c r="M250" s="46">
        <f>VLOOKUP(fLineItemInvoiceDetail[[#This Row],[Invoice Number]],fInvoiceHeader[[Invoice Number]:[% Sales Discount]],5,0)*fLineItemInvoiceDetail[[#This Row],[Quanity]]*fLineItemInvoiceDetail[[#This Row],[Unit Price]]</f>
        <v>106.13339295980397</v>
      </c>
      <c r="N2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45.237499999999997</v>
      </c>
      <c r="O250" s="46">
        <f>VLOOKUP(fLineItemInvoiceDetail[[#This Row],[Product]],dProduct[],4,0)*fLineItemInvoiceDetail[[#This Row],[Quanity]]</f>
        <v>564</v>
      </c>
      <c r="AM250" s="31">
        <v>125751</v>
      </c>
      <c r="AN250" s="31">
        <v>233.8</v>
      </c>
      <c r="AO250" s="31">
        <v>621.92999999999995</v>
      </c>
      <c r="AQ250" s="32">
        <v>125588</v>
      </c>
      <c r="AR250" s="31" t="s">
        <v>10</v>
      </c>
      <c r="AS250" s="31">
        <v>94</v>
      </c>
      <c r="AT250" s="31">
        <v>17.37</v>
      </c>
      <c r="AU250" s="48">
        <f t="shared" si="8"/>
        <v>106.13339295980397</v>
      </c>
      <c r="AV250" s="48">
        <f t="shared" si="9"/>
        <v>45.237499999999997</v>
      </c>
    </row>
    <row r="251" spans="1:48" x14ac:dyDescent="0.25">
      <c r="A251" s="1">
        <v>43049</v>
      </c>
      <c r="B251">
        <v>125752</v>
      </c>
      <c r="C251">
        <v>42</v>
      </c>
      <c r="D251">
        <v>52.98</v>
      </c>
      <c r="E251">
        <f>SUMPRODUCT(fLineItemInvoiceDetail[Quanity],fLineItemInvoiceDetail[Unit Price],--(fLineItemInvoiceDetail[Invoice Number]=fInvoiceHeader[[#This Row],[Invoice Number]]))</f>
        <v>1059.5700000000002</v>
      </c>
      <c r="F251">
        <f>fInvoiceHeader[[#This Row],[Invoice Discount]]/fInvoiceHeader[[#This Row],[Invoice Sales]]</f>
        <v>5.0001415668620278E-2</v>
      </c>
      <c r="G251">
        <f>SUMIFS(fLineItemInvoiceDetail[Line Weight],fLineItemInvoiceDetail[Invoice Number],fInvoiceHeader[[#This Row],[Invoice Number]])</f>
        <v>305</v>
      </c>
      <c r="I251" s="43">
        <v>125588</v>
      </c>
      <c r="J251" s="43" t="s">
        <v>10</v>
      </c>
      <c r="K251" s="43">
        <v>26</v>
      </c>
      <c r="L251" s="43">
        <v>18.82</v>
      </c>
      <c r="M251" s="43">
        <f>VLOOKUP(fLineItemInvoiceDetail[[#This Row],[Invoice Number]],fInvoiceHeader[[Invoice Number]:[% Sales Discount]],5,0)*fLineItemInvoiceDetail[[#This Row],[Quanity]]*fLineItemInvoiceDetail[[#This Row],[Unit Price]]</f>
        <v>31.806607040196027</v>
      </c>
      <c r="N2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12.512500000000001</v>
      </c>
      <c r="O251" s="43">
        <f>VLOOKUP(fLineItemInvoiceDetail[[#This Row],[Product]],dProduct[],4,0)*fLineItemInvoiceDetail[[#This Row],[Quanity]]</f>
        <v>156</v>
      </c>
      <c r="AM251" s="28">
        <v>125752</v>
      </c>
      <c r="AN251" s="28">
        <v>42</v>
      </c>
      <c r="AO251" s="28">
        <v>52.98</v>
      </c>
      <c r="AQ251" s="30">
        <v>125588</v>
      </c>
      <c r="AR251" s="28" t="s">
        <v>10</v>
      </c>
      <c r="AS251" s="28">
        <v>26</v>
      </c>
      <c r="AT251" s="28">
        <v>18.82</v>
      </c>
      <c r="AU251" s="48">
        <f t="shared" si="8"/>
        <v>31.806607040196027</v>
      </c>
      <c r="AV251" s="48">
        <f t="shared" si="9"/>
        <v>12.512500000000001</v>
      </c>
    </row>
    <row r="252" spans="1:48" x14ac:dyDescent="0.25">
      <c r="A252" s="1">
        <v>43051</v>
      </c>
      <c r="B252">
        <v>125754</v>
      </c>
      <c r="C252">
        <v>82.775000000000006</v>
      </c>
      <c r="D252">
        <v>413.43</v>
      </c>
      <c r="E252">
        <f>SUMPRODUCT(fLineItemInvoiceDetail[Quanity],fLineItemInvoiceDetail[Unit Price],--(fLineItemInvoiceDetail[Invoice Number]=fInvoiceHeader[[#This Row],[Invoice Number]]))</f>
        <v>4134.28</v>
      </c>
      <c r="F252">
        <f>fInvoiceHeader[[#This Row],[Invoice Discount]]/fInvoiceHeader[[#This Row],[Invoice Sales]]</f>
        <v>0.10000048376017107</v>
      </c>
      <c r="G252">
        <f>SUMIFS(fLineItemInvoiceDetail[Line Weight],fLineItemInvoiceDetail[Invoice Number],fInvoiceHeader[[#This Row],[Invoice Number]])</f>
        <v>612</v>
      </c>
      <c r="I252" s="46">
        <v>125589</v>
      </c>
      <c r="J252" s="46" t="s">
        <v>22</v>
      </c>
      <c r="K252" s="46">
        <v>19</v>
      </c>
      <c r="L252" s="46">
        <v>60</v>
      </c>
      <c r="M252" s="46">
        <f>VLOOKUP(fLineItemInvoiceDetail[[#This Row],[Invoice Number]],fInvoiceHeader[[Invoice Number]:[% Sales Discount]],5,0)*fLineItemInvoiceDetail[[#This Row],[Quanity]]*fLineItemInvoiceDetail[[#This Row],[Unit Price]]</f>
        <v>74.102852059820989</v>
      </c>
      <c r="N2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9.6671296296296312</v>
      </c>
      <c r="O252" s="46">
        <f>VLOOKUP(fLineItemInvoiceDetail[[#This Row],[Product]],dProduct[],4,0)*fLineItemInvoiceDetail[[#This Row],[Quanity]]</f>
        <v>133</v>
      </c>
      <c r="AM252" s="31">
        <v>125754</v>
      </c>
      <c r="AN252" s="31">
        <v>82.775000000000006</v>
      </c>
      <c r="AO252" s="31">
        <v>413.43</v>
      </c>
      <c r="AQ252" s="32">
        <v>125589</v>
      </c>
      <c r="AR252" s="31" t="s">
        <v>22</v>
      </c>
      <c r="AS252" s="31">
        <v>19</v>
      </c>
      <c r="AT252" s="31">
        <v>60</v>
      </c>
      <c r="AU252" s="48">
        <f t="shared" si="8"/>
        <v>74.102852059820989</v>
      </c>
      <c r="AV252" s="48">
        <f t="shared" si="9"/>
        <v>9.6671296296296312</v>
      </c>
    </row>
    <row r="253" spans="1:48" x14ac:dyDescent="0.25">
      <c r="A253" s="1">
        <v>43053</v>
      </c>
      <c r="B253">
        <v>125755</v>
      </c>
      <c r="C253">
        <v>29.4</v>
      </c>
      <c r="D253">
        <v>31.75</v>
      </c>
      <c r="E253">
        <f>SUMPRODUCT(fLineItemInvoiceDetail[Quanity],fLineItemInvoiceDetail[Unit Price],--(fLineItemInvoiceDetail[Invoice Number]=fInvoiceHeader[[#This Row],[Invoice Number]]))</f>
        <v>907.22</v>
      </c>
      <c r="F253">
        <f>fInvoiceHeader[[#This Row],[Invoice Discount]]/fInvoiceHeader[[#This Row],[Invoice Sales]]</f>
        <v>3.4997023875135029E-2</v>
      </c>
      <c r="G253">
        <f>SUMIFS(fLineItemInvoiceDetail[Line Weight],fLineItemInvoiceDetail[Invoice Number],fInvoiceHeader[[#This Row],[Invoice Number]])</f>
        <v>186</v>
      </c>
      <c r="I253" s="43">
        <v>125589</v>
      </c>
      <c r="J253" s="43" t="s">
        <v>14</v>
      </c>
      <c r="K253" s="43">
        <v>35</v>
      </c>
      <c r="L253" s="43">
        <v>18.82</v>
      </c>
      <c r="M253" s="43">
        <f>VLOOKUP(fLineItemInvoiceDetail[[#This Row],[Invoice Number]],fInvoiceHeader[[Invoice Number]:[% Sales Discount]],5,0)*fLineItemInvoiceDetail[[#This Row],[Quanity]]*fLineItemInvoiceDetail[[#This Row],[Unit Price]]</f>
        <v>42.817147940179019</v>
      </c>
      <c r="N2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17.80787037037037</v>
      </c>
      <c r="O253" s="43">
        <f>VLOOKUP(fLineItemInvoiceDetail[[#This Row],[Product]],dProduct[],4,0)*fLineItemInvoiceDetail[[#This Row],[Quanity]]</f>
        <v>245</v>
      </c>
      <c r="AM253" s="28">
        <v>125755</v>
      </c>
      <c r="AN253" s="28">
        <v>29.4</v>
      </c>
      <c r="AO253" s="28">
        <v>31.75</v>
      </c>
      <c r="AQ253" s="30">
        <v>125589</v>
      </c>
      <c r="AR253" s="28" t="s">
        <v>14</v>
      </c>
      <c r="AS253" s="28">
        <v>35</v>
      </c>
      <c r="AT253" s="28">
        <v>18.82</v>
      </c>
      <c r="AU253" s="48">
        <f t="shared" si="8"/>
        <v>42.817147940179019</v>
      </c>
      <c r="AV253" s="48">
        <f t="shared" si="9"/>
        <v>17.80787037037037</v>
      </c>
    </row>
    <row r="254" spans="1:48" x14ac:dyDescent="0.25">
      <c r="A254" s="1">
        <v>43053</v>
      </c>
      <c r="B254">
        <v>125756</v>
      </c>
      <c r="C254">
        <v>208.25</v>
      </c>
      <c r="D254">
        <v>936.77</v>
      </c>
      <c r="E254">
        <f>SUMPRODUCT(fLineItemInvoiceDetail[Quanity],fLineItemInvoiceDetail[Unit Price],--(fLineItemInvoiceDetail[Invoice Number]=fInvoiceHeader[[#This Row],[Invoice Number]]))</f>
        <v>9367.68</v>
      </c>
      <c r="F254">
        <f>fInvoiceHeader[[#This Row],[Invoice Discount]]/fInvoiceHeader[[#This Row],[Invoice Sales]]</f>
        <v>0.10000021350003416</v>
      </c>
      <c r="G254">
        <f>SUMIFS(fLineItemInvoiceDetail[Line Weight],fLineItemInvoiceDetail[Invoice Number],fInvoiceHeader[[#This Row],[Invoice Number]])</f>
        <v>2016</v>
      </c>
      <c r="I254" s="46">
        <v>125593</v>
      </c>
      <c r="J254" s="46" t="s">
        <v>22</v>
      </c>
      <c r="K254" s="46">
        <v>45</v>
      </c>
      <c r="L254" s="46">
        <v>48.75</v>
      </c>
      <c r="M254" s="46">
        <f>VLOOKUP(fLineItemInvoiceDetail[[#This Row],[Invoice Number]],fInvoiceHeader[[Invoice Number]:[% Sales Discount]],5,0)*fLineItemInvoiceDetail[[#This Row],[Quanity]]*fLineItemInvoiceDetail[[#This Row],[Unit Price]]</f>
        <v>219.37622526888421</v>
      </c>
      <c r="N2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40.777397260273972</v>
      </c>
      <c r="O254" s="46">
        <f>VLOOKUP(fLineItemInvoiceDetail[[#This Row],[Product]],dProduct[],4,0)*fLineItemInvoiceDetail[[#This Row],[Quanity]]</f>
        <v>315</v>
      </c>
      <c r="AM254" s="31">
        <v>125756</v>
      </c>
      <c r="AN254" s="31">
        <v>208.25</v>
      </c>
      <c r="AO254" s="31">
        <v>936.77</v>
      </c>
      <c r="AQ254" s="32">
        <v>125593</v>
      </c>
      <c r="AR254" s="31" t="s">
        <v>22</v>
      </c>
      <c r="AS254" s="31">
        <v>45</v>
      </c>
      <c r="AT254" s="31">
        <v>48.75</v>
      </c>
      <c r="AU254" s="48">
        <f t="shared" si="8"/>
        <v>219.37622526888421</v>
      </c>
      <c r="AV254" s="48">
        <f t="shared" si="9"/>
        <v>40.777397260273972</v>
      </c>
    </row>
    <row r="255" spans="1:48" x14ac:dyDescent="0.25">
      <c r="A255" s="1">
        <v>43055</v>
      </c>
      <c r="B255">
        <v>125757</v>
      </c>
      <c r="C255">
        <v>23.1</v>
      </c>
      <c r="D255">
        <v>69</v>
      </c>
      <c r="E255">
        <f>SUMPRODUCT(fLineItemInvoiceDetail[Quanity],fLineItemInvoiceDetail[Unit Price],--(fLineItemInvoiceDetail[Invoice Number]=fInvoiceHeader[[#This Row],[Invoice Number]]))</f>
        <v>1380</v>
      </c>
      <c r="F255">
        <f>fInvoiceHeader[[#This Row],[Invoice Discount]]/fInvoiceHeader[[#This Row],[Invoice Sales]]</f>
        <v>0.05</v>
      </c>
      <c r="G255">
        <f>SUMIFS(fLineItemInvoiceDetail[Line Weight],fLineItemInvoiceDetail[Invoice Number],fInvoiceHeader[[#This Row],[Invoice Number]])</f>
        <v>161</v>
      </c>
      <c r="I255" s="43">
        <v>125593</v>
      </c>
      <c r="J255" s="43" t="s">
        <v>15</v>
      </c>
      <c r="K255" s="43">
        <v>209</v>
      </c>
      <c r="L255" s="43">
        <v>13.03</v>
      </c>
      <c r="M255" s="43">
        <f>VLOOKUP(fLineItemInvoiceDetail[[#This Row],[Invoice Number]],fInvoiceHeader[[Invoice Number]:[% Sales Discount]],5,0)*fLineItemInvoiceDetail[[#This Row],[Quanity]]*fLineItemInvoiceDetail[[#This Row],[Unit Price]]</f>
        <v>272.32852102016835</v>
      </c>
      <c r="N2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135.27739726027397</v>
      </c>
      <c r="O255" s="43">
        <f>VLOOKUP(fLineItemInvoiceDetail[[#This Row],[Product]],dProduct[],4,0)*fLineItemInvoiceDetail[[#This Row],[Quanity]]</f>
        <v>1045</v>
      </c>
      <c r="AM255" s="28">
        <v>125757</v>
      </c>
      <c r="AN255" s="28">
        <v>23.1</v>
      </c>
      <c r="AO255" s="28">
        <v>69</v>
      </c>
      <c r="AQ255" s="30">
        <v>125593</v>
      </c>
      <c r="AR255" s="28" t="s">
        <v>15</v>
      </c>
      <c r="AS255" s="28">
        <v>209</v>
      </c>
      <c r="AT255" s="28">
        <v>13.03</v>
      </c>
      <c r="AU255" s="48">
        <f t="shared" si="8"/>
        <v>272.32852102016835</v>
      </c>
      <c r="AV255" s="48">
        <f t="shared" si="9"/>
        <v>135.27739726027397</v>
      </c>
    </row>
    <row r="256" spans="1:48" x14ac:dyDescent="0.25">
      <c r="A256" s="1">
        <v>43055</v>
      </c>
      <c r="B256">
        <v>125759</v>
      </c>
      <c r="C256">
        <v>44.1</v>
      </c>
      <c r="D256">
        <v>63.79</v>
      </c>
      <c r="E256">
        <f>SUMPRODUCT(fLineItemInvoiceDetail[Quanity],fLineItemInvoiceDetail[Unit Price],--(fLineItemInvoiceDetail[Invoice Number]=fInvoiceHeader[[#This Row],[Invoice Number]]))</f>
        <v>1275.83</v>
      </c>
      <c r="F256">
        <f>fInvoiceHeader[[#This Row],[Invoice Discount]]/fInvoiceHeader[[#This Row],[Invoice Sales]]</f>
        <v>4.9998824294772815E-2</v>
      </c>
      <c r="G256">
        <f>SUMIFS(fLineItemInvoiceDetail[Line Weight],fLineItemInvoiceDetail[Invoice Number],fInvoiceHeader[[#This Row],[Invoice Number]])</f>
        <v>378</v>
      </c>
      <c r="I256" s="46">
        <v>125593</v>
      </c>
      <c r="J256" s="46" t="s">
        <v>8</v>
      </c>
      <c r="K256" s="46">
        <v>25</v>
      </c>
      <c r="L256" s="46">
        <v>18.170000000000002</v>
      </c>
      <c r="M256" s="46">
        <f>VLOOKUP(fLineItemInvoiceDetail[[#This Row],[Invoice Number]],fInvoiceHeader[[Invoice Number]:[% Sales Discount]],5,0)*fLineItemInvoiceDetail[[#This Row],[Quanity]]*fLineItemInvoiceDetail[[#This Row],[Unit Price]]</f>
        <v>45.425253710947317</v>
      </c>
      <c r="N2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12.945205479452055</v>
      </c>
      <c r="O256" s="46">
        <f>VLOOKUP(fLineItemInvoiceDetail[[#This Row],[Product]],dProduct[],4,0)*fLineItemInvoiceDetail[[#This Row],[Quanity]]</f>
        <v>100</v>
      </c>
      <c r="AM256" s="31">
        <v>125759</v>
      </c>
      <c r="AN256" s="31">
        <v>44.1</v>
      </c>
      <c r="AO256" s="31">
        <v>63.79</v>
      </c>
      <c r="AQ256" s="32">
        <v>125593</v>
      </c>
      <c r="AR256" s="31" t="s">
        <v>8</v>
      </c>
      <c r="AS256" s="31">
        <v>25</v>
      </c>
      <c r="AT256" s="31">
        <v>18.170000000000002</v>
      </c>
      <c r="AU256" s="48">
        <f t="shared" si="8"/>
        <v>45.425253710947317</v>
      </c>
      <c r="AV256" s="48">
        <f t="shared" si="9"/>
        <v>12.945205479452055</v>
      </c>
    </row>
    <row r="257" spans="1:48" x14ac:dyDescent="0.25">
      <c r="A257" s="1">
        <v>43057</v>
      </c>
      <c r="B257">
        <v>125761</v>
      </c>
      <c r="C257">
        <v>39.9</v>
      </c>
      <c r="D257">
        <v>56.76</v>
      </c>
      <c r="E257">
        <f>SUMPRODUCT(fLineItemInvoiceDetail[Quanity],fLineItemInvoiceDetail[Unit Price],--(fLineItemInvoiceDetail[Invoice Number]=fInvoiceHeader[[#This Row],[Invoice Number]]))</f>
        <v>1135.19</v>
      </c>
      <c r="F257">
        <f>fInvoiceHeader[[#This Row],[Invoice Discount]]/fInvoiceHeader[[#This Row],[Invoice Sales]]</f>
        <v>5.0000440454901818E-2</v>
      </c>
      <c r="G257">
        <f>SUMIFS(fLineItemInvoiceDetail[Line Weight],fLineItemInvoiceDetail[Invoice Number],fInvoiceHeader[[#This Row],[Invoice Number]])</f>
        <v>339.5</v>
      </c>
      <c r="I257" s="43">
        <v>125594</v>
      </c>
      <c r="J257" s="43" t="s">
        <v>21</v>
      </c>
      <c r="K257" s="43">
        <v>192</v>
      </c>
      <c r="L257" s="43">
        <v>11.68</v>
      </c>
      <c r="M257" s="43">
        <f>VLOOKUP(fLineItemInvoiceDetail[[#This Row],[Invoice Number]],fInvoiceHeader[[Invoice Number]:[% Sales Discount]],5,0)*fLineItemInvoiceDetail[[#This Row],[Quanity]]*fLineItemInvoiceDetail[[#This Row],[Unit Price]]</f>
        <v>145.77000000000001</v>
      </c>
      <c r="N2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110.25</v>
      </c>
      <c r="O257" s="43">
        <f>VLOOKUP(fLineItemInvoiceDetail[[#This Row],[Product]],dProduct[],4,0)*fLineItemInvoiceDetail[[#This Row],[Quanity]]</f>
        <v>672</v>
      </c>
      <c r="AM257" s="28">
        <v>125761</v>
      </c>
      <c r="AN257" s="28">
        <v>39.9</v>
      </c>
      <c r="AO257" s="28">
        <v>56.76</v>
      </c>
      <c r="AQ257" s="30">
        <v>125594</v>
      </c>
      <c r="AR257" s="28" t="s">
        <v>21</v>
      </c>
      <c r="AS257" s="28">
        <v>192</v>
      </c>
      <c r="AT257" s="28">
        <v>11.68</v>
      </c>
      <c r="AU257" s="48">
        <f t="shared" si="8"/>
        <v>145.77000000000001</v>
      </c>
      <c r="AV257" s="48">
        <f t="shared" si="9"/>
        <v>110.25</v>
      </c>
    </row>
    <row r="258" spans="1:48" x14ac:dyDescent="0.25">
      <c r="A258" s="1">
        <v>43061</v>
      </c>
      <c r="B258">
        <v>125763</v>
      </c>
      <c r="C258">
        <v>27.474999999999998</v>
      </c>
      <c r="D258">
        <v>142.07</v>
      </c>
      <c r="E258">
        <f>SUMPRODUCT(fLineItemInvoiceDetail[Quanity],fLineItemInvoiceDetail[Unit Price],--(fLineItemInvoiceDetail[Invoice Number]=fInvoiceHeader[[#This Row],[Invoice Number]]))</f>
        <v>2185.71</v>
      </c>
      <c r="F258">
        <f>fInvoiceHeader[[#This Row],[Invoice Discount]]/fInvoiceHeader[[#This Row],[Invoice Sales]]</f>
        <v>6.4999473855177486E-2</v>
      </c>
      <c r="G258">
        <f>SUMIFS(fLineItemInvoiceDetail[Line Weight],fLineItemInvoiceDetail[Invoice Number],fInvoiceHeader[[#This Row],[Invoice Number]])</f>
        <v>239</v>
      </c>
      <c r="I258" s="46">
        <v>125595</v>
      </c>
      <c r="J258" s="46" t="s">
        <v>16</v>
      </c>
      <c r="K258" s="46">
        <v>12</v>
      </c>
      <c r="L258" s="46">
        <v>18</v>
      </c>
      <c r="M258" s="46">
        <f>VLOOKUP(fLineItemInvoiceDetail[[#This Row],[Invoice Number]],fInvoiceHeader[[Invoice Number]:[% Sales Discount]],5,0)*fLineItemInvoiceDetail[[#This Row],[Quanity]]*fLineItemInvoiceDetail[[#This Row],[Unit Price]]</f>
        <v>6.4809494774754333</v>
      </c>
      <c r="N2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2.5609756097560976</v>
      </c>
      <c r="O258" s="46">
        <f>VLOOKUP(fLineItemInvoiceDetail[[#This Row],[Product]],dProduct[],4,0)*fLineItemInvoiceDetail[[#This Row],[Quanity]]</f>
        <v>42</v>
      </c>
      <c r="AM258" s="31">
        <v>125763</v>
      </c>
      <c r="AN258" s="31">
        <v>27.474999999999998</v>
      </c>
      <c r="AO258" s="31">
        <v>142.07</v>
      </c>
      <c r="AQ258" s="32">
        <v>125595</v>
      </c>
      <c r="AR258" s="31" t="s">
        <v>16</v>
      </c>
      <c r="AS258" s="31">
        <v>12</v>
      </c>
      <c r="AT258" s="31">
        <v>18</v>
      </c>
      <c r="AU258" s="48">
        <f t="shared" si="8"/>
        <v>6.4809494774754333</v>
      </c>
      <c r="AV258" s="48">
        <f t="shared" si="9"/>
        <v>2.5609756097560976</v>
      </c>
    </row>
    <row r="259" spans="1:48" x14ac:dyDescent="0.25">
      <c r="A259" s="1">
        <v>43062</v>
      </c>
      <c r="B259">
        <v>125764</v>
      </c>
      <c r="C259">
        <v>12.25</v>
      </c>
      <c r="D259">
        <v>15.18</v>
      </c>
      <c r="E259">
        <f>SUMPRODUCT(fLineItemInvoiceDetail[Quanity],fLineItemInvoiceDetail[Unit Price],--(fLineItemInvoiceDetail[Invoice Number]=fInvoiceHeader[[#This Row],[Invoice Number]]))</f>
        <v>506.1</v>
      </c>
      <c r="F259">
        <f>fInvoiceHeader[[#This Row],[Invoice Discount]]/fInvoiceHeader[[#This Row],[Invoice Sales]]</f>
        <v>2.9994072317723768E-2</v>
      </c>
      <c r="G259">
        <f>SUMIFS(fLineItemInvoiceDetail[Line Weight],fLineItemInvoiceDetail[Invoice Number],fInvoiceHeader[[#This Row],[Invoice Number]])</f>
        <v>105</v>
      </c>
      <c r="I259" s="43">
        <v>125595</v>
      </c>
      <c r="J259" s="43" t="s">
        <v>21</v>
      </c>
      <c r="K259" s="43">
        <v>29</v>
      </c>
      <c r="L259" s="43">
        <v>16.87</v>
      </c>
      <c r="M259" s="43">
        <f>VLOOKUP(fLineItemInvoiceDetail[[#This Row],[Invoice Number]],fInvoiceHeader[[Invoice Number]:[% Sales Discount]],5,0)*fLineItemInvoiceDetail[[#This Row],[Quanity]]*fLineItemInvoiceDetail[[#This Row],[Unit Price]]</f>
        <v>14.679050522524568</v>
      </c>
      <c r="N2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6.1890243902439019</v>
      </c>
      <c r="O259" s="43">
        <f>VLOOKUP(fLineItemInvoiceDetail[[#This Row],[Product]],dProduct[],4,0)*fLineItemInvoiceDetail[[#This Row],[Quanity]]</f>
        <v>101.5</v>
      </c>
      <c r="AM259" s="28">
        <v>125764</v>
      </c>
      <c r="AN259" s="28">
        <v>12.25</v>
      </c>
      <c r="AO259" s="28">
        <v>15.18</v>
      </c>
      <c r="AQ259" s="30">
        <v>125595</v>
      </c>
      <c r="AR259" s="28" t="s">
        <v>21</v>
      </c>
      <c r="AS259" s="28">
        <v>29</v>
      </c>
      <c r="AT259" s="28">
        <v>16.87</v>
      </c>
      <c r="AU259" s="48">
        <f t="shared" si="8"/>
        <v>14.679050522524568</v>
      </c>
      <c r="AV259" s="48">
        <f t="shared" si="9"/>
        <v>6.1890243902439019</v>
      </c>
    </row>
    <row r="260" spans="1:48" x14ac:dyDescent="0.25">
      <c r="A260" s="1">
        <v>43063</v>
      </c>
      <c r="B260">
        <v>125765</v>
      </c>
      <c r="C260">
        <v>25.2</v>
      </c>
      <c r="D260">
        <v>50.9</v>
      </c>
      <c r="E260">
        <f>SUMPRODUCT(fLineItemInvoiceDetail[Quanity],fLineItemInvoiceDetail[Unit Price],--(fLineItemInvoiceDetail[Invoice Number]=fInvoiceHeader[[#This Row],[Invoice Number]]))</f>
        <v>1017.96</v>
      </c>
      <c r="F260">
        <f>fInvoiceHeader[[#This Row],[Invoice Discount]]/fInvoiceHeader[[#This Row],[Invoice Sales]]</f>
        <v>5.0001964713741208E-2</v>
      </c>
      <c r="G260">
        <f>SUMIFS(fLineItemInvoiceDetail[Line Weight],fLineItemInvoiceDetail[Invoice Number],fInvoiceHeader[[#This Row],[Invoice Number]])</f>
        <v>374</v>
      </c>
      <c r="I260" s="46">
        <v>125596</v>
      </c>
      <c r="J260" s="46" t="s">
        <v>21</v>
      </c>
      <c r="K260" s="46">
        <v>46</v>
      </c>
      <c r="L260" s="46">
        <v>16.87</v>
      </c>
      <c r="M260" s="46">
        <f>VLOOKUP(fLineItemInvoiceDetail[[#This Row],[Invoice Number]],fInvoiceHeader[[Invoice Number]:[% Sales Discount]],5,0)*fLineItemInvoiceDetail[[#This Row],[Quanity]]*fLineItemInvoiceDetail[[#This Row],[Unit Price]]</f>
        <v>38.803740377145274</v>
      </c>
      <c r="N2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22.385616438356166</v>
      </c>
      <c r="O260" s="46">
        <f>VLOOKUP(fLineItemInvoiceDetail[[#This Row],[Product]],dProduct[],4,0)*fLineItemInvoiceDetail[[#This Row],[Quanity]]</f>
        <v>161</v>
      </c>
      <c r="AM260" s="31">
        <v>125765</v>
      </c>
      <c r="AN260" s="31">
        <v>25.2</v>
      </c>
      <c r="AO260" s="31">
        <v>50.9</v>
      </c>
      <c r="AQ260" s="32">
        <v>125596</v>
      </c>
      <c r="AR260" s="31" t="s">
        <v>21</v>
      </c>
      <c r="AS260" s="31">
        <v>46</v>
      </c>
      <c r="AT260" s="31">
        <v>16.87</v>
      </c>
      <c r="AU260" s="48">
        <f t="shared" si="8"/>
        <v>38.803740377145274</v>
      </c>
      <c r="AV260" s="48">
        <f t="shared" si="9"/>
        <v>22.385616438356166</v>
      </c>
    </row>
    <row r="261" spans="1:48" x14ac:dyDescent="0.25">
      <c r="A261" s="1">
        <v>43064</v>
      </c>
      <c r="B261">
        <v>125766</v>
      </c>
      <c r="C261">
        <v>92.574999999999989</v>
      </c>
      <c r="D261">
        <v>205.99</v>
      </c>
      <c r="E261">
        <f>SUMPRODUCT(fLineItemInvoiceDetail[Quanity],fLineItemInvoiceDetail[Unit Price],--(fLineItemInvoiceDetail[Invoice Number]=fInvoiceHeader[[#This Row],[Invoice Number]]))</f>
        <v>2746.56</v>
      </c>
      <c r="F261">
        <f>fInvoiceHeader[[#This Row],[Invoice Discount]]/fInvoiceHeader[[#This Row],[Invoice Sales]]</f>
        <v>7.4999271816381219E-2</v>
      </c>
      <c r="G261">
        <f>SUMIFS(fLineItemInvoiceDetail[Line Weight],fLineItemInvoiceDetail[Invoice Number],fInvoiceHeader[[#This Row],[Invoice Number]])</f>
        <v>808</v>
      </c>
      <c r="I261" s="43">
        <v>125596</v>
      </c>
      <c r="J261" s="43" t="s">
        <v>10</v>
      </c>
      <c r="K261" s="43">
        <v>34</v>
      </c>
      <c r="L261" s="43">
        <v>18.82</v>
      </c>
      <c r="M261" s="43">
        <f>VLOOKUP(fLineItemInvoiceDetail[[#This Row],[Invoice Number]],fInvoiceHeader[[Invoice Number]:[% Sales Discount]],5,0)*fLineItemInvoiceDetail[[#This Row],[Quanity]]*fLineItemInvoiceDetail[[#This Row],[Unit Price]]</f>
        <v>31.996259622854719</v>
      </c>
      <c r="N2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28.364383561643837</v>
      </c>
      <c r="O261" s="43">
        <f>VLOOKUP(fLineItemInvoiceDetail[[#This Row],[Product]],dProduct[],4,0)*fLineItemInvoiceDetail[[#This Row],[Quanity]]</f>
        <v>204</v>
      </c>
      <c r="AM261" s="28">
        <v>125766</v>
      </c>
      <c r="AN261" s="28">
        <v>92.574999999999989</v>
      </c>
      <c r="AO261" s="28">
        <v>205.99</v>
      </c>
      <c r="AQ261" s="30">
        <v>125596</v>
      </c>
      <c r="AR261" s="28" t="s">
        <v>10</v>
      </c>
      <c r="AS261" s="28">
        <v>34</v>
      </c>
      <c r="AT261" s="28">
        <v>18.82</v>
      </c>
      <c r="AU261" s="48">
        <f t="shared" si="8"/>
        <v>31.996259622854719</v>
      </c>
      <c r="AV261" s="48">
        <f t="shared" si="9"/>
        <v>28.364383561643837</v>
      </c>
    </row>
    <row r="262" spans="1:48" x14ac:dyDescent="0.25">
      <c r="A262" s="1">
        <v>43064</v>
      </c>
      <c r="B262">
        <v>125767</v>
      </c>
      <c r="C262">
        <v>5.25</v>
      </c>
      <c r="D262">
        <v>9.39</v>
      </c>
      <c r="E262">
        <f>SUMPRODUCT(fLineItemInvoiceDetail[Quanity],fLineItemInvoiceDetail[Unit Price],--(fLineItemInvoiceDetail[Invoice Number]=fInvoiceHeader[[#This Row],[Invoice Number]]))</f>
        <v>469.56</v>
      </c>
      <c r="F262">
        <f>fInvoiceHeader[[#This Row],[Invoice Discount]]/fInvoiceHeader[[#This Row],[Invoice Sales]]</f>
        <v>1.999744441604907E-2</v>
      </c>
      <c r="G262">
        <f>SUMIFS(fLineItemInvoiceDetail[Line Weight],fLineItemInvoiceDetail[Invoice Number],fInvoiceHeader[[#This Row],[Invoice Number]])</f>
        <v>84</v>
      </c>
      <c r="I262" s="46">
        <v>125597</v>
      </c>
      <c r="J262" s="46" t="s">
        <v>6</v>
      </c>
      <c r="K262" s="46">
        <v>30</v>
      </c>
      <c r="L262" s="46">
        <v>29.87</v>
      </c>
      <c r="M262" s="46">
        <f>VLOOKUP(fLineItemInvoiceDetail[[#This Row],[Invoice Number]],fInvoiceHeader[[Invoice Number]:[% Sales Discount]],5,0)*fLineItemInvoiceDetail[[#This Row],[Quanity]]*fLineItemInvoiceDetail[[#This Row],[Unit Price]]</f>
        <v>44.806124651723195</v>
      </c>
      <c r="N2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7.8147013782542114</v>
      </c>
      <c r="O262" s="46">
        <f>VLOOKUP(fLineItemInvoiceDetail[[#This Row],[Product]],dProduct[],4,0)*fLineItemInvoiceDetail[[#This Row],[Quanity]]</f>
        <v>90</v>
      </c>
      <c r="AM262" s="31">
        <v>125767</v>
      </c>
      <c r="AN262" s="31">
        <v>5.25</v>
      </c>
      <c r="AO262" s="31">
        <v>9.39</v>
      </c>
      <c r="AQ262" s="32">
        <v>125597</v>
      </c>
      <c r="AR262" s="31" t="s">
        <v>6</v>
      </c>
      <c r="AS262" s="31">
        <v>30</v>
      </c>
      <c r="AT262" s="31">
        <v>29.87</v>
      </c>
      <c r="AU262" s="48">
        <f t="shared" si="8"/>
        <v>44.806124651723195</v>
      </c>
      <c r="AV262" s="48">
        <f t="shared" si="9"/>
        <v>7.8147013782542114</v>
      </c>
    </row>
    <row r="263" spans="1:48" x14ac:dyDescent="0.25">
      <c r="A263" s="1">
        <v>43069</v>
      </c>
      <c r="B263">
        <v>125768</v>
      </c>
      <c r="C263">
        <v>14.7</v>
      </c>
      <c r="D263">
        <v>9.26</v>
      </c>
      <c r="E263">
        <f>SUMPRODUCT(fLineItemInvoiceDetail[Quanity],fLineItemInvoiceDetail[Unit Price],--(fLineItemInvoiceDetail[Invoice Number]=fInvoiceHeader[[#This Row],[Invoice Number]]))</f>
        <v>463.2</v>
      </c>
      <c r="F263">
        <f>fInvoiceHeader[[#This Row],[Invoice Discount]]/fInvoiceHeader[[#This Row],[Invoice Sales]]</f>
        <v>1.9991364421416236E-2</v>
      </c>
      <c r="G263">
        <f>SUMIFS(fLineItemInvoiceDetail[Line Weight],fLineItemInvoiceDetail[Invoice Number],fInvoiceHeader[[#This Row],[Invoice Number]])</f>
        <v>100</v>
      </c>
      <c r="I263" s="43">
        <v>125597</v>
      </c>
      <c r="J263" s="43" t="s">
        <v>13</v>
      </c>
      <c r="K263" s="43">
        <v>43</v>
      </c>
      <c r="L263" s="43">
        <v>16.22</v>
      </c>
      <c r="M263" s="43">
        <f>VLOOKUP(fLineItemInvoiceDetail[[#This Row],[Invoice Number]],fInvoiceHeader[[Invoice Number]:[% Sales Discount]],5,0)*fLineItemInvoiceDetail[[#This Row],[Quanity]]*fLineItemInvoiceDetail[[#This Row],[Unit Price]]</f>
        <v>34.873875348276819</v>
      </c>
      <c r="N2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20.535298621745788</v>
      </c>
      <c r="O263" s="43">
        <f>VLOOKUP(fLineItemInvoiceDetail[[#This Row],[Product]],dProduct[],4,0)*fLineItemInvoiceDetail[[#This Row],[Quanity]]</f>
        <v>236.5</v>
      </c>
      <c r="AM263" s="28">
        <v>125768</v>
      </c>
      <c r="AN263" s="28">
        <v>14.7</v>
      </c>
      <c r="AO263" s="28">
        <v>9.26</v>
      </c>
      <c r="AQ263" s="30">
        <v>125597</v>
      </c>
      <c r="AR263" s="28" t="s">
        <v>13</v>
      </c>
      <c r="AS263" s="28">
        <v>43</v>
      </c>
      <c r="AT263" s="28">
        <v>16.22</v>
      </c>
      <c r="AU263" s="48">
        <f t="shared" si="8"/>
        <v>34.873875348276819</v>
      </c>
      <c r="AV263" s="48">
        <f t="shared" si="9"/>
        <v>20.535298621745788</v>
      </c>
    </row>
    <row r="264" spans="1:48" x14ac:dyDescent="0.25">
      <c r="A264" s="1">
        <v>43070</v>
      </c>
      <c r="B264">
        <v>125769</v>
      </c>
      <c r="C264">
        <v>44.975000000000001</v>
      </c>
      <c r="D264">
        <v>81.92</v>
      </c>
      <c r="E264">
        <f>SUMPRODUCT(fLineItemInvoiceDetail[Quanity],fLineItemInvoiceDetail[Unit Price],--(fLineItemInvoiceDetail[Invoice Number]=fInvoiceHeader[[#This Row],[Invoice Number]]))</f>
        <v>1638.48</v>
      </c>
      <c r="F264">
        <f>fInvoiceHeader[[#This Row],[Invoice Discount]]/fInvoiceHeader[[#This Row],[Invoice Sales]]</f>
        <v>4.9997558712953472E-2</v>
      </c>
      <c r="G264">
        <f>SUMIFS(fLineItemInvoiceDetail[Line Weight],fLineItemInvoiceDetail[Invoice Number],fInvoiceHeader[[#This Row],[Invoice Number]])</f>
        <v>419</v>
      </c>
      <c r="I264" s="46">
        <v>125598</v>
      </c>
      <c r="J264" s="46" t="s">
        <v>14</v>
      </c>
      <c r="K264" s="46">
        <v>21</v>
      </c>
      <c r="L264" s="46">
        <v>23.16</v>
      </c>
      <c r="M264" s="46">
        <f>VLOOKUP(fLineItemInvoiceDetail[[#This Row],[Invoice Number]],fInvoiceHeader[[Invoice Number]:[% Sales Discount]],5,0)*fLineItemInvoiceDetail[[#This Row],[Quanity]]*fLineItemInvoiceDetail[[#This Row],[Unit Price]]</f>
        <v>9.7299999999999986</v>
      </c>
      <c r="N2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264" s="46">
        <f>VLOOKUP(fLineItemInvoiceDetail[[#This Row],[Product]],dProduct[],4,0)*fLineItemInvoiceDetail[[#This Row],[Quanity]]</f>
        <v>147</v>
      </c>
      <c r="AM264" s="31">
        <v>125769</v>
      </c>
      <c r="AN264" s="31">
        <v>44.975000000000001</v>
      </c>
      <c r="AO264" s="31">
        <v>81.92</v>
      </c>
      <c r="AQ264" s="32">
        <v>125598</v>
      </c>
      <c r="AR264" s="31" t="s">
        <v>14</v>
      </c>
      <c r="AS264" s="31">
        <v>21</v>
      </c>
      <c r="AT264" s="31">
        <v>23.16</v>
      </c>
      <c r="AU264" s="48">
        <f t="shared" si="8"/>
        <v>9.7299999999999986</v>
      </c>
      <c r="AV264" s="48">
        <f t="shared" si="9"/>
        <v>19.25</v>
      </c>
    </row>
    <row r="265" spans="1:48" x14ac:dyDescent="0.25">
      <c r="A265" s="1">
        <v>43075</v>
      </c>
      <c r="B265">
        <v>125772</v>
      </c>
      <c r="C265">
        <v>121.8</v>
      </c>
      <c r="D265">
        <v>129.58000000000001</v>
      </c>
      <c r="E265">
        <f>SUMPRODUCT(fLineItemInvoiceDetail[Quanity],fLineItemInvoiceDetail[Unit Price],--(fLineItemInvoiceDetail[Invoice Number]=fInvoiceHeader[[#This Row],[Invoice Number]]))</f>
        <v>1993.59</v>
      </c>
      <c r="F265">
        <f>fInvoiceHeader[[#This Row],[Invoice Discount]]/fInvoiceHeader[[#This Row],[Invoice Sales]]</f>
        <v>6.4998319614364045E-2</v>
      </c>
      <c r="G265">
        <f>SUMIFS(fLineItemInvoiceDetail[Line Weight],fLineItemInvoiceDetail[Invoice Number],fInvoiceHeader[[#This Row],[Invoice Number]])</f>
        <v>918</v>
      </c>
      <c r="I265" s="43">
        <v>125599</v>
      </c>
      <c r="J265" s="43" t="s">
        <v>21</v>
      </c>
      <c r="K265" s="43">
        <v>32</v>
      </c>
      <c r="L265" s="43">
        <v>16.87</v>
      </c>
      <c r="M265" s="43">
        <f>VLOOKUP(fLineItemInvoiceDetail[[#This Row],[Invoice Number]],fInvoiceHeader[[Invoice Number]:[% Sales Discount]],5,0)*fLineItemInvoiceDetail[[#This Row],[Quanity]]*fLineItemInvoiceDetail[[#This Row],[Unit Price]]</f>
        <v>16.2</v>
      </c>
      <c r="N2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265" s="43">
        <f>VLOOKUP(fLineItemInvoiceDetail[[#This Row],[Product]],dProduct[],4,0)*fLineItemInvoiceDetail[[#This Row],[Quanity]]</f>
        <v>112</v>
      </c>
      <c r="AM265" s="28">
        <v>125772</v>
      </c>
      <c r="AN265" s="28">
        <v>121.8</v>
      </c>
      <c r="AO265" s="28">
        <v>129.58000000000001</v>
      </c>
      <c r="AQ265" s="30">
        <v>125599</v>
      </c>
      <c r="AR265" s="28" t="s">
        <v>21</v>
      </c>
      <c r="AS265" s="28">
        <v>32</v>
      </c>
      <c r="AT265" s="28">
        <v>16.87</v>
      </c>
      <c r="AU265" s="48">
        <f t="shared" si="8"/>
        <v>16.2</v>
      </c>
      <c r="AV265" s="48">
        <f t="shared" si="9"/>
        <v>15.925000000000001</v>
      </c>
    </row>
    <row r="266" spans="1:48" x14ac:dyDescent="0.25">
      <c r="A266" s="1">
        <v>43075</v>
      </c>
      <c r="B266">
        <v>125773</v>
      </c>
      <c r="C266">
        <v>243.95</v>
      </c>
      <c r="D266">
        <v>394.87</v>
      </c>
      <c r="E266">
        <f>SUMPRODUCT(fLineItemInvoiceDetail[Quanity],fLineItemInvoiceDetail[Unit Price],--(fLineItemInvoiceDetail[Invoice Number]=fInvoiceHeader[[#This Row],[Invoice Number]]))</f>
        <v>3948.66</v>
      </c>
      <c r="F266">
        <f>fInvoiceHeader[[#This Row],[Invoice Discount]]/fInvoiceHeader[[#This Row],[Invoice Sales]]</f>
        <v>0.10000101300187912</v>
      </c>
      <c r="G266">
        <f>SUMIFS(fLineItemInvoiceDetail[Line Weight],fLineItemInvoiceDetail[Invoice Number],fInvoiceHeader[[#This Row],[Invoice Number]])</f>
        <v>1813</v>
      </c>
      <c r="I266" s="46">
        <v>125600</v>
      </c>
      <c r="J266" s="46" t="s">
        <v>16</v>
      </c>
      <c r="K266" s="46">
        <v>22</v>
      </c>
      <c r="L266" s="46">
        <v>15.16</v>
      </c>
      <c r="M266" s="46">
        <f>VLOOKUP(fLineItemInvoiceDetail[[#This Row],[Invoice Number]],fInvoiceHeader[[Invoice Number]:[% Sales Discount]],5,0)*fLineItemInvoiceDetail[[#This Row],[Quanity]]*fLineItemInvoiceDetail[[#This Row],[Unit Price]]</f>
        <v>6.67</v>
      </c>
      <c r="N2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266" s="46">
        <f>VLOOKUP(fLineItemInvoiceDetail[[#This Row],[Product]],dProduct[],4,0)*fLineItemInvoiceDetail[[#This Row],[Quanity]]</f>
        <v>77</v>
      </c>
      <c r="AM266" s="31">
        <v>125773</v>
      </c>
      <c r="AN266" s="31">
        <v>243.95</v>
      </c>
      <c r="AO266" s="31">
        <v>394.87</v>
      </c>
      <c r="AQ266" s="32">
        <v>125600</v>
      </c>
      <c r="AR266" s="31" t="s">
        <v>16</v>
      </c>
      <c r="AS266" s="31">
        <v>22</v>
      </c>
      <c r="AT266" s="31">
        <v>15.16</v>
      </c>
      <c r="AU266" s="48">
        <f t="shared" ref="AU266:AU329" si="10">VLOOKUP(AQ266,$AM$9:$AO$872,3,0)/SUMPRODUCT($AS$9:$AS$1780,$AT$9:$AT$1780,--($AQ$9:$AQ$1780=AQ266))*AS266*AT266</f>
        <v>6.67</v>
      </c>
      <c r="AV266" s="48">
        <f t="shared" ref="AV266:AV329" si="11">(VLOOKUP(AR266,$AX$9:$BA$19,4,0)*AS266)/SUMPRODUCT(SUMIFS($BA$9:$BA$19,$AX$9:$AX$19,$AR$9:$AR$1780),$AS$9:$AS$1780,--($AQ$9:$AQ$1780=AQ266))*VLOOKUP(AQ266,$AM$9:$AO$872,2,0)</f>
        <v>12.25</v>
      </c>
    </row>
    <row r="267" spans="1:48" x14ac:dyDescent="0.25">
      <c r="A267" s="1">
        <v>43076</v>
      </c>
      <c r="B267">
        <v>125774</v>
      </c>
      <c r="C267">
        <v>43.924999999999997</v>
      </c>
      <c r="D267">
        <v>64.23</v>
      </c>
      <c r="E267">
        <f>SUMPRODUCT(fLineItemInvoiceDetail[Quanity],fLineItemInvoiceDetail[Unit Price],--(fLineItemInvoiceDetail[Invoice Number]=fInvoiceHeader[[#This Row],[Invoice Number]]))</f>
        <v>1284.6100000000001</v>
      </c>
      <c r="F267">
        <f>fInvoiceHeader[[#This Row],[Invoice Discount]]/fInvoiceHeader[[#This Row],[Invoice Sales]]</f>
        <v>4.9999610776811636E-2</v>
      </c>
      <c r="G267">
        <f>SUMIFS(fLineItemInvoiceDetail[Line Weight],fLineItemInvoiceDetail[Invoice Number],fInvoiceHeader[[#This Row],[Invoice Number]])</f>
        <v>426.5</v>
      </c>
      <c r="I267" s="43">
        <v>125601</v>
      </c>
      <c r="J267" s="43" t="s">
        <v>6</v>
      </c>
      <c r="K267" s="43">
        <v>54</v>
      </c>
      <c r="L267" s="43">
        <v>27.57</v>
      </c>
      <c r="M267" s="43">
        <f>VLOOKUP(fLineItemInvoiceDetail[[#This Row],[Invoice Number]],fInvoiceHeader[[Invoice Number]:[% Sales Discount]],5,0)*fLineItemInvoiceDetail[[#This Row],[Quanity]]*fLineItemInvoiceDetail[[#This Row],[Unit Price]]</f>
        <v>148.87891900567288</v>
      </c>
      <c r="N2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22.540075107296136</v>
      </c>
      <c r="O267" s="43">
        <f>VLOOKUP(fLineItemInvoiceDetail[[#This Row],[Product]],dProduct[],4,0)*fLineItemInvoiceDetail[[#This Row],[Quanity]]</f>
        <v>162</v>
      </c>
      <c r="AM267" s="28">
        <v>125774</v>
      </c>
      <c r="AN267" s="28">
        <v>43.924999999999997</v>
      </c>
      <c r="AO267" s="28">
        <v>64.23</v>
      </c>
      <c r="AQ267" s="30">
        <v>125601</v>
      </c>
      <c r="AR267" s="28" t="s">
        <v>6</v>
      </c>
      <c r="AS267" s="28">
        <v>54</v>
      </c>
      <c r="AT267" s="28">
        <v>27.57</v>
      </c>
      <c r="AU267" s="48">
        <f t="shared" si="10"/>
        <v>148.87891900567288</v>
      </c>
      <c r="AV267" s="48">
        <f t="shared" si="11"/>
        <v>22.540075107296136</v>
      </c>
    </row>
    <row r="268" spans="1:48" x14ac:dyDescent="0.25">
      <c r="A268" s="1">
        <v>43077</v>
      </c>
      <c r="B268">
        <v>125775</v>
      </c>
      <c r="C268">
        <v>52.5</v>
      </c>
      <c r="D268">
        <v>64.58</v>
      </c>
      <c r="E268">
        <f>SUMPRODUCT(fLineItemInvoiceDetail[Quanity],fLineItemInvoiceDetail[Unit Price],--(fLineItemInvoiceDetail[Invoice Number]=fInvoiceHeader[[#This Row],[Invoice Number]]))</f>
        <v>1291.6799999999998</v>
      </c>
      <c r="F268">
        <f>fInvoiceHeader[[#This Row],[Invoice Discount]]/fInvoiceHeader[[#This Row],[Invoice Sales]]</f>
        <v>4.9996903257772826E-2</v>
      </c>
      <c r="G268">
        <f>SUMIFS(fLineItemInvoiceDetail[Line Weight],fLineItemInvoiceDetail[Invoice Number],fInvoiceHeader[[#This Row],[Invoice Number]])</f>
        <v>365.5</v>
      </c>
      <c r="I268" s="46">
        <v>125601</v>
      </c>
      <c r="J268" s="46" t="s">
        <v>14</v>
      </c>
      <c r="K268" s="46">
        <v>110</v>
      </c>
      <c r="L268" s="46">
        <v>15.92</v>
      </c>
      <c r="M268" s="46">
        <f>VLOOKUP(fLineItemInvoiceDetail[[#This Row],[Invoice Number]],fInvoiceHeader[[Invoice Number]:[% Sales Discount]],5,0)*fLineItemInvoiceDetail[[#This Row],[Quanity]]*fLineItemInvoiceDetail[[#This Row],[Unit Price]]</f>
        <v>175.12108099432714</v>
      </c>
      <c r="N2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107.13492489270388</v>
      </c>
      <c r="O268" s="46">
        <f>VLOOKUP(fLineItemInvoiceDetail[[#This Row],[Product]],dProduct[],4,0)*fLineItemInvoiceDetail[[#This Row],[Quanity]]</f>
        <v>770</v>
      </c>
      <c r="AM268" s="31">
        <v>125775</v>
      </c>
      <c r="AN268" s="31">
        <v>52.5</v>
      </c>
      <c r="AO268" s="31">
        <v>64.58</v>
      </c>
      <c r="AQ268" s="32">
        <v>125601</v>
      </c>
      <c r="AR268" s="31" t="s">
        <v>14</v>
      </c>
      <c r="AS268" s="31">
        <v>110</v>
      </c>
      <c r="AT268" s="31">
        <v>15.92</v>
      </c>
      <c r="AU268" s="48">
        <f t="shared" si="10"/>
        <v>175.12108099432714</v>
      </c>
      <c r="AV268" s="48">
        <f t="shared" si="11"/>
        <v>107.13492489270388</v>
      </c>
    </row>
    <row r="269" spans="1:48" x14ac:dyDescent="0.25">
      <c r="A269" s="1">
        <v>43079</v>
      </c>
      <c r="B269">
        <v>125777</v>
      </c>
      <c r="C269">
        <v>42</v>
      </c>
      <c r="D269">
        <v>53.85</v>
      </c>
      <c r="E269">
        <f>SUMPRODUCT(fLineItemInvoiceDetail[Quanity],fLineItemInvoiceDetail[Unit Price],--(fLineItemInvoiceDetail[Invoice Number]=fInvoiceHeader[[#This Row],[Invoice Number]]))</f>
        <v>1076.94</v>
      </c>
      <c r="F269">
        <f>fInvoiceHeader[[#This Row],[Invoice Discount]]/fInvoiceHeader[[#This Row],[Invoice Sales]]</f>
        <v>5.0002785670510891E-2</v>
      </c>
      <c r="G269">
        <f>SUMIFS(fLineItemInvoiceDetail[Line Weight],fLineItemInvoiceDetail[Invoice Number],fInvoiceHeader[[#This Row],[Invoice Number]])</f>
        <v>372</v>
      </c>
      <c r="I269" s="43">
        <v>125602</v>
      </c>
      <c r="J269" s="43" t="s">
        <v>13</v>
      </c>
      <c r="K269" s="43">
        <v>37</v>
      </c>
      <c r="L269" s="43">
        <v>16.22</v>
      </c>
      <c r="M269" s="43">
        <f>VLOOKUP(fLineItemInvoiceDetail[[#This Row],[Invoice Number]],fInvoiceHeader[[Invoice Number]:[% Sales Discount]],5,0)*fLineItemInvoiceDetail[[#This Row],[Quanity]]*fLineItemInvoiceDetail[[#This Row],[Unit Price]]</f>
        <v>60.013335970391182</v>
      </c>
      <c r="N2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29.337286245353162</v>
      </c>
      <c r="O269" s="43">
        <f>VLOOKUP(fLineItemInvoiceDetail[[#This Row],[Product]],dProduct[],4,0)*fLineItemInvoiceDetail[[#This Row],[Quanity]]</f>
        <v>203.5</v>
      </c>
      <c r="AM269" s="28">
        <v>125777</v>
      </c>
      <c r="AN269" s="28">
        <v>42</v>
      </c>
      <c r="AO269" s="28">
        <v>53.85</v>
      </c>
      <c r="AQ269" s="30">
        <v>125602</v>
      </c>
      <c r="AR269" s="28" t="s">
        <v>13</v>
      </c>
      <c r="AS269" s="28">
        <v>37</v>
      </c>
      <c r="AT269" s="28">
        <v>16.22</v>
      </c>
      <c r="AU269" s="48">
        <f t="shared" si="10"/>
        <v>60.013335970391182</v>
      </c>
      <c r="AV269" s="48">
        <f t="shared" si="11"/>
        <v>29.337286245353162</v>
      </c>
    </row>
    <row r="270" spans="1:48" x14ac:dyDescent="0.25">
      <c r="A270" s="1">
        <v>43079</v>
      </c>
      <c r="B270">
        <v>125778</v>
      </c>
      <c r="C270">
        <v>420.52499999999998</v>
      </c>
      <c r="D270">
        <v>617.04</v>
      </c>
      <c r="E270">
        <f>SUMPRODUCT(fLineItemInvoiceDetail[Quanity],fLineItemInvoiceDetail[Unit Price],--(fLineItemInvoiceDetail[Invoice Number]=fInvoiceHeader[[#This Row],[Invoice Number]]))</f>
        <v>6170.43</v>
      </c>
      <c r="F270">
        <f>fInvoiceHeader[[#This Row],[Invoice Discount]]/fInvoiceHeader[[#This Row],[Invoice Sales]]</f>
        <v>9.9999513810220667E-2</v>
      </c>
      <c r="G270">
        <f>SUMIFS(fLineItemInvoiceDetail[Line Weight],fLineItemInvoiceDetail[Invoice Number],fInvoiceHeader[[#This Row],[Invoice Number]])</f>
        <v>3010.5</v>
      </c>
      <c r="I270" s="46">
        <v>125602</v>
      </c>
      <c r="J270" s="46" t="s">
        <v>22</v>
      </c>
      <c r="K270" s="46">
        <v>67</v>
      </c>
      <c r="L270" s="46">
        <v>45</v>
      </c>
      <c r="M270" s="46">
        <f>VLOOKUP(fLineItemInvoiceDetail[[#This Row],[Invoice Number]],fInvoiceHeader[[Invoice Number]:[% Sales Discount]],5,0)*fLineItemInvoiceDetail[[#This Row],[Quanity]]*fLineItemInvoiceDetail[[#This Row],[Unit Price]]</f>
        <v>301.49666402960878</v>
      </c>
      <c r="N2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67.612713754646833</v>
      </c>
      <c r="O270" s="46">
        <f>VLOOKUP(fLineItemInvoiceDetail[[#This Row],[Product]],dProduct[],4,0)*fLineItemInvoiceDetail[[#This Row],[Quanity]]</f>
        <v>469</v>
      </c>
      <c r="AM270" s="31">
        <v>125778</v>
      </c>
      <c r="AN270" s="31">
        <v>420.52499999999998</v>
      </c>
      <c r="AO270" s="31">
        <v>617.04</v>
      </c>
      <c r="AQ270" s="32">
        <v>125602</v>
      </c>
      <c r="AR270" s="31" t="s">
        <v>22</v>
      </c>
      <c r="AS270" s="31">
        <v>67</v>
      </c>
      <c r="AT270" s="31">
        <v>45</v>
      </c>
      <c r="AU270" s="48">
        <f t="shared" si="10"/>
        <v>301.49666402960878</v>
      </c>
      <c r="AV270" s="48">
        <f t="shared" si="11"/>
        <v>67.612713754646833</v>
      </c>
    </row>
    <row r="271" spans="1:48" x14ac:dyDescent="0.25">
      <c r="A271" s="1">
        <v>43080</v>
      </c>
      <c r="B271">
        <v>125779</v>
      </c>
      <c r="C271">
        <v>4.9000000000000004</v>
      </c>
      <c r="D271">
        <v>0</v>
      </c>
      <c r="E271">
        <f>SUMPRODUCT(fLineItemInvoiceDetail[Quanity],fLineItemInvoiceDetail[Unit Price],--(fLineItemInvoiceDetail[Invoice Number]=fInvoiceHeader[[#This Row],[Invoice Number]]))</f>
        <v>212.4</v>
      </c>
      <c r="F271">
        <f>fInvoiceHeader[[#This Row],[Invoice Discount]]/fInvoiceHeader[[#This Row],[Invoice Sales]]</f>
        <v>0</v>
      </c>
      <c r="G271">
        <f>SUMIFS(fLineItemInvoiceDetail[Line Weight],fLineItemInvoiceDetail[Invoice Number],fInvoiceHeader[[#This Row],[Invoice Number]])</f>
        <v>32</v>
      </c>
      <c r="I271" s="43">
        <v>125603</v>
      </c>
      <c r="J271" s="43" t="s">
        <v>13</v>
      </c>
      <c r="K271" s="43">
        <v>26</v>
      </c>
      <c r="L271" s="43">
        <v>16.22</v>
      </c>
      <c r="M271" s="43">
        <f>VLOOKUP(fLineItemInvoiceDetail[[#This Row],[Invoice Number]],fInvoiceHeader[[Invoice Number]:[% Sales Discount]],5,0)*fLineItemInvoiceDetail[[#This Row],[Quanity]]*fLineItemInvoiceDetail[[#This Row],[Unit Price]]</f>
        <v>8.43</v>
      </c>
      <c r="N2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271" s="43">
        <f>VLOOKUP(fLineItemInvoiceDetail[[#This Row],[Product]],dProduct[],4,0)*fLineItemInvoiceDetail[[#This Row],[Quanity]]</f>
        <v>143</v>
      </c>
      <c r="AM271" s="28">
        <v>125779</v>
      </c>
      <c r="AN271" s="28">
        <v>4.9000000000000004</v>
      </c>
      <c r="AO271" s="28">
        <v>0</v>
      </c>
      <c r="AQ271" s="30">
        <v>125603</v>
      </c>
      <c r="AR271" s="28" t="s">
        <v>13</v>
      </c>
      <c r="AS271" s="28">
        <v>26</v>
      </c>
      <c r="AT271" s="28">
        <v>16.22</v>
      </c>
      <c r="AU271" s="48">
        <f t="shared" si="10"/>
        <v>8.43</v>
      </c>
      <c r="AV271" s="48">
        <f t="shared" si="11"/>
        <v>22.05</v>
      </c>
    </row>
    <row r="272" spans="1:48" x14ac:dyDescent="0.25">
      <c r="A272" s="1">
        <v>43080</v>
      </c>
      <c r="B272">
        <v>125780</v>
      </c>
      <c r="C272">
        <v>58.45</v>
      </c>
      <c r="D272">
        <v>197.63</v>
      </c>
      <c r="E272">
        <f>SUMPRODUCT(fLineItemInvoiceDetail[Quanity],fLineItemInvoiceDetail[Unit Price],--(fLineItemInvoiceDetail[Invoice Number]=fInvoiceHeader[[#This Row],[Invoice Number]]))</f>
        <v>2635.1</v>
      </c>
      <c r="F272">
        <f>fInvoiceHeader[[#This Row],[Invoice Discount]]/fInvoiceHeader[[#This Row],[Invoice Sales]]</f>
        <v>7.499905126940154E-2</v>
      </c>
      <c r="G272">
        <f>SUMIFS(fLineItemInvoiceDetail[Line Weight],fLineItemInvoiceDetail[Invoice Number],fInvoiceHeader[[#This Row],[Invoice Number]])</f>
        <v>408</v>
      </c>
      <c r="I272" s="46">
        <v>125604</v>
      </c>
      <c r="J272" s="46" t="s">
        <v>11</v>
      </c>
      <c r="K272" s="46">
        <v>83</v>
      </c>
      <c r="L272" s="46">
        <v>11.97</v>
      </c>
      <c r="M272" s="46">
        <f>VLOOKUP(fLineItemInvoiceDetail[[#This Row],[Invoice Number]],fInvoiceHeader[[Invoice Number]:[% Sales Discount]],5,0)*fLineItemInvoiceDetail[[#This Row],[Quanity]]*fLineItemInvoiceDetail[[#This Row],[Unit Price]]</f>
        <v>34.770000000000003</v>
      </c>
      <c r="N2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272" s="46">
        <f>VLOOKUP(fLineItemInvoiceDetail[[#This Row],[Product]],dProduct[],4,0)*fLineItemInvoiceDetail[[#This Row],[Quanity]]</f>
        <v>415</v>
      </c>
      <c r="AM272" s="31">
        <v>125780</v>
      </c>
      <c r="AN272" s="31">
        <v>58.45</v>
      </c>
      <c r="AO272" s="31">
        <v>197.63</v>
      </c>
      <c r="AQ272" s="32">
        <v>125604</v>
      </c>
      <c r="AR272" s="31" t="s">
        <v>11</v>
      </c>
      <c r="AS272" s="31">
        <v>83</v>
      </c>
      <c r="AT272" s="31">
        <v>11.97</v>
      </c>
      <c r="AU272" s="48">
        <f t="shared" si="10"/>
        <v>34.770000000000003</v>
      </c>
      <c r="AV272" s="48">
        <f t="shared" si="11"/>
        <v>27.3</v>
      </c>
    </row>
    <row r="273" spans="1:48" x14ac:dyDescent="0.25">
      <c r="A273" s="1">
        <v>43080</v>
      </c>
      <c r="B273">
        <v>125781</v>
      </c>
      <c r="C273">
        <v>53.9</v>
      </c>
      <c r="D273">
        <v>428.01</v>
      </c>
      <c r="E273">
        <f>SUMPRODUCT(fLineItemInvoiceDetail[Quanity],fLineItemInvoiceDetail[Unit Price],--(fLineItemInvoiceDetail[Invoice Number]=fInvoiceHeader[[#This Row],[Invoice Number]]))</f>
        <v>4280.05</v>
      </c>
      <c r="F273">
        <f>fInvoiceHeader[[#This Row],[Invoice Discount]]/fInvoiceHeader[[#This Row],[Invoice Sales]]</f>
        <v>0.10000116821065173</v>
      </c>
      <c r="G273">
        <f>SUMIFS(fLineItemInvoiceDetail[Line Weight],fLineItemInvoiceDetail[Invoice Number],fInvoiceHeader[[#This Row],[Invoice Number]])</f>
        <v>655</v>
      </c>
      <c r="I273" s="43">
        <v>125605</v>
      </c>
      <c r="J273" s="43" t="s">
        <v>16</v>
      </c>
      <c r="K273" s="43">
        <v>188</v>
      </c>
      <c r="L273" s="43">
        <v>8.5299999999999994</v>
      </c>
      <c r="M273" s="43">
        <f>VLOOKUP(fLineItemInvoiceDetail[[#This Row],[Invoice Number]],fInvoiceHeader[[Invoice Number]:[% Sales Discount]],5,0)*fLineItemInvoiceDetail[[#This Row],[Quanity]]*fLineItemInvoiceDetail[[#This Row],[Unit Price]]</f>
        <v>160.36600758647452</v>
      </c>
      <c r="N2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51.177777777777777</v>
      </c>
      <c r="O273" s="43">
        <f>VLOOKUP(fLineItemInvoiceDetail[[#This Row],[Product]],dProduct[],4,0)*fLineItemInvoiceDetail[[#This Row],[Quanity]]</f>
        <v>658</v>
      </c>
      <c r="AM273" s="28">
        <v>125781</v>
      </c>
      <c r="AN273" s="28">
        <v>53.9</v>
      </c>
      <c r="AO273" s="28">
        <v>428.01</v>
      </c>
      <c r="AQ273" s="30">
        <v>125605</v>
      </c>
      <c r="AR273" s="28" t="s">
        <v>16</v>
      </c>
      <c r="AS273" s="28">
        <v>188</v>
      </c>
      <c r="AT273" s="28">
        <v>8.5299999999999994</v>
      </c>
      <c r="AU273" s="48">
        <f t="shared" si="10"/>
        <v>160.36600758647452</v>
      </c>
      <c r="AV273" s="48">
        <f t="shared" si="11"/>
        <v>51.177777777777777</v>
      </c>
    </row>
    <row r="274" spans="1:48" x14ac:dyDescent="0.25">
      <c r="A274" s="1">
        <v>43080</v>
      </c>
      <c r="B274">
        <v>125782</v>
      </c>
      <c r="C274">
        <v>113.925</v>
      </c>
      <c r="D274">
        <v>644.47</v>
      </c>
      <c r="E274">
        <f>SUMPRODUCT(fLineItemInvoiceDetail[Quanity],fLineItemInvoiceDetail[Unit Price],--(fLineItemInvoiceDetail[Invoice Number]=fInvoiceHeader[[#This Row],[Invoice Number]]))</f>
        <v>6444.6900000000005</v>
      </c>
      <c r="F274">
        <f>fInvoiceHeader[[#This Row],[Invoice Discount]]/fInvoiceHeader[[#This Row],[Invoice Sales]]</f>
        <v>0.10000015516650142</v>
      </c>
      <c r="G274">
        <f>SUMIFS(fLineItemInvoiceDetail[Line Weight],fLineItemInvoiceDetail[Invoice Number],fInvoiceHeader[[#This Row],[Invoice Number]])</f>
        <v>1087</v>
      </c>
      <c r="I274" s="46">
        <v>125605</v>
      </c>
      <c r="J274" s="46" t="s">
        <v>13</v>
      </c>
      <c r="K274" s="46">
        <v>116</v>
      </c>
      <c r="L274" s="46">
        <v>13.72</v>
      </c>
      <c r="M274" s="46">
        <f>VLOOKUP(fLineItemInvoiceDetail[[#This Row],[Invoice Number]],fInvoiceHeader[[Invoice Number]:[% Sales Discount]],5,0)*fLineItemInvoiceDetail[[#This Row],[Quanity]]*fLineItemInvoiceDetail[[#This Row],[Unit Price]]</f>
        <v>159.15399241352546</v>
      </c>
      <c r="N2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49.62222222222222</v>
      </c>
      <c r="O274" s="46">
        <f>VLOOKUP(fLineItemInvoiceDetail[[#This Row],[Product]],dProduct[],4,0)*fLineItemInvoiceDetail[[#This Row],[Quanity]]</f>
        <v>638</v>
      </c>
      <c r="AM274" s="31">
        <v>125782</v>
      </c>
      <c r="AN274" s="31">
        <v>113.925</v>
      </c>
      <c r="AO274" s="31">
        <v>644.47</v>
      </c>
      <c r="AQ274" s="32">
        <v>125605</v>
      </c>
      <c r="AR274" s="31" t="s">
        <v>13</v>
      </c>
      <c r="AS274" s="31">
        <v>116</v>
      </c>
      <c r="AT274" s="31">
        <v>13.72</v>
      </c>
      <c r="AU274" s="48">
        <f t="shared" si="10"/>
        <v>159.15399241352546</v>
      </c>
      <c r="AV274" s="48">
        <f t="shared" si="11"/>
        <v>49.62222222222222</v>
      </c>
    </row>
    <row r="275" spans="1:48" x14ac:dyDescent="0.25">
      <c r="A275" s="1">
        <v>43081</v>
      </c>
      <c r="B275">
        <v>125783</v>
      </c>
      <c r="C275">
        <v>193.55</v>
      </c>
      <c r="D275">
        <v>665.8</v>
      </c>
      <c r="E275">
        <f>SUMPRODUCT(fLineItemInvoiceDetail[Quanity],fLineItemInvoiceDetail[Unit Price],--(fLineItemInvoiceDetail[Invoice Number]=fInvoiceHeader[[#This Row],[Invoice Number]]))</f>
        <v>6657.99</v>
      </c>
      <c r="F275">
        <f>fInvoiceHeader[[#This Row],[Invoice Discount]]/fInvoiceHeader[[#This Row],[Invoice Sales]]</f>
        <v>0.10000015019547941</v>
      </c>
      <c r="G275">
        <f>SUMIFS(fLineItemInvoiceDetail[Line Weight],fLineItemInvoiceDetail[Invoice Number],fInvoiceHeader[[#This Row],[Invoice Number]])</f>
        <v>1830.5</v>
      </c>
      <c r="I275" s="43">
        <v>125606</v>
      </c>
      <c r="J275" s="43" t="s">
        <v>17</v>
      </c>
      <c r="K275" s="43">
        <v>238</v>
      </c>
      <c r="L275" s="43">
        <v>12.58</v>
      </c>
      <c r="M275" s="43">
        <f>VLOOKUP(fLineItemInvoiceDetail[[#This Row],[Invoice Number]],fInvoiceHeader[[Invoice Number]:[% Sales Discount]],5,0)*fLineItemInvoiceDetail[[#This Row],[Quanity]]*fLineItemInvoiceDetail[[#This Row],[Unit Price]]</f>
        <v>299.39999999999998</v>
      </c>
      <c r="N2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169.75</v>
      </c>
      <c r="O275" s="43">
        <f>VLOOKUP(fLineItemInvoiceDetail[[#This Row],[Product]],dProduct[],4,0)*fLineItemInvoiceDetail[[#This Row],[Quanity]]</f>
        <v>1547</v>
      </c>
      <c r="AM275" s="28">
        <v>125783</v>
      </c>
      <c r="AN275" s="28">
        <v>193.55</v>
      </c>
      <c r="AO275" s="28">
        <v>665.8</v>
      </c>
      <c r="AQ275" s="30">
        <v>125606</v>
      </c>
      <c r="AR275" s="28" t="s">
        <v>17</v>
      </c>
      <c r="AS275" s="28">
        <v>238</v>
      </c>
      <c r="AT275" s="28">
        <v>12.58</v>
      </c>
      <c r="AU275" s="48">
        <f t="shared" si="10"/>
        <v>299.39999999999998</v>
      </c>
      <c r="AV275" s="48">
        <f t="shared" si="11"/>
        <v>169.75</v>
      </c>
    </row>
    <row r="276" spans="1:48" x14ac:dyDescent="0.25">
      <c r="A276" s="1">
        <v>43081</v>
      </c>
      <c r="B276">
        <v>125784</v>
      </c>
      <c r="C276">
        <v>81.55</v>
      </c>
      <c r="D276">
        <v>450.92</v>
      </c>
      <c r="E276">
        <f>SUMPRODUCT(fLineItemInvoiceDetail[Quanity],fLineItemInvoiceDetail[Unit Price],--(fLineItemInvoiceDetail[Invoice Number]=fInvoiceHeader[[#This Row],[Invoice Number]]))</f>
        <v>4509.21</v>
      </c>
      <c r="F276">
        <f>fInvoiceHeader[[#This Row],[Invoice Discount]]/fInvoiceHeader[[#This Row],[Invoice Sales]]</f>
        <v>9.9999778231663644E-2</v>
      </c>
      <c r="G276">
        <f>SUMIFS(fLineItemInvoiceDetail[Line Weight],fLineItemInvoiceDetail[Invoice Number],fInvoiceHeader[[#This Row],[Invoice Number]])</f>
        <v>985.5</v>
      </c>
      <c r="I276" s="46">
        <v>125607</v>
      </c>
      <c r="J276" s="46" t="s">
        <v>15</v>
      </c>
      <c r="K276" s="46">
        <v>104</v>
      </c>
      <c r="L276" s="46">
        <v>15.92</v>
      </c>
      <c r="M276" s="46">
        <f>VLOOKUP(fLineItemInvoiceDetail[[#This Row],[Invoice Number]],fInvoiceHeader[[Invoice Number]:[% Sales Discount]],5,0)*fLineItemInvoiceDetail[[#This Row],[Quanity]]*fLineItemInvoiceDetail[[#This Row],[Unit Price]]</f>
        <v>82.78</v>
      </c>
      <c r="N2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69.3</v>
      </c>
      <c r="O276" s="46">
        <f>VLOOKUP(fLineItemInvoiceDetail[[#This Row],[Product]],dProduct[],4,0)*fLineItemInvoiceDetail[[#This Row],[Quanity]]</f>
        <v>520</v>
      </c>
      <c r="AM276" s="31">
        <v>125784</v>
      </c>
      <c r="AN276" s="31">
        <v>81.55</v>
      </c>
      <c r="AO276" s="31">
        <v>450.92</v>
      </c>
      <c r="AQ276" s="32">
        <v>125607</v>
      </c>
      <c r="AR276" s="31" t="s">
        <v>15</v>
      </c>
      <c r="AS276" s="31">
        <v>104</v>
      </c>
      <c r="AT276" s="31">
        <v>15.92</v>
      </c>
      <c r="AU276" s="48">
        <f t="shared" si="10"/>
        <v>82.78</v>
      </c>
      <c r="AV276" s="48">
        <f t="shared" si="11"/>
        <v>69.3</v>
      </c>
    </row>
    <row r="277" spans="1:48" x14ac:dyDescent="0.25">
      <c r="A277" s="1">
        <v>43081</v>
      </c>
      <c r="B277">
        <v>125785</v>
      </c>
      <c r="C277">
        <v>15.925000000000001</v>
      </c>
      <c r="D277">
        <v>19.2</v>
      </c>
      <c r="E277">
        <f>SUMPRODUCT(fLineItemInvoiceDetail[Quanity],fLineItemInvoiceDetail[Unit Price],--(fLineItemInvoiceDetail[Invoice Number]=fInvoiceHeader[[#This Row],[Invoice Number]]))</f>
        <v>639.88</v>
      </c>
      <c r="F277">
        <f>fInvoiceHeader[[#This Row],[Invoice Discount]]/fInvoiceHeader[[#This Row],[Invoice Sales]]</f>
        <v>3.0005626054885291E-2</v>
      </c>
      <c r="G277">
        <f>SUMIFS(fLineItemInvoiceDetail[Line Weight],fLineItemInvoiceDetail[Invoice Number],fInvoiceHeader[[#This Row],[Invoice Number]])</f>
        <v>204</v>
      </c>
      <c r="I277" s="43">
        <v>125608</v>
      </c>
      <c r="J277" s="43" t="s">
        <v>15</v>
      </c>
      <c r="K277" s="43">
        <v>20</v>
      </c>
      <c r="L277" s="43">
        <v>23.16</v>
      </c>
      <c r="M277" s="43">
        <f>VLOOKUP(fLineItemInvoiceDetail[[#This Row],[Invoice Number]],fInvoiceHeader[[Invoice Number]:[% Sales Discount]],5,0)*fLineItemInvoiceDetail[[#This Row],[Quanity]]*fLineItemInvoiceDetail[[#This Row],[Unit Price]]</f>
        <v>46.319586496873285</v>
      </c>
      <c r="N2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9.5340800762631073</v>
      </c>
      <c r="O277" s="43">
        <f>VLOOKUP(fLineItemInvoiceDetail[[#This Row],[Product]],dProduct[],4,0)*fLineItemInvoiceDetail[[#This Row],[Quanity]]</f>
        <v>100</v>
      </c>
      <c r="AM277" s="28">
        <v>125785</v>
      </c>
      <c r="AN277" s="28">
        <v>15.925000000000001</v>
      </c>
      <c r="AO277" s="28">
        <v>19.2</v>
      </c>
      <c r="AQ277" s="30">
        <v>125608</v>
      </c>
      <c r="AR277" s="28" t="s">
        <v>15</v>
      </c>
      <c r="AS277" s="28">
        <v>20</v>
      </c>
      <c r="AT277" s="28">
        <v>23.16</v>
      </c>
      <c r="AU277" s="48">
        <f t="shared" si="10"/>
        <v>46.319586496873285</v>
      </c>
      <c r="AV277" s="48">
        <f t="shared" si="11"/>
        <v>9.5340800762631073</v>
      </c>
    </row>
    <row r="278" spans="1:48" x14ac:dyDescent="0.25">
      <c r="A278" s="1">
        <v>43081</v>
      </c>
      <c r="B278">
        <v>125786</v>
      </c>
      <c r="C278">
        <v>165.2</v>
      </c>
      <c r="D278">
        <v>483.08</v>
      </c>
      <c r="E278">
        <f>SUMPRODUCT(fLineItemInvoiceDetail[Quanity],fLineItemInvoiceDetail[Unit Price],--(fLineItemInvoiceDetail[Invoice Number]=fInvoiceHeader[[#This Row],[Invoice Number]]))</f>
        <v>4830.84</v>
      </c>
      <c r="F278">
        <f>fInvoiceHeader[[#This Row],[Invoice Discount]]/fInvoiceHeader[[#This Row],[Invoice Sales]]</f>
        <v>9.9999171986652424E-2</v>
      </c>
      <c r="G278">
        <f>SUMIFS(fLineItemInvoiceDetail[Line Weight],fLineItemInvoiceDetail[Invoice Number],fInvoiceHeader[[#This Row],[Invoice Number]])</f>
        <v>2267</v>
      </c>
      <c r="I278" s="46">
        <v>125608</v>
      </c>
      <c r="J278" s="46" t="s">
        <v>10</v>
      </c>
      <c r="K278" s="46">
        <v>39</v>
      </c>
      <c r="L278" s="46">
        <v>18.82</v>
      </c>
      <c r="M278" s="46">
        <f>VLOOKUP(fLineItemInvoiceDetail[[#This Row],[Invoice Number]],fInvoiceHeader[[Invoice Number]:[% Sales Discount]],5,0)*fLineItemInvoiceDetail[[#This Row],[Quanity]]*fLineItemInvoiceDetail[[#This Row],[Unit Price]]</f>
        <v>73.397344768944421</v>
      </c>
      <c r="N2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22.309747378455672</v>
      </c>
      <c r="O278" s="46">
        <f>VLOOKUP(fLineItemInvoiceDetail[[#This Row],[Product]],dProduct[],4,0)*fLineItemInvoiceDetail[[#This Row],[Quanity]]</f>
        <v>234</v>
      </c>
      <c r="AM278" s="31">
        <v>125786</v>
      </c>
      <c r="AN278" s="31">
        <v>165.2</v>
      </c>
      <c r="AO278" s="31">
        <v>483.08</v>
      </c>
      <c r="AQ278" s="32">
        <v>125608</v>
      </c>
      <c r="AR278" s="31" t="s">
        <v>10</v>
      </c>
      <c r="AS278" s="31">
        <v>39</v>
      </c>
      <c r="AT278" s="31">
        <v>18.82</v>
      </c>
      <c r="AU278" s="48">
        <f t="shared" si="10"/>
        <v>73.397344768944421</v>
      </c>
      <c r="AV278" s="48">
        <f t="shared" si="11"/>
        <v>22.309747378455672</v>
      </c>
    </row>
    <row r="279" spans="1:48" x14ac:dyDescent="0.25">
      <c r="A279" s="1">
        <v>43082</v>
      </c>
      <c r="B279">
        <v>125787</v>
      </c>
      <c r="C279">
        <v>78.925000000000011</v>
      </c>
      <c r="D279">
        <v>172.77</v>
      </c>
      <c r="E279">
        <f>SUMPRODUCT(fLineItemInvoiceDetail[Quanity],fLineItemInvoiceDetail[Unit Price],--(fLineItemInvoiceDetail[Invoice Number]=fInvoiceHeader[[#This Row],[Invoice Number]]))</f>
        <v>2303.56</v>
      </c>
      <c r="F279">
        <f>fInvoiceHeader[[#This Row],[Invoice Discount]]/fInvoiceHeader[[#This Row],[Invoice Sales]]</f>
        <v>7.500130233204258E-2</v>
      </c>
      <c r="G279">
        <f>SUMIFS(fLineItemInvoiceDetail[Line Weight],fLineItemInvoiceDetail[Invoice Number],fInvoiceHeader[[#This Row],[Invoice Number]])</f>
        <v>696.5</v>
      </c>
      <c r="I279" s="43">
        <v>125608</v>
      </c>
      <c r="J279" s="43" t="s">
        <v>14</v>
      </c>
      <c r="K279" s="43">
        <v>252</v>
      </c>
      <c r="L279" s="43">
        <v>13.03</v>
      </c>
      <c r="M279" s="43">
        <f>VLOOKUP(fLineItemInvoiceDetail[[#This Row],[Invoice Number]],fInvoiceHeader[[Invoice Number]:[% Sales Discount]],5,0)*fLineItemInvoiceDetail[[#This Row],[Quanity]]*fLineItemInvoiceDetail[[#This Row],[Unit Price]]</f>
        <v>328.35306873418227</v>
      </c>
      <c r="N2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168.18117254528121</v>
      </c>
      <c r="O279" s="43">
        <f>VLOOKUP(fLineItemInvoiceDetail[[#This Row],[Product]],dProduct[],4,0)*fLineItemInvoiceDetail[[#This Row],[Quanity]]</f>
        <v>1764</v>
      </c>
      <c r="AM279" s="28">
        <v>125787</v>
      </c>
      <c r="AN279" s="28">
        <v>78.925000000000011</v>
      </c>
      <c r="AO279" s="28">
        <v>172.77</v>
      </c>
      <c r="AQ279" s="30">
        <v>125608</v>
      </c>
      <c r="AR279" s="28" t="s">
        <v>14</v>
      </c>
      <c r="AS279" s="28">
        <v>252</v>
      </c>
      <c r="AT279" s="28">
        <v>13.03</v>
      </c>
      <c r="AU279" s="48">
        <f t="shared" si="10"/>
        <v>328.35306873418227</v>
      </c>
      <c r="AV279" s="48">
        <f t="shared" si="11"/>
        <v>168.18117254528121</v>
      </c>
    </row>
    <row r="280" spans="1:48" x14ac:dyDescent="0.25">
      <c r="A280" s="1">
        <v>43082</v>
      </c>
      <c r="B280">
        <v>125788</v>
      </c>
      <c r="C280">
        <v>222.95</v>
      </c>
      <c r="D280">
        <v>382.17</v>
      </c>
      <c r="E280">
        <f>SUMPRODUCT(fLineItemInvoiceDetail[Quanity],fLineItemInvoiceDetail[Unit Price],--(fLineItemInvoiceDetail[Invoice Number]=fInvoiceHeader[[#This Row],[Invoice Number]]))</f>
        <v>3821.69</v>
      </c>
      <c r="F280">
        <f>fInvoiceHeader[[#This Row],[Invoice Discount]]/fInvoiceHeader[[#This Row],[Invoice Sales]]</f>
        <v>0.10000026166434221</v>
      </c>
      <c r="G280">
        <f>SUMIFS(fLineItemInvoiceDetail[Line Weight],fLineItemInvoiceDetail[Invoice Number],fInvoiceHeader[[#This Row],[Invoice Number]])</f>
        <v>1616.5</v>
      </c>
      <c r="I280" s="46">
        <v>125609</v>
      </c>
      <c r="J280" s="46" t="s">
        <v>21</v>
      </c>
      <c r="K280" s="46">
        <v>125</v>
      </c>
      <c r="L280" s="46">
        <v>14.27</v>
      </c>
      <c r="M280" s="46">
        <f>VLOOKUP(fLineItemInvoiceDetail[[#This Row],[Invoice Number]],fInvoiceHeader[[Invoice Number]:[% Sales Discount]],5,0)*fLineItemInvoiceDetail[[#This Row],[Quanity]]*fLineItemInvoiceDetail[[#This Row],[Unit Price]]</f>
        <v>115.94282586463996</v>
      </c>
      <c r="N2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68.921232876712324</v>
      </c>
      <c r="O280" s="46">
        <f>VLOOKUP(fLineItemInvoiceDetail[[#This Row],[Product]],dProduct[],4,0)*fLineItemInvoiceDetail[[#This Row],[Quanity]]</f>
        <v>437.5</v>
      </c>
      <c r="AM280" s="31">
        <v>125788</v>
      </c>
      <c r="AN280" s="31">
        <v>222.95</v>
      </c>
      <c r="AO280" s="31">
        <v>382.17</v>
      </c>
      <c r="AQ280" s="32">
        <v>125609</v>
      </c>
      <c r="AR280" s="31" t="s">
        <v>21</v>
      </c>
      <c r="AS280" s="31">
        <v>125</v>
      </c>
      <c r="AT280" s="31">
        <v>14.27</v>
      </c>
      <c r="AU280" s="48">
        <f t="shared" si="10"/>
        <v>115.94282586463996</v>
      </c>
      <c r="AV280" s="48">
        <f t="shared" si="11"/>
        <v>68.921232876712324</v>
      </c>
    </row>
    <row r="281" spans="1:48" x14ac:dyDescent="0.25">
      <c r="A281" s="1">
        <v>43085</v>
      </c>
      <c r="B281">
        <v>125789</v>
      </c>
      <c r="C281">
        <v>122.85</v>
      </c>
      <c r="D281">
        <v>343.85</v>
      </c>
      <c r="E281">
        <f>SUMPRODUCT(fLineItemInvoiceDetail[Quanity],fLineItemInvoiceDetail[Unit Price],--(fLineItemInvoiceDetail[Invoice Number]=fInvoiceHeader[[#This Row],[Invoice Number]]))</f>
        <v>3438.51</v>
      </c>
      <c r="F281">
        <f>fInvoiceHeader[[#This Row],[Invoice Discount]]/fInvoiceHeader[[#This Row],[Invoice Sales]]</f>
        <v>9.9999709176358365E-2</v>
      </c>
      <c r="G281">
        <f>SUMIFS(fLineItemInvoiceDetail[Line Weight],fLineItemInvoiceDetail[Invoice Number],fInvoiceHeader[[#This Row],[Invoice Number]])</f>
        <v>1051.5</v>
      </c>
      <c r="I281" s="43">
        <v>125609</v>
      </c>
      <c r="J281" s="43" t="s">
        <v>21</v>
      </c>
      <c r="K281" s="43">
        <v>21</v>
      </c>
      <c r="L281" s="43">
        <v>20.76</v>
      </c>
      <c r="M281" s="43">
        <f>VLOOKUP(fLineItemInvoiceDetail[[#This Row],[Invoice Number]],fInvoiceHeader[[Invoice Number]:[% Sales Discount]],5,0)*fLineItemInvoiceDetail[[#This Row],[Quanity]]*fLineItemInvoiceDetail[[#This Row],[Unit Price]]</f>
        <v>28.337174135360026</v>
      </c>
      <c r="N2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11.578767123287671</v>
      </c>
      <c r="O281" s="43">
        <f>VLOOKUP(fLineItemInvoiceDetail[[#This Row],[Product]],dProduct[],4,0)*fLineItemInvoiceDetail[[#This Row],[Quanity]]</f>
        <v>73.5</v>
      </c>
      <c r="AM281" s="28">
        <v>125789</v>
      </c>
      <c r="AN281" s="28">
        <v>122.85</v>
      </c>
      <c r="AO281" s="28">
        <v>343.85</v>
      </c>
      <c r="AQ281" s="30">
        <v>125609</v>
      </c>
      <c r="AR281" s="28" t="s">
        <v>21</v>
      </c>
      <c r="AS281" s="28">
        <v>21</v>
      </c>
      <c r="AT281" s="28">
        <v>20.76</v>
      </c>
      <c r="AU281" s="48">
        <f t="shared" si="10"/>
        <v>28.337174135360026</v>
      </c>
      <c r="AV281" s="48">
        <f t="shared" si="11"/>
        <v>11.578767123287671</v>
      </c>
    </row>
    <row r="282" spans="1:48" x14ac:dyDescent="0.25">
      <c r="A282" s="1">
        <v>43086</v>
      </c>
      <c r="B282">
        <v>125790</v>
      </c>
      <c r="C282">
        <v>12.6</v>
      </c>
      <c r="D282">
        <v>9.9600000000000009</v>
      </c>
      <c r="E282">
        <f>SUMPRODUCT(fLineItemInvoiceDetail[Quanity],fLineItemInvoiceDetail[Unit Price],--(fLineItemInvoiceDetail[Invoice Number]=fInvoiceHeader[[#This Row],[Invoice Number]]))</f>
        <v>498.24</v>
      </c>
      <c r="F282">
        <f>fInvoiceHeader[[#This Row],[Invoice Discount]]/fInvoiceHeader[[#This Row],[Invoice Sales]]</f>
        <v>1.9990366088631986E-2</v>
      </c>
      <c r="G282">
        <f>SUMIFS(fLineItemInvoiceDetail[Line Weight],fLineItemInvoiceDetail[Invoice Number],fInvoiceHeader[[#This Row],[Invoice Number]])</f>
        <v>84</v>
      </c>
      <c r="I282" s="46">
        <v>125611</v>
      </c>
      <c r="J282" s="46" t="s">
        <v>21</v>
      </c>
      <c r="K282" s="46">
        <v>239</v>
      </c>
      <c r="L282" s="46">
        <v>11.68</v>
      </c>
      <c r="M282" s="46">
        <f>VLOOKUP(fLineItemInvoiceDetail[[#This Row],[Invoice Number]],fInvoiceHeader[[Invoice Number]:[% Sales Discount]],5,0)*fLineItemInvoiceDetail[[#This Row],[Quanity]]*fLineItemInvoiceDetail[[#This Row],[Unit Price]]</f>
        <v>279.14961260950497</v>
      </c>
      <c r="N2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108.99428807947019</v>
      </c>
      <c r="O282" s="46">
        <f>VLOOKUP(fLineItemInvoiceDetail[[#This Row],[Product]],dProduct[],4,0)*fLineItemInvoiceDetail[[#This Row],[Quanity]]</f>
        <v>836.5</v>
      </c>
      <c r="AM282" s="31">
        <v>125790</v>
      </c>
      <c r="AN282" s="31">
        <v>12.6</v>
      </c>
      <c r="AO282" s="31">
        <v>9.9600000000000009</v>
      </c>
      <c r="AQ282" s="32">
        <v>125611</v>
      </c>
      <c r="AR282" s="31" t="s">
        <v>21</v>
      </c>
      <c r="AS282" s="31">
        <v>239</v>
      </c>
      <c r="AT282" s="31">
        <v>11.68</v>
      </c>
      <c r="AU282" s="48">
        <f t="shared" si="10"/>
        <v>279.14961260950497</v>
      </c>
      <c r="AV282" s="48">
        <f t="shared" si="11"/>
        <v>108.99428807947019</v>
      </c>
    </row>
    <row r="283" spans="1:48" x14ac:dyDescent="0.25">
      <c r="A283" s="1">
        <v>43087</v>
      </c>
      <c r="B283">
        <v>125792</v>
      </c>
      <c r="C283">
        <v>46.2</v>
      </c>
      <c r="D283">
        <v>312</v>
      </c>
      <c r="E283">
        <f>SUMPRODUCT(fLineItemInvoiceDetail[Quanity],fLineItemInvoiceDetail[Unit Price],--(fLineItemInvoiceDetail[Invoice Number]=fInvoiceHeader[[#This Row],[Invoice Number]]))</f>
        <v>3120</v>
      </c>
      <c r="F283">
        <f>fInvoiceHeader[[#This Row],[Invoice Discount]]/fInvoiceHeader[[#This Row],[Invoice Sales]]</f>
        <v>0.1</v>
      </c>
      <c r="G283">
        <f>SUMIFS(fLineItemInvoiceDetail[Line Weight],fLineItemInvoiceDetail[Invoice Number],fInvoiceHeader[[#This Row],[Invoice Number]])</f>
        <v>448</v>
      </c>
      <c r="I283" s="43">
        <v>125611</v>
      </c>
      <c r="J283" s="43" t="s">
        <v>16</v>
      </c>
      <c r="K283" s="43">
        <v>63</v>
      </c>
      <c r="L283" s="43">
        <v>11.37</v>
      </c>
      <c r="M283" s="43">
        <f>VLOOKUP(fLineItemInvoiceDetail[[#This Row],[Invoice Number]],fInvoiceHeader[[Invoice Number]:[% Sales Discount]],5,0)*fLineItemInvoiceDetail[[#This Row],[Quanity]]*fLineItemInvoiceDetail[[#This Row],[Unit Price]]</f>
        <v>71.63038739049496</v>
      </c>
      <c r="N2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28.730711920529803</v>
      </c>
      <c r="O283" s="43">
        <f>VLOOKUP(fLineItemInvoiceDetail[[#This Row],[Product]],dProduct[],4,0)*fLineItemInvoiceDetail[[#This Row],[Quanity]]</f>
        <v>220.5</v>
      </c>
      <c r="AM283" s="28">
        <v>125792</v>
      </c>
      <c r="AN283" s="28">
        <v>46.2</v>
      </c>
      <c r="AO283" s="28">
        <v>312</v>
      </c>
      <c r="AQ283" s="30">
        <v>125611</v>
      </c>
      <c r="AR283" s="28" t="s">
        <v>16</v>
      </c>
      <c r="AS283" s="28">
        <v>63</v>
      </c>
      <c r="AT283" s="28">
        <v>11.37</v>
      </c>
      <c r="AU283" s="48">
        <f t="shared" si="10"/>
        <v>71.63038739049496</v>
      </c>
      <c r="AV283" s="48">
        <f t="shared" si="11"/>
        <v>28.730711920529803</v>
      </c>
    </row>
    <row r="284" spans="1:48" x14ac:dyDescent="0.25">
      <c r="A284" s="1">
        <v>43087</v>
      </c>
      <c r="B284">
        <v>125793</v>
      </c>
      <c r="C284">
        <v>60.375</v>
      </c>
      <c r="D284">
        <v>193.91</v>
      </c>
      <c r="E284">
        <f>SUMPRODUCT(fLineItemInvoiceDetail[Quanity],fLineItemInvoiceDetail[Unit Price],--(fLineItemInvoiceDetail[Invoice Number]=fInvoiceHeader[[#This Row],[Invoice Number]]))</f>
        <v>2585.48</v>
      </c>
      <c r="F284">
        <f>fInvoiceHeader[[#This Row],[Invoice Discount]]/fInvoiceHeader[[#This Row],[Invoice Sales]]</f>
        <v>7.499961322462366E-2</v>
      </c>
      <c r="G284">
        <f>SUMIFS(fLineItemInvoiceDetail[Line Weight],fLineItemInvoiceDetail[Invoice Number],fInvoiceHeader[[#This Row],[Invoice Number]])</f>
        <v>402.5</v>
      </c>
      <c r="I284" s="46">
        <v>125612</v>
      </c>
      <c r="J284" s="46" t="s">
        <v>22</v>
      </c>
      <c r="K284" s="46">
        <v>25</v>
      </c>
      <c r="L284" s="46">
        <v>48.75</v>
      </c>
      <c r="M284" s="46">
        <f>VLOOKUP(fLineItemInvoiceDetail[[#This Row],[Invoice Number]],fInvoiceHeader[[Invoice Number]:[% Sales Discount]],5,0)*fLineItemInvoiceDetail[[#This Row],[Quanity]]*fLineItemInvoiceDetail[[#This Row],[Unit Price]]</f>
        <v>121.876701998408</v>
      </c>
      <c r="N2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17.401439299123904</v>
      </c>
      <c r="O284" s="46">
        <f>VLOOKUP(fLineItemInvoiceDetail[[#This Row],[Product]],dProduct[],4,0)*fLineItemInvoiceDetail[[#This Row],[Quanity]]</f>
        <v>175</v>
      </c>
      <c r="AM284" s="31">
        <v>125793</v>
      </c>
      <c r="AN284" s="31">
        <v>60.375</v>
      </c>
      <c r="AO284" s="31">
        <v>193.91</v>
      </c>
      <c r="AQ284" s="32">
        <v>125612</v>
      </c>
      <c r="AR284" s="31" t="s">
        <v>22</v>
      </c>
      <c r="AS284" s="31">
        <v>25</v>
      </c>
      <c r="AT284" s="31">
        <v>48.75</v>
      </c>
      <c r="AU284" s="48">
        <f t="shared" si="10"/>
        <v>121.876701998408</v>
      </c>
      <c r="AV284" s="48">
        <f t="shared" si="11"/>
        <v>17.401439299123904</v>
      </c>
    </row>
    <row r="285" spans="1:48" x14ac:dyDescent="0.25">
      <c r="A285" s="1">
        <v>43087</v>
      </c>
      <c r="B285">
        <v>125794</v>
      </c>
      <c r="C285">
        <v>19.600000000000001</v>
      </c>
      <c r="D285">
        <v>31.03</v>
      </c>
      <c r="E285">
        <f>SUMPRODUCT(fLineItemInvoiceDetail[Quanity],fLineItemInvoiceDetail[Unit Price],--(fLineItemInvoiceDetail[Invoice Number]=fInvoiceHeader[[#This Row],[Invoice Number]]))</f>
        <v>886.71</v>
      </c>
      <c r="F285">
        <f>fInvoiceHeader[[#This Row],[Invoice Discount]]/fInvoiceHeader[[#This Row],[Invoice Sales]]</f>
        <v>3.4994530342502057E-2</v>
      </c>
      <c r="G285">
        <f>SUMIFS(fLineItemInvoiceDetail[Line Weight],fLineItemInvoiceDetail[Invoice Number],fInvoiceHeader[[#This Row],[Invoice Number]])</f>
        <v>199.5</v>
      </c>
      <c r="I285" s="43">
        <v>125612</v>
      </c>
      <c r="J285" s="43" t="s">
        <v>8</v>
      </c>
      <c r="K285" s="43">
        <v>128</v>
      </c>
      <c r="L285" s="43">
        <v>15.37</v>
      </c>
      <c r="M285" s="43">
        <f>VLOOKUP(fLineItemInvoiceDetail[[#This Row],[Invoice Number]],fInvoiceHeader[[Invoice Number]:[% Sales Discount]],5,0)*fLineItemInvoiceDetail[[#This Row],[Quanity]]*fLineItemInvoiceDetail[[#This Row],[Unit Price]]</f>
        <v>196.73874744089267</v>
      </c>
      <c r="N2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50.911639549436799</v>
      </c>
      <c r="O285" s="43">
        <f>VLOOKUP(fLineItemInvoiceDetail[[#This Row],[Product]],dProduct[],4,0)*fLineItemInvoiceDetail[[#This Row],[Quanity]]</f>
        <v>512</v>
      </c>
      <c r="AM285" s="28">
        <v>125794</v>
      </c>
      <c r="AN285" s="28">
        <v>19.600000000000001</v>
      </c>
      <c r="AO285" s="28">
        <v>31.03</v>
      </c>
      <c r="AQ285" s="30">
        <v>125612</v>
      </c>
      <c r="AR285" s="28" t="s">
        <v>8</v>
      </c>
      <c r="AS285" s="28">
        <v>128</v>
      </c>
      <c r="AT285" s="28">
        <v>15.37</v>
      </c>
      <c r="AU285" s="48">
        <f t="shared" si="10"/>
        <v>196.73874744089267</v>
      </c>
      <c r="AV285" s="48">
        <f t="shared" si="11"/>
        <v>50.911639549436799</v>
      </c>
    </row>
    <row r="286" spans="1:48" x14ac:dyDescent="0.25">
      <c r="A286" s="1">
        <v>43089</v>
      </c>
      <c r="B286">
        <v>125795</v>
      </c>
      <c r="C286">
        <v>37.099999999999994</v>
      </c>
      <c r="D286">
        <v>69.19</v>
      </c>
      <c r="E286">
        <f>SUMPRODUCT(fLineItemInvoiceDetail[Quanity],fLineItemInvoiceDetail[Unit Price],--(fLineItemInvoiceDetail[Invoice Number]=fInvoiceHeader[[#This Row],[Invoice Number]]))</f>
        <v>1383.75</v>
      </c>
      <c r="F286">
        <f>fInvoiceHeader[[#This Row],[Invoice Discount]]/fInvoiceHeader[[#This Row],[Invoice Sales]]</f>
        <v>5.0001806684733516E-2</v>
      </c>
      <c r="G286">
        <f>SUMIFS(fLineItemInvoiceDetail[Line Weight],fLineItemInvoiceDetail[Invoice Number],fInvoiceHeader[[#This Row],[Invoice Number]])</f>
        <v>511</v>
      </c>
      <c r="I286" s="46">
        <v>125612</v>
      </c>
      <c r="J286" s="46" t="s">
        <v>16</v>
      </c>
      <c r="K286" s="46">
        <v>32</v>
      </c>
      <c r="L286" s="46">
        <v>12.32</v>
      </c>
      <c r="M286" s="46">
        <f>VLOOKUP(fLineItemInvoiceDetail[[#This Row],[Invoice Number]],fInvoiceHeader[[Invoice Number]:[% Sales Discount]],5,0)*fLineItemInvoiceDetail[[#This Row],[Quanity]]*fLineItemInvoiceDetail[[#This Row],[Unit Price]]</f>
        <v>39.42455056069938</v>
      </c>
      <c r="N2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11.136921151439299</v>
      </c>
      <c r="O286" s="46">
        <f>VLOOKUP(fLineItemInvoiceDetail[[#This Row],[Product]],dProduct[],4,0)*fLineItemInvoiceDetail[[#This Row],[Quanity]]</f>
        <v>112</v>
      </c>
      <c r="AM286" s="31">
        <v>125795</v>
      </c>
      <c r="AN286" s="31">
        <v>37.099999999999994</v>
      </c>
      <c r="AO286" s="31">
        <v>69.19</v>
      </c>
      <c r="AQ286" s="32">
        <v>125612</v>
      </c>
      <c r="AR286" s="31" t="s">
        <v>16</v>
      </c>
      <c r="AS286" s="31">
        <v>32</v>
      </c>
      <c r="AT286" s="31">
        <v>12.32</v>
      </c>
      <c r="AU286" s="48">
        <f t="shared" si="10"/>
        <v>39.42455056069938</v>
      </c>
      <c r="AV286" s="48">
        <f t="shared" si="11"/>
        <v>11.136921151439299</v>
      </c>
    </row>
    <row r="287" spans="1:48" x14ac:dyDescent="0.25">
      <c r="A287" s="1">
        <v>43091</v>
      </c>
      <c r="B287">
        <v>125796</v>
      </c>
      <c r="C287">
        <v>35.349999999999994</v>
      </c>
      <c r="D287">
        <v>33.619999999999997</v>
      </c>
      <c r="E287">
        <f>SUMPRODUCT(fLineItemInvoiceDetail[Quanity],fLineItemInvoiceDetail[Unit Price],--(fLineItemInvoiceDetail[Invoice Number]=fInvoiceHeader[[#This Row],[Invoice Number]]))</f>
        <v>960.68000000000006</v>
      </c>
      <c r="F287">
        <f>fInvoiceHeader[[#This Row],[Invoice Discount]]/fInvoiceHeader[[#This Row],[Invoice Sales]]</f>
        <v>3.4996044468501471E-2</v>
      </c>
      <c r="G287">
        <f>SUMIFS(fLineItemInvoiceDetail[Line Weight],fLineItemInvoiceDetail[Invoice Number],fInvoiceHeader[[#This Row],[Invoice Number]])</f>
        <v>232.5</v>
      </c>
      <c r="I287" s="43">
        <v>125613</v>
      </c>
      <c r="J287" s="43" t="s">
        <v>14</v>
      </c>
      <c r="K287" s="43">
        <v>46</v>
      </c>
      <c r="L287" s="43">
        <v>18.82</v>
      </c>
      <c r="M287" s="43">
        <f>VLOOKUP(fLineItemInvoiceDetail[[#This Row],[Invoice Number]],fInvoiceHeader[[Invoice Number]:[% Sales Discount]],5,0)*fLineItemInvoiceDetail[[#This Row],[Quanity]]*fLineItemInvoiceDetail[[#This Row],[Unit Price]]</f>
        <v>43.283519095198983</v>
      </c>
      <c r="N2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32.756300813008131</v>
      </c>
      <c r="O287" s="43">
        <f>VLOOKUP(fLineItemInvoiceDetail[[#This Row],[Product]],dProduct[],4,0)*fLineItemInvoiceDetail[[#This Row],[Quanity]]</f>
        <v>322</v>
      </c>
      <c r="AM287" s="28">
        <v>125796</v>
      </c>
      <c r="AN287" s="28">
        <v>35.349999999999994</v>
      </c>
      <c r="AO287" s="28">
        <v>33.619999999999997</v>
      </c>
      <c r="AQ287" s="30">
        <v>125613</v>
      </c>
      <c r="AR287" s="28" t="s">
        <v>14</v>
      </c>
      <c r="AS287" s="28">
        <v>46</v>
      </c>
      <c r="AT287" s="28">
        <v>18.82</v>
      </c>
      <c r="AU287" s="48">
        <f t="shared" si="10"/>
        <v>43.283519095198983</v>
      </c>
      <c r="AV287" s="48">
        <f t="shared" si="11"/>
        <v>32.756300813008131</v>
      </c>
    </row>
    <row r="288" spans="1:48" x14ac:dyDescent="0.25">
      <c r="A288" s="1">
        <v>43092</v>
      </c>
      <c r="B288">
        <v>125797</v>
      </c>
      <c r="C288">
        <v>75.775000000000006</v>
      </c>
      <c r="D288">
        <v>74.12</v>
      </c>
      <c r="E288">
        <f>SUMPRODUCT(fLineItemInvoiceDetail[Quanity],fLineItemInvoiceDetail[Unit Price],--(fLineItemInvoiceDetail[Invoice Number]=fInvoiceHeader[[#This Row],[Invoice Number]]))</f>
        <v>1482.31</v>
      </c>
      <c r="F288">
        <f>fInvoiceHeader[[#This Row],[Invoice Discount]]/fInvoiceHeader[[#This Row],[Invoice Sales]]</f>
        <v>5.0003035802227612E-2</v>
      </c>
      <c r="G288">
        <f>SUMIFS(fLineItemInvoiceDetail[Line Weight],fLineItemInvoiceDetail[Invoice Number],fInvoiceHeader[[#This Row],[Invoice Number]])</f>
        <v>525</v>
      </c>
      <c r="I288" s="46">
        <v>125613</v>
      </c>
      <c r="J288" s="46" t="s">
        <v>16</v>
      </c>
      <c r="K288" s="46">
        <v>46</v>
      </c>
      <c r="L288" s="46">
        <v>12.32</v>
      </c>
      <c r="M288" s="46">
        <f>VLOOKUP(fLineItemInvoiceDetail[[#This Row],[Invoice Number]],fInvoiceHeader[[Invoice Number]:[% Sales Discount]],5,0)*fLineItemInvoiceDetail[[#This Row],[Quanity]]*fLineItemInvoiceDetail[[#This Row],[Unit Price]]</f>
        <v>28.334375943297101</v>
      </c>
      <c r="N2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16.378150406504066</v>
      </c>
      <c r="O288" s="46">
        <f>VLOOKUP(fLineItemInvoiceDetail[[#This Row],[Product]],dProduct[],4,0)*fLineItemInvoiceDetail[[#This Row],[Quanity]]</f>
        <v>161</v>
      </c>
      <c r="AM288" s="31">
        <v>125797</v>
      </c>
      <c r="AN288" s="31">
        <v>75.775000000000006</v>
      </c>
      <c r="AO288" s="31">
        <v>74.12</v>
      </c>
      <c r="AQ288" s="32">
        <v>125613</v>
      </c>
      <c r="AR288" s="31" t="s">
        <v>16</v>
      </c>
      <c r="AS288" s="31">
        <v>46</v>
      </c>
      <c r="AT288" s="31">
        <v>12.32</v>
      </c>
      <c r="AU288" s="48">
        <f t="shared" si="10"/>
        <v>28.334375943297101</v>
      </c>
      <c r="AV288" s="48">
        <f t="shared" si="11"/>
        <v>16.378150406504066</v>
      </c>
    </row>
    <row r="289" spans="1:48" x14ac:dyDescent="0.25">
      <c r="A289" s="1">
        <v>43092</v>
      </c>
      <c r="B289">
        <v>125798</v>
      </c>
      <c r="C289">
        <v>33.25</v>
      </c>
      <c r="D289">
        <v>136.26</v>
      </c>
      <c r="E289">
        <f>SUMPRODUCT(fLineItemInvoiceDetail[Quanity],fLineItemInvoiceDetail[Unit Price],--(fLineItemInvoiceDetail[Invoice Number]=fInvoiceHeader[[#This Row],[Invoice Number]]))</f>
        <v>2096.25</v>
      </c>
      <c r="F289">
        <f>fInvoiceHeader[[#This Row],[Invoice Discount]]/fInvoiceHeader[[#This Row],[Invoice Sales]]</f>
        <v>6.5001788908765651E-2</v>
      </c>
      <c r="G289">
        <f>SUMIFS(fLineItemInvoiceDetail[Line Weight],fLineItemInvoiceDetail[Invoice Number],fInvoiceHeader[[#This Row],[Invoice Number]])</f>
        <v>301</v>
      </c>
      <c r="I289" s="43">
        <v>125613</v>
      </c>
      <c r="J289" s="43" t="s">
        <v>6</v>
      </c>
      <c r="K289" s="43">
        <v>3</v>
      </c>
      <c r="L289" s="43">
        <v>45.95</v>
      </c>
      <c r="M289" s="43">
        <f>VLOOKUP(fLineItemInvoiceDetail[[#This Row],[Invoice Number]],fInvoiceHeader[[Invoice Number]:[% Sales Discount]],5,0)*fLineItemInvoiceDetail[[#This Row],[Quanity]]*fLineItemInvoiceDetail[[#This Row],[Unit Price]]</f>
        <v>6.8921049615039278</v>
      </c>
      <c r="N2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0.91554878048780486</v>
      </c>
      <c r="O289" s="43">
        <f>VLOOKUP(fLineItemInvoiceDetail[[#This Row],[Product]],dProduct[],4,0)*fLineItemInvoiceDetail[[#This Row],[Quanity]]</f>
        <v>9</v>
      </c>
      <c r="AM289" s="28">
        <v>125798</v>
      </c>
      <c r="AN289" s="28">
        <v>33.25</v>
      </c>
      <c r="AO289" s="28">
        <v>136.26</v>
      </c>
      <c r="AQ289" s="30">
        <v>125613</v>
      </c>
      <c r="AR289" s="28" t="s">
        <v>6</v>
      </c>
      <c r="AS289" s="28">
        <v>3</v>
      </c>
      <c r="AT289" s="28">
        <v>45.95</v>
      </c>
      <c r="AU289" s="48">
        <f t="shared" si="10"/>
        <v>6.8921049615039278</v>
      </c>
      <c r="AV289" s="48">
        <f t="shared" si="11"/>
        <v>0.91554878048780486</v>
      </c>
    </row>
    <row r="290" spans="1:48" x14ac:dyDescent="0.25">
      <c r="A290" s="1">
        <v>43093</v>
      </c>
      <c r="B290">
        <v>125799</v>
      </c>
      <c r="C290">
        <v>46.2</v>
      </c>
      <c r="D290">
        <v>30.52</v>
      </c>
      <c r="E290">
        <f>SUMPRODUCT(fLineItemInvoiceDetail[Quanity],fLineItemInvoiceDetail[Unit Price],--(fLineItemInvoiceDetail[Invoice Number]=fInvoiceHeader[[#This Row],[Invoice Number]]))</f>
        <v>872.04</v>
      </c>
      <c r="F290">
        <f>fInvoiceHeader[[#This Row],[Invoice Discount]]/fInvoiceHeader[[#This Row],[Invoice Sales]]</f>
        <v>3.4998394569056464E-2</v>
      </c>
      <c r="G290">
        <f>SUMIFS(fLineItemInvoiceDetail[Line Weight],fLineItemInvoiceDetail[Invoice Number],fInvoiceHeader[[#This Row],[Invoice Number]])</f>
        <v>338</v>
      </c>
      <c r="I290" s="46">
        <v>125614</v>
      </c>
      <c r="J290" s="46" t="s">
        <v>13</v>
      </c>
      <c r="K290" s="46">
        <v>47</v>
      </c>
      <c r="L290" s="46">
        <v>16.22</v>
      </c>
      <c r="M290" s="46">
        <f>VLOOKUP(fLineItemInvoiceDetail[[#This Row],[Invoice Number]],fInvoiceHeader[[Invoice Number]:[% Sales Discount]],5,0)*fLineItemInvoiceDetail[[#This Row],[Quanity]]*fLineItemInvoiceDetail[[#This Row],[Unit Price]]</f>
        <v>49.55104714114723</v>
      </c>
      <c r="N2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29.002287973167228</v>
      </c>
      <c r="O290" s="46">
        <f>VLOOKUP(fLineItemInvoiceDetail[[#This Row],[Product]],dProduct[],4,0)*fLineItemInvoiceDetail[[#This Row],[Quanity]]</f>
        <v>258.5</v>
      </c>
      <c r="AM290" s="31">
        <v>125799</v>
      </c>
      <c r="AN290" s="31">
        <v>46.2</v>
      </c>
      <c r="AO290" s="31">
        <v>30.52</v>
      </c>
      <c r="AQ290" s="32">
        <v>125614</v>
      </c>
      <c r="AR290" s="31" t="s">
        <v>13</v>
      </c>
      <c r="AS290" s="31">
        <v>47</v>
      </c>
      <c r="AT290" s="31">
        <v>16.22</v>
      </c>
      <c r="AU290" s="48">
        <f t="shared" si="10"/>
        <v>49.55104714114723</v>
      </c>
      <c r="AV290" s="48">
        <f t="shared" si="11"/>
        <v>29.002287973167228</v>
      </c>
    </row>
    <row r="291" spans="1:48" x14ac:dyDescent="0.25">
      <c r="A291" s="1">
        <v>43094</v>
      </c>
      <c r="B291">
        <v>125800</v>
      </c>
      <c r="C291">
        <v>67.375</v>
      </c>
      <c r="D291">
        <v>117.52</v>
      </c>
      <c r="E291">
        <f>SUMPRODUCT(fLineItemInvoiceDetail[Quanity],fLineItemInvoiceDetail[Unit Price],--(fLineItemInvoiceDetail[Invoice Number]=fInvoiceHeader[[#This Row],[Invoice Number]]))</f>
        <v>1808.06</v>
      </c>
      <c r="F291">
        <f>fInvoiceHeader[[#This Row],[Invoice Discount]]/fInvoiceHeader[[#This Row],[Invoice Sales]]</f>
        <v>6.4997842991936103E-2</v>
      </c>
      <c r="G291">
        <f>SUMIFS(fLineItemInvoiceDetail[Line Weight],fLineItemInvoiceDetail[Invoice Number],fInvoiceHeader[[#This Row],[Invoice Number]])</f>
        <v>563</v>
      </c>
      <c r="I291" s="43">
        <v>125614</v>
      </c>
      <c r="J291" s="43" t="s">
        <v>11</v>
      </c>
      <c r="K291" s="43">
        <v>157</v>
      </c>
      <c r="L291" s="43">
        <v>8.98</v>
      </c>
      <c r="M291" s="43">
        <f>VLOOKUP(fLineItemInvoiceDetail[[#This Row],[Invoice Number]],fInvoiceHeader[[Invoice Number]:[% Sales Discount]],5,0)*fLineItemInvoiceDetail[[#This Row],[Quanity]]*fLineItemInvoiceDetail[[#This Row],[Unit Price]]</f>
        <v>91.63895285885279</v>
      </c>
      <c r="N2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88.072712026832775</v>
      </c>
      <c r="O291" s="43">
        <f>VLOOKUP(fLineItemInvoiceDetail[[#This Row],[Product]],dProduct[],4,0)*fLineItemInvoiceDetail[[#This Row],[Quanity]]</f>
        <v>785</v>
      </c>
      <c r="AM291" s="28">
        <v>125800</v>
      </c>
      <c r="AN291" s="28">
        <v>67.375</v>
      </c>
      <c r="AO291" s="28">
        <v>117.52</v>
      </c>
      <c r="AQ291" s="30">
        <v>125614</v>
      </c>
      <c r="AR291" s="28" t="s">
        <v>11</v>
      </c>
      <c r="AS291" s="28">
        <v>157</v>
      </c>
      <c r="AT291" s="28">
        <v>8.98</v>
      </c>
      <c r="AU291" s="48">
        <f t="shared" si="10"/>
        <v>91.63895285885279</v>
      </c>
      <c r="AV291" s="48">
        <f t="shared" si="11"/>
        <v>88.072712026832775</v>
      </c>
    </row>
    <row r="292" spans="1:48" x14ac:dyDescent="0.25">
      <c r="A292" s="1">
        <v>43097</v>
      </c>
      <c r="B292">
        <v>125801</v>
      </c>
      <c r="C292">
        <v>18.899999999999999</v>
      </c>
      <c r="D292">
        <v>17.739999999999998</v>
      </c>
      <c r="E292">
        <f>SUMPRODUCT(fLineItemInvoiceDetail[Quanity],fLineItemInvoiceDetail[Unit Price],--(fLineItemInvoiceDetail[Invoice Number]=fInvoiceHeader[[#This Row],[Invoice Number]]))</f>
        <v>591.24</v>
      </c>
      <c r="F292">
        <f>fInvoiceHeader[[#This Row],[Invoice Discount]]/fInvoiceHeader[[#This Row],[Invoice Sales]]</f>
        <v>3.0004735809485147E-2</v>
      </c>
      <c r="G292">
        <f>SUMIFS(fLineItemInvoiceDetail[Line Weight],fLineItemInvoiceDetail[Invoice Number],fInvoiceHeader[[#This Row],[Invoice Number]])</f>
        <v>182</v>
      </c>
      <c r="I292" s="46">
        <v>125615</v>
      </c>
      <c r="J292" s="46" t="s">
        <v>16</v>
      </c>
      <c r="K292" s="46">
        <v>50</v>
      </c>
      <c r="L292" s="46">
        <v>11.37</v>
      </c>
      <c r="M292" s="46">
        <f>VLOOKUP(fLineItemInvoiceDetail[[#This Row],[Invoice Number]],fInvoiceHeader[[Invoice Number]:[% Sales Discount]],5,0)*fLineItemInvoiceDetail[[#This Row],[Quanity]]*fLineItemInvoiceDetail[[#This Row],[Unit Price]]</f>
        <v>17.059999999999999</v>
      </c>
      <c r="N2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292" s="46">
        <f>VLOOKUP(fLineItemInvoiceDetail[[#This Row],[Product]],dProduct[],4,0)*fLineItemInvoiceDetail[[#This Row],[Quanity]]</f>
        <v>175</v>
      </c>
      <c r="AM292" s="31">
        <v>125801</v>
      </c>
      <c r="AN292" s="31">
        <v>18.899999999999999</v>
      </c>
      <c r="AO292" s="31">
        <v>17.739999999999998</v>
      </c>
      <c r="AQ292" s="32">
        <v>125615</v>
      </c>
      <c r="AR292" s="31" t="s">
        <v>16</v>
      </c>
      <c r="AS292" s="31">
        <v>50</v>
      </c>
      <c r="AT292" s="31">
        <v>11.37</v>
      </c>
      <c r="AU292" s="48">
        <f t="shared" si="10"/>
        <v>17.059999999999999</v>
      </c>
      <c r="AV292" s="48">
        <f t="shared" si="11"/>
        <v>17.324999999999999</v>
      </c>
    </row>
    <row r="293" spans="1:48" x14ac:dyDescent="0.25">
      <c r="A293" s="1">
        <v>43097</v>
      </c>
      <c r="B293">
        <v>125802</v>
      </c>
      <c r="C293">
        <v>65.275000000000006</v>
      </c>
      <c r="D293">
        <v>134.22</v>
      </c>
      <c r="E293">
        <f>SUMPRODUCT(fLineItemInvoiceDetail[Quanity],fLineItemInvoiceDetail[Unit Price],--(fLineItemInvoiceDetail[Invoice Number]=fInvoiceHeader[[#This Row],[Invoice Number]]))</f>
        <v>2064.8500000000004</v>
      </c>
      <c r="F293">
        <f>fInvoiceHeader[[#This Row],[Invoice Discount]]/fInvoiceHeader[[#This Row],[Invoice Sales]]</f>
        <v>6.5002300409230676E-2</v>
      </c>
      <c r="G293">
        <f>SUMIFS(fLineItemInvoiceDetail[Line Weight],fLineItemInvoiceDetail[Invoice Number],fInvoiceHeader[[#This Row],[Invoice Number]])</f>
        <v>642</v>
      </c>
      <c r="I293" s="43">
        <v>125616</v>
      </c>
      <c r="J293" s="43" t="s">
        <v>13</v>
      </c>
      <c r="K293" s="43">
        <v>245</v>
      </c>
      <c r="L293" s="43">
        <v>11.23</v>
      </c>
      <c r="M293" s="43">
        <f>VLOOKUP(fLineItemInvoiceDetail[[#This Row],[Invoice Number]],fInvoiceHeader[[Invoice Number]:[% Sales Discount]],5,0)*fLineItemInvoiceDetail[[#This Row],[Quanity]]*fLineItemInvoiceDetail[[#This Row],[Unit Price]]</f>
        <v>275.13499999999999</v>
      </c>
      <c r="N2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134.36243566454741</v>
      </c>
      <c r="O293" s="43">
        <f>VLOOKUP(fLineItemInvoiceDetail[[#This Row],[Product]],dProduct[],4,0)*fLineItemInvoiceDetail[[#This Row],[Quanity]]</f>
        <v>1347.5</v>
      </c>
      <c r="AM293" s="28">
        <v>125802</v>
      </c>
      <c r="AN293" s="28">
        <v>65.275000000000006</v>
      </c>
      <c r="AO293" s="28">
        <v>134.22</v>
      </c>
      <c r="AQ293" s="30">
        <v>125616</v>
      </c>
      <c r="AR293" s="28" t="s">
        <v>13</v>
      </c>
      <c r="AS293" s="28">
        <v>245</v>
      </c>
      <c r="AT293" s="28">
        <v>11.23</v>
      </c>
      <c r="AU293" s="48">
        <f t="shared" si="10"/>
        <v>275.13499999999999</v>
      </c>
      <c r="AV293" s="48">
        <f t="shared" si="11"/>
        <v>134.36243566454741</v>
      </c>
    </row>
    <row r="294" spans="1:48" x14ac:dyDescent="0.25">
      <c r="A294" s="1">
        <v>43101</v>
      </c>
      <c r="B294">
        <v>125805</v>
      </c>
      <c r="C294">
        <v>22.05</v>
      </c>
      <c r="D294">
        <v>123.58</v>
      </c>
      <c r="E294">
        <f>SUMPRODUCT(fLineItemInvoiceDetail[Quanity],fLineItemInvoiceDetail[Unit Price],--(fLineItemInvoiceDetail[Invoice Number]=fInvoiceHeader[[#This Row],[Invoice Number]]))</f>
        <v>1901.25</v>
      </c>
      <c r="F294">
        <f>fInvoiceHeader[[#This Row],[Invoice Discount]]/fInvoiceHeader[[#This Row],[Invoice Sales]]</f>
        <v>6.4999342537804081E-2</v>
      </c>
      <c r="G294">
        <f>SUMIFS(fLineItemInvoiceDetail[Line Weight],fLineItemInvoiceDetail[Invoice Number],fInvoiceHeader[[#This Row],[Invoice Number]])</f>
        <v>273</v>
      </c>
      <c r="I294" s="46">
        <v>125616</v>
      </c>
      <c r="J294" s="46" t="s">
        <v>17</v>
      </c>
      <c r="K294" s="46">
        <v>114</v>
      </c>
      <c r="L294" s="46">
        <v>15.37</v>
      </c>
      <c r="M294" s="46">
        <f>VLOOKUP(fLineItemInvoiceDetail[[#This Row],[Invoice Number]],fInvoiceHeader[[Invoice Number]:[% Sales Discount]],5,0)*fLineItemInvoiceDetail[[#This Row],[Quanity]]*fLineItemInvoiceDetail[[#This Row],[Unit Price]]</f>
        <v>175.21799999999999</v>
      </c>
      <c r="N2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73.886875567665768</v>
      </c>
      <c r="O294" s="46">
        <f>VLOOKUP(fLineItemInvoiceDetail[[#This Row],[Product]],dProduct[],4,0)*fLineItemInvoiceDetail[[#This Row],[Quanity]]</f>
        <v>741</v>
      </c>
      <c r="AM294" s="31">
        <v>125805</v>
      </c>
      <c r="AN294" s="31">
        <v>22.05</v>
      </c>
      <c r="AO294" s="31">
        <v>123.58</v>
      </c>
      <c r="AQ294" s="32">
        <v>125616</v>
      </c>
      <c r="AR294" s="31" t="s">
        <v>17</v>
      </c>
      <c r="AS294" s="31">
        <v>114</v>
      </c>
      <c r="AT294" s="31">
        <v>15.37</v>
      </c>
      <c r="AU294" s="48">
        <f t="shared" si="10"/>
        <v>175.21799999999999</v>
      </c>
      <c r="AV294" s="48">
        <f t="shared" si="11"/>
        <v>73.886875567665768</v>
      </c>
    </row>
    <row r="295" spans="1:48" x14ac:dyDescent="0.25">
      <c r="A295" s="1">
        <v>43102</v>
      </c>
      <c r="B295">
        <v>125806</v>
      </c>
      <c r="C295">
        <v>276.32499999999999</v>
      </c>
      <c r="D295">
        <v>827.27</v>
      </c>
      <c r="E295">
        <f>SUMPRODUCT(fLineItemInvoiceDetail[Quanity],fLineItemInvoiceDetail[Unit Price],--(fLineItemInvoiceDetail[Invoice Number]=fInvoiceHeader[[#This Row],[Invoice Number]]))</f>
        <v>8272.66</v>
      </c>
      <c r="F295">
        <f>fInvoiceHeader[[#This Row],[Invoice Discount]]/fInvoiceHeader[[#This Row],[Invoice Sales]]</f>
        <v>0.10000048352041543</v>
      </c>
      <c r="G295">
        <f>SUMIFS(fLineItemInvoiceDetail[Line Weight],fLineItemInvoiceDetail[Invoice Number],fInvoiceHeader[[#This Row],[Invoice Number]])</f>
        <v>2931</v>
      </c>
      <c r="I295" s="43">
        <v>125616</v>
      </c>
      <c r="J295" s="43" t="s">
        <v>14</v>
      </c>
      <c r="K295" s="43">
        <v>47</v>
      </c>
      <c r="L295" s="43">
        <v>18.82</v>
      </c>
      <c r="M295" s="43">
        <f>VLOOKUP(fLineItemInvoiceDetail[[#This Row],[Invoice Number]],fInvoiceHeader[[Invoice Number]:[% Sales Discount]],5,0)*fLineItemInvoiceDetail[[#This Row],[Quanity]]*fLineItemInvoiceDetail[[#This Row],[Unit Price]]</f>
        <v>88.454000000000008</v>
      </c>
      <c r="N2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32.805373902512869</v>
      </c>
      <c r="O295" s="43">
        <f>VLOOKUP(fLineItemInvoiceDetail[[#This Row],[Product]],dProduct[],4,0)*fLineItemInvoiceDetail[[#This Row],[Quanity]]</f>
        <v>329</v>
      </c>
      <c r="AM295" s="28">
        <v>125806</v>
      </c>
      <c r="AN295" s="28">
        <v>276.32499999999999</v>
      </c>
      <c r="AO295" s="28">
        <v>827.27</v>
      </c>
      <c r="AQ295" s="30">
        <v>125616</v>
      </c>
      <c r="AR295" s="28" t="s">
        <v>14</v>
      </c>
      <c r="AS295" s="28">
        <v>47</v>
      </c>
      <c r="AT295" s="28">
        <v>18.82</v>
      </c>
      <c r="AU295" s="48">
        <f t="shared" si="10"/>
        <v>88.454000000000008</v>
      </c>
      <c r="AV295" s="48">
        <f t="shared" si="11"/>
        <v>32.805373902512869</v>
      </c>
    </row>
    <row r="296" spans="1:48" x14ac:dyDescent="0.25">
      <c r="A296" s="1">
        <v>43102</v>
      </c>
      <c r="B296">
        <v>125807</v>
      </c>
      <c r="C296">
        <v>29.4</v>
      </c>
      <c r="D296">
        <v>71.62</v>
      </c>
      <c r="E296">
        <f>SUMPRODUCT(fLineItemInvoiceDetail[Quanity],fLineItemInvoiceDetail[Unit Price],--(fLineItemInvoiceDetail[Invoice Number]=fInvoiceHeader[[#This Row],[Invoice Number]]))</f>
        <v>1432.44</v>
      </c>
      <c r="F296">
        <f>fInvoiceHeader[[#This Row],[Invoice Discount]]/fInvoiceHeader[[#This Row],[Invoice Sales]]</f>
        <v>4.9998603780961159E-2</v>
      </c>
      <c r="G296">
        <f>SUMIFS(fLineItemInvoiceDetail[Line Weight],fLineItemInvoiceDetail[Invoice Number],fInvoiceHeader[[#This Row],[Invoice Number]])</f>
        <v>322</v>
      </c>
      <c r="I296" s="46">
        <v>125616</v>
      </c>
      <c r="J296" s="46" t="s">
        <v>10</v>
      </c>
      <c r="K296" s="46">
        <v>47</v>
      </c>
      <c r="L296" s="46">
        <v>18.82</v>
      </c>
      <c r="M296" s="46">
        <f>VLOOKUP(fLineItemInvoiceDetail[[#This Row],[Invoice Number]],fInvoiceHeader[[Invoice Number]:[% Sales Discount]],5,0)*fLineItemInvoiceDetail[[#This Row],[Quanity]]*fLineItemInvoiceDetail[[#This Row],[Unit Price]]</f>
        <v>88.454000000000008</v>
      </c>
      <c r="N2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28.118891916439601</v>
      </c>
      <c r="O296" s="46">
        <f>VLOOKUP(fLineItemInvoiceDetail[[#This Row],[Product]],dProduct[],4,0)*fLineItemInvoiceDetail[[#This Row],[Quanity]]</f>
        <v>282</v>
      </c>
      <c r="AM296" s="31">
        <v>125807</v>
      </c>
      <c r="AN296" s="31">
        <v>29.4</v>
      </c>
      <c r="AO296" s="31">
        <v>71.62</v>
      </c>
      <c r="AQ296" s="32">
        <v>125616</v>
      </c>
      <c r="AR296" s="31" t="s">
        <v>10</v>
      </c>
      <c r="AS296" s="31">
        <v>47</v>
      </c>
      <c r="AT296" s="31">
        <v>18.82</v>
      </c>
      <c r="AU296" s="48">
        <f t="shared" si="10"/>
        <v>88.454000000000008</v>
      </c>
      <c r="AV296" s="48">
        <f t="shared" si="11"/>
        <v>28.118891916439601</v>
      </c>
    </row>
    <row r="297" spans="1:48" x14ac:dyDescent="0.25">
      <c r="A297" s="1">
        <v>43103</v>
      </c>
      <c r="B297">
        <v>125808</v>
      </c>
      <c r="C297">
        <v>240.27499999999998</v>
      </c>
      <c r="D297">
        <v>760.52</v>
      </c>
      <c r="E297">
        <f>SUMPRODUCT(fLineItemInvoiceDetail[Quanity],fLineItemInvoiceDetail[Unit Price],--(fLineItemInvoiceDetail[Invoice Number]=fInvoiceHeader[[#This Row],[Invoice Number]]))</f>
        <v>7605.2000000000007</v>
      </c>
      <c r="F297">
        <f>fInvoiceHeader[[#This Row],[Invoice Discount]]/fInvoiceHeader[[#This Row],[Invoice Sales]]</f>
        <v>9.9999999999999992E-2</v>
      </c>
      <c r="G297">
        <f>SUMIFS(fLineItemInvoiceDetail[Line Weight],fLineItemInvoiceDetail[Invoice Number],fInvoiceHeader[[#This Row],[Invoice Number]])</f>
        <v>2379.5</v>
      </c>
      <c r="I297" s="43">
        <v>125616</v>
      </c>
      <c r="J297" s="43" t="s">
        <v>14</v>
      </c>
      <c r="K297" s="43">
        <v>65</v>
      </c>
      <c r="L297" s="43">
        <v>17.37</v>
      </c>
      <c r="M297" s="43">
        <f>VLOOKUP(fLineItemInvoiceDetail[[#This Row],[Invoice Number]],fInvoiceHeader[[Invoice Number]:[% Sales Discount]],5,0)*fLineItemInvoiceDetail[[#This Row],[Quanity]]*fLineItemInvoiceDetail[[#This Row],[Unit Price]]</f>
        <v>112.905</v>
      </c>
      <c r="N2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45.369134120496518</v>
      </c>
      <c r="O297" s="43">
        <f>VLOOKUP(fLineItemInvoiceDetail[[#This Row],[Product]],dProduct[],4,0)*fLineItemInvoiceDetail[[#This Row],[Quanity]]</f>
        <v>455</v>
      </c>
      <c r="AM297" s="28">
        <v>125808</v>
      </c>
      <c r="AN297" s="28">
        <v>240.27499999999998</v>
      </c>
      <c r="AO297" s="28">
        <v>760.52</v>
      </c>
      <c r="AQ297" s="30">
        <v>125616</v>
      </c>
      <c r="AR297" s="28" t="s">
        <v>14</v>
      </c>
      <c r="AS297" s="28">
        <v>65</v>
      </c>
      <c r="AT297" s="28">
        <v>17.37</v>
      </c>
      <c r="AU297" s="48">
        <f t="shared" si="10"/>
        <v>112.905</v>
      </c>
      <c r="AV297" s="48">
        <f t="shared" si="11"/>
        <v>45.369134120496518</v>
      </c>
    </row>
    <row r="298" spans="1:48" x14ac:dyDescent="0.25">
      <c r="A298" s="1">
        <v>43105</v>
      </c>
      <c r="B298">
        <v>125809</v>
      </c>
      <c r="C298">
        <v>134.57499999999999</v>
      </c>
      <c r="D298">
        <v>373.07</v>
      </c>
      <c r="E298">
        <f>SUMPRODUCT(fLineItemInvoiceDetail[Quanity],fLineItemInvoiceDetail[Unit Price],--(fLineItemInvoiceDetail[Invoice Number]=fInvoiceHeader[[#This Row],[Invoice Number]]))</f>
        <v>3730.67</v>
      </c>
      <c r="F298">
        <f>fInvoiceHeader[[#This Row],[Invoice Discount]]/fInvoiceHeader[[#This Row],[Invoice Sales]]</f>
        <v>0.10000080414509994</v>
      </c>
      <c r="G298">
        <f>SUMIFS(fLineItemInvoiceDetail[Line Weight],fLineItemInvoiceDetail[Invoice Number],fInvoiceHeader[[#This Row],[Invoice Number]])</f>
        <v>1178.5</v>
      </c>
      <c r="I298" s="46">
        <v>125616</v>
      </c>
      <c r="J298" s="46" t="s">
        <v>13</v>
      </c>
      <c r="K298" s="46">
        <v>27</v>
      </c>
      <c r="L298" s="46">
        <v>16.22</v>
      </c>
      <c r="M298" s="46">
        <f>VLOOKUP(fLineItemInvoiceDetail[[#This Row],[Invoice Number]],fInvoiceHeader[[Invoice Number]:[% Sales Discount]],5,0)*fLineItemInvoiceDetail[[#This Row],[Quanity]]*fLineItemInvoiceDetail[[#This Row],[Unit Price]]</f>
        <v>43.793999999999997</v>
      </c>
      <c r="N2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14.807288828337875</v>
      </c>
      <c r="O298" s="46">
        <f>VLOOKUP(fLineItemInvoiceDetail[[#This Row],[Product]],dProduct[],4,0)*fLineItemInvoiceDetail[[#This Row],[Quanity]]</f>
        <v>148.5</v>
      </c>
      <c r="AM298" s="31">
        <v>125809</v>
      </c>
      <c r="AN298" s="31">
        <v>134.57499999999999</v>
      </c>
      <c r="AO298" s="31">
        <v>373.07</v>
      </c>
      <c r="AQ298" s="32">
        <v>125616</v>
      </c>
      <c r="AR298" s="31" t="s">
        <v>13</v>
      </c>
      <c r="AS298" s="31">
        <v>27</v>
      </c>
      <c r="AT298" s="31">
        <v>16.22</v>
      </c>
      <c r="AU298" s="48">
        <f t="shared" si="10"/>
        <v>43.793999999999997</v>
      </c>
      <c r="AV298" s="48">
        <f t="shared" si="11"/>
        <v>14.807288828337875</v>
      </c>
    </row>
    <row r="299" spans="1:48" x14ac:dyDescent="0.25">
      <c r="A299" s="1">
        <v>43107</v>
      </c>
      <c r="B299">
        <v>125810</v>
      </c>
      <c r="C299">
        <v>229.42500000000001</v>
      </c>
      <c r="D299">
        <v>518.95000000000005</v>
      </c>
      <c r="E299">
        <f>SUMPRODUCT(fLineItemInvoiceDetail[Quanity],fLineItemInvoiceDetail[Unit Price],--(fLineItemInvoiceDetail[Invoice Number]=fInvoiceHeader[[#This Row],[Invoice Number]]))</f>
        <v>5189.4800000000005</v>
      </c>
      <c r="F299">
        <f>fInvoiceHeader[[#This Row],[Invoice Discount]]/fInvoiceHeader[[#This Row],[Invoice Sales]]</f>
        <v>0.10000038539506849</v>
      </c>
      <c r="G299">
        <f>SUMIFS(fLineItemInvoiceDetail[Line Weight],fLineItemInvoiceDetail[Invoice Number],fInvoiceHeader[[#This Row],[Invoice Number]])</f>
        <v>2527.5</v>
      </c>
      <c r="I299" s="43">
        <v>125618</v>
      </c>
      <c r="J299" s="43" t="s">
        <v>16</v>
      </c>
      <c r="K299" s="43">
        <v>154</v>
      </c>
      <c r="L299" s="43">
        <v>8.5299999999999994</v>
      </c>
      <c r="M299" s="43">
        <f>VLOOKUP(fLineItemInvoiceDetail[[#This Row],[Invoice Number]],fInvoiceHeader[[Invoice Number]:[% Sales Discount]],5,0)*fLineItemInvoiceDetail[[#This Row],[Quanity]]*fLineItemInvoiceDetail[[#This Row],[Unit Price]]</f>
        <v>131.36199999999999</v>
      </c>
      <c r="N2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83.380156472261731</v>
      </c>
      <c r="O299" s="43">
        <f>VLOOKUP(fLineItemInvoiceDetail[[#This Row],[Product]],dProduct[],4,0)*fLineItemInvoiceDetail[[#This Row],[Quanity]]</f>
        <v>539</v>
      </c>
      <c r="AM299" s="28">
        <v>125810</v>
      </c>
      <c r="AN299" s="28">
        <v>229.42500000000001</v>
      </c>
      <c r="AO299" s="28">
        <v>518.95000000000005</v>
      </c>
      <c r="AQ299" s="30">
        <v>125618</v>
      </c>
      <c r="AR299" s="28" t="s">
        <v>16</v>
      </c>
      <c r="AS299" s="28">
        <v>154</v>
      </c>
      <c r="AT299" s="28">
        <v>8.5299999999999994</v>
      </c>
      <c r="AU299" s="48">
        <f t="shared" si="10"/>
        <v>131.36199999999999</v>
      </c>
      <c r="AV299" s="48">
        <f t="shared" si="11"/>
        <v>83.380156472261731</v>
      </c>
    </row>
    <row r="300" spans="1:48" x14ac:dyDescent="0.25">
      <c r="A300" s="1">
        <v>43107</v>
      </c>
      <c r="B300">
        <v>125811</v>
      </c>
      <c r="C300">
        <v>28</v>
      </c>
      <c r="D300">
        <v>84.32</v>
      </c>
      <c r="E300">
        <f>SUMPRODUCT(fLineItemInvoiceDetail[Quanity],fLineItemInvoiceDetail[Unit Price],--(fLineItemInvoiceDetail[Invoice Number]=fInvoiceHeader[[#This Row],[Invoice Number]]))</f>
        <v>1686.38</v>
      </c>
      <c r="F300">
        <f>fInvoiceHeader[[#This Row],[Invoice Discount]]/fInvoiceHeader[[#This Row],[Invoice Sales]]</f>
        <v>5.0000592986159699E-2</v>
      </c>
      <c r="G300">
        <f>SUMIFS(fLineItemInvoiceDetail[Line Weight],fLineItemInvoiceDetail[Invoice Number],fInvoiceHeader[[#This Row],[Invoice Number]])</f>
        <v>301</v>
      </c>
      <c r="I300" s="46">
        <v>125618</v>
      </c>
      <c r="J300" s="46" t="s">
        <v>10</v>
      </c>
      <c r="K300" s="46">
        <v>245</v>
      </c>
      <c r="L300" s="46">
        <v>13.03</v>
      </c>
      <c r="M300" s="46">
        <f>VLOOKUP(fLineItemInvoiceDetail[[#This Row],[Invoice Number]],fInvoiceHeader[[Invoice Number]:[% Sales Discount]],5,0)*fLineItemInvoiceDetail[[#This Row],[Quanity]]*fLineItemInvoiceDetail[[#This Row],[Unit Price]]</f>
        <v>319.23499999999996</v>
      </c>
      <c r="N3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227.40042674253203</v>
      </c>
      <c r="O300" s="46">
        <f>VLOOKUP(fLineItemInvoiceDetail[[#This Row],[Product]],dProduct[],4,0)*fLineItemInvoiceDetail[[#This Row],[Quanity]]</f>
        <v>1470</v>
      </c>
      <c r="AM300" s="31">
        <v>125811</v>
      </c>
      <c r="AN300" s="31">
        <v>28</v>
      </c>
      <c r="AO300" s="31">
        <v>84.32</v>
      </c>
      <c r="AQ300" s="32">
        <v>125618</v>
      </c>
      <c r="AR300" s="31" t="s">
        <v>10</v>
      </c>
      <c r="AS300" s="31">
        <v>245</v>
      </c>
      <c r="AT300" s="31">
        <v>13.03</v>
      </c>
      <c r="AU300" s="48">
        <f t="shared" si="10"/>
        <v>319.23499999999996</v>
      </c>
      <c r="AV300" s="48">
        <f t="shared" si="11"/>
        <v>227.40042674253203</v>
      </c>
    </row>
    <row r="301" spans="1:48" x14ac:dyDescent="0.25">
      <c r="A301" s="1">
        <v>43108</v>
      </c>
      <c r="B301">
        <v>125812</v>
      </c>
      <c r="C301">
        <v>58.625</v>
      </c>
      <c r="D301">
        <v>169.39</v>
      </c>
      <c r="E301">
        <f>SUMPRODUCT(fLineItemInvoiceDetail[Quanity],fLineItemInvoiceDetail[Unit Price],--(fLineItemInvoiceDetail[Invoice Number]=fInvoiceHeader[[#This Row],[Invoice Number]]))</f>
        <v>2258.48</v>
      </c>
      <c r="F301">
        <f>fInvoiceHeader[[#This Row],[Invoice Discount]]/fInvoiceHeader[[#This Row],[Invoice Sales]]</f>
        <v>7.5001771102688533E-2</v>
      </c>
      <c r="G301">
        <f>SUMIFS(fLineItemInvoiceDetail[Line Weight],fLineItemInvoiceDetail[Invoice Number],fInvoiceHeader[[#This Row],[Invoice Number]])</f>
        <v>530</v>
      </c>
      <c r="I301" s="43">
        <v>125618</v>
      </c>
      <c r="J301" s="43" t="s">
        <v>16</v>
      </c>
      <c r="K301" s="43">
        <v>56</v>
      </c>
      <c r="L301" s="43">
        <v>11.37</v>
      </c>
      <c r="M301" s="43">
        <f>VLOOKUP(fLineItemInvoiceDetail[[#This Row],[Invoice Number]],fInvoiceHeader[[Invoice Number]:[% Sales Discount]],5,0)*fLineItemInvoiceDetail[[#This Row],[Quanity]]*fLineItemInvoiceDetail[[#This Row],[Unit Price]]</f>
        <v>63.672000000000004</v>
      </c>
      <c r="N3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30.320056899004268</v>
      </c>
      <c r="O301" s="43">
        <f>VLOOKUP(fLineItemInvoiceDetail[[#This Row],[Product]],dProduct[],4,0)*fLineItemInvoiceDetail[[#This Row],[Quanity]]</f>
        <v>196</v>
      </c>
      <c r="AM301" s="28">
        <v>125812</v>
      </c>
      <c r="AN301" s="28">
        <v>58.625</v>
      </c>
      <c r="AO301" s="28">
        <v>169.39</v>
      </c>
      <c r="AQ301" s="30">
        <v>125618</v>
      </c>
      <c r="AR301" s="28" t="s">
        <v>16</v>
      </c>
      <c r="AS301" s="28">
        <v>56</v>
      </c>
      <c r="AT301" s="28">
        <v>11.37</v>
      </c>
      <c r="AU301" s="48">
        <f t="shared" si="10"/>
        <v>63.672000000000004</v>
      </c>
      <c r="AV301" s="48">
        <f t="shared" si="11"/>
        <v>30.320056899004268</v>
      </c>
    </row>
    <row r="302" spans="1:48" x14ac:dyDescent="0.25">
      <c r="A302" s="1">
        <v>43109</v>
      </c>
      <c r="B302">
        <v>125813</v>
      </c>
      <c r="C302">
        <v>31.5</v>
      </c>
      <c r="D302">
        <v>17.5</v>
      </c>
      <c r="E302">
        <f>SUMPRODUCT(fLineItemInvoiceDetail[Quanity],fLineItemInvoiceDetail[Unit Price],--(fLineItemInvoiceDetail[Invoice Number]=fInvoiceHeader[[#This Row],[Invoice Number]]))</f>
        <v>583.41999999999996</v>
      </c>
      <c r="F302">
        <f>fInvoiceHeader[[#This Row],[Invoice Discount]]/fInvoiceHeader[[#This Row],[Invoice Sales]]</f>
        <v>2.9995543519248571E-2</v>
      </c>
      <c r="G302">
        <f>SUMIFS(fLineItemInvoiceDetail[Line Weight],fLineItemInvoiceDetail[Invoice Number],fInvoiceHeader[[#This Row],[Invoice Number]])</f>
        <v>186</v>
      </c>
      <c r="I302" s="46">
        <v>125618</v>
      </c>
      <c r="J302" s="46" t="s">
        <v>16</v>
      </c>
      <c r="K302" s="46">
        <v>73</v>
      </c>
      <c r="L302" s="46">
        <v>11.37</v>
      </c>
      <c r="M302" s="46">
        <f>VLOOKUP(fLineItemInvoiceDetail[[#This Row],[Invoice Number]],fInvoiceHeader[[Invoice Number]:[% Sales Discount]],5,0)*fLineItemInvoiceDetail[[#This Row],[Quanity]]*fLineItemInvoiceDetail[[#This Row],[Unit Price]]</f>
        <v>83.001000000000005</v>
      </c>
      <c r="N3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39.524359886201992</v>
      </c>
      <c r="O302" s="46">
        <f>VLOOKUP(fLineItemInvoiceDetail[[#This Row],[Product]],dProduct[],4,0)*fLineItemInvoiceDetail[[#This Row],[Quanity]]</f>
        <v>255.5</v>
      </c>
      <c r="AM302" s="31">
        <v>125813</v>
      </c>
      <c r="AN302" s="31">
        <v>31.5</v>
      </c>
      <c r="AO302" s="31">
        <v>17.5</v>
      </c>
      <c r="AQ302" s="32">
        <v>125618</v>
      </c>
      <c r="AR302" s="31" t="s">
        <v>16</v>
      </c>
      <c r="AS302" s="31">
        <v>73</v>
      </c>
      <c r="AT302" s="31">
        <v>11.37</v>
      </c>
      <c r="AU302" s="48">
        <f t="shared" si="10"/>
        <v>83.001000000000005</v>
      </c>
      <c r="AV302" s="48">
        <f t="shared" si="11"/>
        <v>39.524359886201992</v>
      </c>
    </row>
    <row r="303" spans="1:48" x14ac:dyDescent="0.25">
      <c r="A303" s="1">
        <v>43109</v>
      </c>
      <c r="B303">
        <v>125814</v>
      </c>
      <c r="C303">
        <v>229.42500000000001</v>
      </c>
      <c r="D303">
        <v>551.72</v>
      </c>
      <c r="E303">
        <f>SUMPRODUCT(fLineItemInvoiceDetail[Quanity],fLineItemInvoiceDetail[Unit Price],--(fLineItemInvoiceDetail[Invoice Number]=fInvoiceHeader[[#This Row],[Invoice Number]]))</f>
        <v>5517.1799999999994</v>
      </c>
      <c r="F303">
        <f>fInvoiceHeader[[#This Row],[Invoice Discount]]/fInvoiceHeader[[#This Row],[Invoice Sales]]</f>
        <v>0.10000036250403288</v>
      </c>
      <c r="G303">
        <f>SUMIFS(fLineItemInvoiceDetail[Line Weight],fLineItemInvoiceDetail[Invoice Number],fInvoiceHeader[[#This Row],[Invoice Number]])</f>
        <v>2203</v>
      </c>
      <c r="I303" s="43">
        <v>125619</v>
      </c>
      <c r="J303" s="43" t="s">
        <v>22</v>
      </c>
      <c r="K303" s="43">
        <v>165</v>
      </c>
      <c r="L303" s="43">
        <v>33.75</v>
      </c>
      <c r="M303" s="43">
        <f>VLOOKUP(fLineItemInvoiceDetail[[#This Row],[Invoice Number]],fInvoiceHeader[[Invoice Number]:[% Sales Discount]],5,0)*fLineItemInvoiceDetail[[#This Row],[Quanity]]*fLineItemInvoiceDetail[[#This Row],[Unit Price]]</f>
        <v>556.88</v>
      </c>
      <c r="N3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102.2</v>
      </c>
      <c r="O303" s="43">
        <f>VLOOKUP(fLineItemInvoiceDetail[[#This Row],[Product]],dProduct[],4,0)*fLineItemInvoiceDetail[[#This Row],[Quanity]]</f>
        <v>1155</v>
      </c>
      <c r="AM303" s="28">
        <v>125814</v>
      </c>
      <c r="AN303" s="28">
        <v>229.42500000000001</v>
      </c>
      <c r="AO303" s="28">
        <v>551.72</v>
      </c>
      <c r="AQ303" s="30">
        <v>125619</v>
      </c>
      <c r="AR303" s="28" t="s">
        <v>22</v>
      </c>
      <c r="AS303" s="28">
        <v>165</v>
      </c>
      <c r="AT303" s="28">
        <v>33.75</v>
      </c>
      <c r="AU303" s="48">
        <f t="shared" si="10"/>
        <v>556.88</v>
      </c>
      <c r="AV303" s="48">
        <f t="shared" si="11"/>
        <v>102.2</v>
      </c>
    </row>
    <row r="304" spans="1:48" x14ac:dyDescent="0.25">
      <c r="A304" s="1">
        <v>43109</v>
      </c>
      <c r="B304">
        <v>125815</v>
      </c>
      <c r="C304">
        <v>105.7</v>
      </c>
      <c r="D304">
        <v>403.08</v>
      </c>
      <c r="E304">
        <f>SUMPRODUCT(fLineItemInvoiceDetail[Quanity],fLineItemInvoiceDetail[Unit Price],--(fLineItemInvoiceDetail[Invoice Number]=fInvoiceHeader[[#This Row],[Invoice Number]]))</f>
        <v>4030.8</v>
      </c>
      <c r="F304">
        <f>fInvoiceHeader[[#This Row],[Invoice Discount]]/fInvoiceHeader[[#This Row],[Invoice Sales]]</f>
        <v>9.9999999999999992E-2</v>
      </c>
      <c r="G304">
        <f>SUMIFS(fLineItemInvoiceDetail[Line Weight],fLineItemInvoiceDetail[Invoice Number],fInvoiceHeader[[#This Row],[Invoice Number]])</f>
        <v>1063.5</v>
      </c>
      <c r="I304" s="46">
        <v>125620</v>
      </c>
      <c r="J304" s="46" t="s">
        <v>6</v>
      </c>
      <c r="K304" s="46">
        <v>3</v>
      </c>
      <c r="L304" s="46">
        <v>45.95</v>
      </c>
      <c r="M304" s="46">
        <f>VLOOKUP(fLineItemInvoiceDetail[[#This Row],[Invoice Number]],fInvoiceHeader[[Invoice Number]:[% Sales Discount]],5,0)*fLineItemInvoiceDetail[[#This Row],[Quanity]]*fLineItemInvoiceDetail[[#This Row],[Unit Price]]</f>
        <v>6.8929150483244523</v>
      </c>
      <c r="N3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1.1883634431455898</v>
      </c>
      <c r="O304" s="46">
        <f>VLOOKUP(fLineItemInvoiceDetail[[#This Row],[Product]],dProduct[],4,0)*fLineItemInvoiceDetail[[#This Row],[Quanity]]</f>
        <v>9</v>
      </c>
      <c r="AM304" s="31">
        <v>125815</v>
      </c>
      <c r="AN304" s="31">
        <v>105.7</v>
      </c>
      <c r="AO304" s="31">
        <v>403.08</v>
      </c>
      <c r="AQ304" s="32">
        <v>125620</v>
      </c>
      <c r="AR304" s="31" t="s">
        <v>6</v>
      </c>
      <c r="AS304" s="31">
        <v>3</v>
      </c>
      <c r="AT304" s="31">
        <v>45.95</v>
      </c>
      <c r="AU304" s="48">
        <f t="shared" si="10"/>
        <v>6.8929150483244523</v>
      </c>
      <c r="AV304" s="48">
        <f t="shared" si="11"/>
        <v>1.1883634431455898</v>
      </c>
    </row>
    <row r="305" spans="1:48" x14ac:dyDescent="0.25">
      <c r="A305" s="1">
        <v>43109</v>
      </c>
      <c r="B305">
        <v>125816</v>
      </c>
      <c r="C305">
        <v>30.8</v>
      </c>
      <c r="D305">
        <v>75.510000000000005</v>
      </c>
      <c r="E305">
        <f>SUMPRODUCT(fLineItemInvoiceDetail[Quanity],fLineItemInvoiceDetail[Unit Price],--(fLineItemInvoiceDetail[Invoice Number]=fInvoiceHeader[[#This Row],[Invoice Number]]))</f>
        <v>1510.29</v>
      </c>
      <c r="F305">
        <f>fInvoiceHeader[[#This Row],[Invoice Discount]]/fInvoiceHeader[[#This Row],[Invoice Sales]]</f>
        <v>4.9997020439783095E-2</v>
      </c>
      <c r="G305">
        <f>SUMIFS(fLineItemInvoiceDetail[Line Weight],fLineItemInvoiceDetail[Invoice Number],fInvoiceHeader[[#This Row],[Invoice Number]])</f>
        <v>339.5</v>
      </c>
      <c r="I305" s="43">
        <v>125620</v>
      </c>
      <c r="J305" s="43" t="s">
        <v>17</v>
      </c>
      <c r="K305" s="43">
        <v>71</v>
      </c>
      <c r="L305" s="43">
        <v>16.77</v>
      </c>
      <c r="M305" s="43">
        <f>VLOOKUP(fLineItemInvoiceDetail[[#This Row],[Invoice Number]],fInvoiceHeader[[Invoice Number]:[% Sales Discount]],5,0)*fLineItemInvoiceDetail[[#This Row],[Quanity]]*fLineItemInvoiceDetail[[#This Row],[Unit Price]]</f>
        <v>59.537084951675553</v>
      </c>
      <c r="N3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60.93663655685441</v>
      </c>
      <c r="O305" s="43">
        <f>VLOOKUP(fLineItemInvoiceDetail[[#This Row],[Product]],dProduct[],4,0)*fLineItemInvoiceDetail[[#This Row],[Quanity]]</f>
        <v>461.5</v>
      </c>
      <c r="AM305" s="28">
        <v>125816</v>
      </c>
      <c r="AN305" s="28">
        <v>30.8</v>
      </c>
      <c r="AO305" s="28">
        <v>75.510000000000005</v>
      </c>
      <c r="AQ305" s="30">
        <v>125620</v>
      </c>
      <c r="AR305" s="28" t="s">
        <v>17</v>
      </c>
      <c r="AS305" s="28">
        <v>71</v>
      </c>
      <c r="AT305" s="28">
        <v>16.77</v>
      </c>
      <c r="AU305" s="48">
        <f t="shared" si="10"/>
        <v>59.537084951675553</v>
      </c>
      <c r="AV305" s="48">
        <f t="shared" si="11"/>
        <v>60.93663655685441</v>
      </c>
    </row>
    <row r="306" spans="1:48" x14ac:dyDescent="0.25">
      <c r="A306" s="1">
        <v>43110</v>
      </c>
      <c r="B306">
        <v>125817</v>
      </c>
      <c r="C306">
        <v>17.149999999999999</v>
      </c>
      <c r="D306">
        <v>55.26</v>
      </c>
      <c r="E306">
        <f>SUMPRODUCT(fLineItemInvoiceDetail[Quanity],fLineItemInvoiceDetail[Unit Price],--(fLineItemInvoiceDetail[Invoice Number]=fInvoiceHeader[[#This Row],[Invoice Number]]))</f>
        <v>1105.19</v>
      </c>
      <c r="F306">
        <f>fInvoiceHeader[[#This Row],[Invoice Discount]]/fInvoiceHeader[[#This Row],[Invoice Sales]]</f>
        <v>5.0000452410897671E-2</v>
      </c>
      <c r="G306">
        <f>SUMIFS(fLineItemInvoiceDetail[Line Weight],fLineItemInvoiceDetail[Invoice Number],fInvoiceHeader[[#This Row],[Invoice Number]])</f>
        <v>111</v>
      </c>
      <c r="I306" s="46">
        <v>125621</v>
      </c>
      <c r="J306" s="46" t="s">
        <v>10</v>
      </c>
      <c r="K306" s="46">
        <v>18</v>
      </c>
      <c r="L306" s="46">
        <v>23.16</v>
      </c>
      <c r="M306" s="46">
        <f>VLOOKUP(fLineItemInvoiceDetail[[#This Row],[Invoice Number]],fInvoiceHeader[[Invoice Number]:[% Sales Discount]],5,0)*fLineItemInvoiceDetail[[#This Row],[Quanity]]*fLineItemInvoiceDetail[[#This Row],[Unit Price]]</f>
        <v>8.3399999999999981</v>
      </c>
      <c r="N3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306" s="46">
        <f>VLOOKUP(fLineItemInvoiceDetail[[#This Row],[Product]],dProduct[],4,0)*fLineItemInvoiceDetail[[#This Row],[Quanity]]</f>
        <v>108</v>
      </c>
      <c r="AM306" s="31">
        <v>125817</v>
      </c>
      <c r="AN306" s="31">
        <v>17.149999999999999</v>
      </c>
      <c r="AO306" s="31">
        <v>55.26</v>
      </c>
      <c r="AQ306" s="32">
        <v>125621</v>
      </c>
      <c r="AR306" s="31" t="s">
        <v>10</v>
      </c>
      <c r="AS306" s="31">
        <v>18</v>
      </c>
      <c r="AT306" s="31">
        <v>23.16</v>
      </c>
      <c r="AU306" s="48">
        <f t="shared" si="10"/>
        <v>8.3399999999999981</v>
      </c>
      <c r="AV306" s="48">
        <f t="shared" si="11"/>
        <v>12.25</v>
      </c>
    </row>
    <row r="307" spans="1:48" x14ac:dyDescent="0.25">
      <c r="A307" s="1">
        <v>43111</v>
      </c>
      <c r="B307">
        <v>125818</v>
      </c>
      <c r="C307">
        <v>38.325000000000003</v>
      </c>
      <c r="D307">
        <v>58.12</v>
      </c>
      <c r="E307">
        <f>SUMPRODUCT(fLineItemInvoiceDetail[Quanity],fLineItemInvoiceDetail[Unit Price],--(fLineItemInvoiceDetail[Invoice Number]=fInvoiceHeader[[#This Row],[Invoice Number]]))</f>
        <v>1162.4900000000002</v>
      </c>
      <c r="F307">
        <f>fInvoiceHeader[[#This Row],[Invoice Discount]]/fInvoiceHeader[[#This Row],[Invoice Sales]]</f>
        <v>4.9996128998959118E-2</v>
      </c>
      <c r="G307">
        <f>SUMIFS(fLineItemInvoiceDetail[Line Weight],fLineItemInvoiceDetail[Invoice Number],fInvoiceHeader[[#This Row],[Invoice Number]])</f>
        <v>322</v>
      </c>
      <c r="I307" s="43">
        <v>125622</v>
      </c>
      <c r="J307" s="43" t="s">
        <v>22</v>
      </c>
      <c r="K307" s="43">
        <v>32</v>
      </c>
      <c r="L307" s="43">
        <v>48.75</v>
      </c>
      <c r="M307" s="43">
        <f>VLOOKUP(fLineItemInvoiceDetail[[#This Row],[Invoice Number]],fInvoiceHeader[[Invoice Number]:[% Sales Discount]],5,0)*fLineItemInvoiceDetail[[#This Row],[Quanity]]*fLineItemInvoiceDetail[[#This Row],[Unit Price]]</f>
        <v>78</v>
      </c>
      <c r="N3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307" s="43">
        <f>VLOOKUP(fLineItemInvoiceDetail[[#This Row],[Product]],dProduct[],4,0)*fLineItemInvoiceDetail[[#This Row],[Quanity]]</f>
        <v>224</v>
      </c>
      <c r="AM307" s="28">
        <v>125818</v>
      </c>
      <c r="AN307" s="28">
        <v>38.325000000000003</v>
      </c>
      <c r="AO307" s="28">
        <v>58.12</v>
      </c>
      <c r="AQ307" s="30">
        <v>125622</v>
      </c>
      <c r="AR307" s="28" t="s">
        <v>22</v>
      </c>
      <c r="AS307" s="28">
        <v>32</v>
      </c>
      <c r="AT307" s="28">
        <v>48.75</v>
      </c>
      <c r="AU307" s="48">
        <f t="shared" si="10"/>
        <v>78</v>
      </c>
      <c r="AV307" s="48">
        <f t="shared" si="11"/>
        <v>19.600000000000001</v>
      </c>
    </row>
    <row r="308" spans="1:48" x14ac:dyDescent="0.25">
      <c r="A308" s="1">
        <v>43112</v>
      </c>
      <c r="B308">
        <v>125819</v>
      </c>
      <c r="C308">
        <v>27.3</v>
      </c>
      <c r="D308">
        <v>15.26</v>
      </c>
      <c r="E308">
        <f>SUMPRODUCT(fLineItemInvoiceDetail[Quanity],fLineItemInvoiceDetail[Unit Price],--(fLineItemInvoiceDetail[Invoice Number]=fInvoiceHeader[[#This Row],[Invoice Number]]))</f>
        <v>508.76000000000005</v>
      </c>
      <c r="F308">
        <f>fInvoiceHeader[[#This Row],[Invoice Discount]]/fInvoiceHeader[[#This Row],[Invoice Sales]]</f>
        <v>2.9994496422674734E-2</v>
      </c>
      <c r="G308">
        <f>SUMIFS(fLineItemInvoiceDetail[Line Weight],fLineItemInvoiceDetail[Invoice Number],fInvoiceHeader[[#This Row],[Invoice Number]])</f>
        <v>182</v>
      </c>
      <c r="I308" s="46">
        <v>125623</v>
      </c>
      <c r="J308" s="46" t="s">
        <v>10</v>
      </c>
      <c r="K308" s="46">
        <v>49</v>
      </c>
      <c r="L308" s="46">
        <v>18.82</v>
      </c>
      <c r="M308" s="46">
        <f>VLOOKUP(fLineItemInvoiceDetail[[#This Row],[Invoice Number]],fInvoiceHeader[[Invoice Number]:[% Sales Discount]],5,0)*fLineItemInvoiceDetail[[#This Row],[Quanity]]*fLineItemInvoiceDetail[[#This Row],[Unit Price]]</f>
        <v>92.218962343401884</v>
      </c>
      <c r="N3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36.355994152046783</v>
      </c>
      <c r="O308" s="46">
        <f>VLOOKUP(fLineItemInvoiceDetail[[#This Row],[Product]],dProduct[],4,0)*fLineItemInvoiceDetail[[#This Row],[Quanity]]</f>
        <v>294</v>
      </c>
      <c r="AM308" s="31">
        <v>125819</v>
      </c>
      <c r="AN308" s="31">
        <v>27.3</v>
      </c>
      <c r="AO308" s="31">
        <v>15.26</v>
      </c>
      <c r="AQ308" s="32">
        <v>125623</v>
      </c>
      <c r="AR308" s="31" t="s">
        <v>10</v>
      </c>
      <c r="AS308" s="31">
        <v>49</v>
      </c>
      <c r="AT308" s="31">
        <v>18.82</v>
      </c>
      <c r="AU308" s="48">
        <f t="shared" si="10"/>
        <v>92.218962343401884</v>
      </c>
      <c r="AV308" s="48">
        <f t="shared" si="11"/>
        <v>36.355994152046783</v>
      </c>
    </row>
    <row r="309" spans="1:48" x14ac:dyDescent="0.25">
      <c r="A309" s="1">
        <v>43112</v>
      </c>
      <c r="B309">
        <v>125820</v>
      </c>
      <c r="C309">
        <v>25.375</v>
      </c>
      <c r="D309">
        <v>78.349999999999994</v>
      </c>
      <c r="E309">
        <f>SUMPRODUCT(fLineItemInvoiceDetail[Quanity],fLineItemInvoiceDetail[Unit Price],--(fLineItemInvoiceDetail[Invoice Number]=fInvoiceHeader[[#This Row],[Invoice Number]]))</f>
        <v>1567.06</v>
      </c>
      <c r="F309">
        <f>fInvoiceHeader[[#This Row],[Invoice Discount]]/fInvoiceHeader[[#This Row],[Invoice Sales]]</f>
        <v>4.9998085587022831E-2</v>
      </c>
      <c r="G309">
        <f>SUMIFS(fLineItemInvoiceDetail[Line Weight],fLineItemInvoiceDetail[Invoice Number],fInvoiceHeader[[#This Row],[Invoice Number]])</f>
        <v>372</v>
      </c>
      <c r="I309" s="43">
        <v>125623</v>
      </c>
      <c r="J309" s="43" t="s">
        <v>15</v>
      </c>
      <c r="K309" s="43">
        <v>47</v>
      </c>
      <c r="L309" s="43">
        <v>18.82</v>
      </c>
      <c r="M309" s="43">
        <f>VLOOKUP(fLineItemInvoiceDetail[[#This Row],[Invoice Number]],fInvoiceHeader[[Invoice Number]:[% Sales Discount]],5,0)*fLineItemInvoiceDetail[[#This Row],[Quanity]]*fLineItemInvoiceDetail[[#This Row],[Unit Price]]</f>
        <v>88.454923064079367</v>
      </c>
      <c r="N3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29.060063352826511</v>
      </c>
      <c r="O309" s="43">
        <f>VLOOKUP(fLineItemInvoiceDetail[[#This Row],[Product]],dProduct[],4,0)*fLineItemInvoiceDetail[[#This Row],[Quanity]]</f>
        <v>235</v>
      </c>
      <c r="AM309" s="28">
        <v>125820</v>
      </c>
      <c r="AN309" s="28">
        <v>25.375</v>
      </c>
      <c r="AO309" s="28">
        <v>78.349999999999994</v>
      </c>
      <c r="AQ309" s="30">
        <v>125623</v>
      </c>
      <c r="AR309" s="28" t="s">
        <v>15</v>
      </c>
      <c r="AS309" s="28">
        <v>47</v>
      </c>
      <c r="AT309" s="28">
        <v>18.82</v>
      </c>
      <c r="AU309" s="48">
        <f t="shared" si="10"/>
        <v>88.454923064079367</v>
      </c>
      <c r="AV309" s="48">
        <f t="shared" si="11"/>
        <v>29.060063352826511</v>
      </c>
    </row>
    <row r="310" spans="1:48" x14ac:dyDescent="0.25">
      <c r="A310" s="1">
        <v>43116</v>
      </c>
      <c r="B310">
        <v>125822</v>
      </c>
      <c r="C310">
        <v>219.09999999999997</v>
      </c>
      <c r="D310">
        <v>586.02</v>
      </c>
      <c r="E310">
        <f>SUMPRODUCT(fLineItemInvoiceDetail[Quanity],fLineItemInvoiceDetail[Unit Price],--(fLineItemInvoiceDetail[Invoice Number]=fInvoiceHeader[[#This Row],[Invoice Number]]))</f>
        <v>5860.1500000000005</v>
      </c>
      <c r="F310">
        <f>fInvoiceHeader[[#This Row],[Invoice Discount]]/fInvoiceHeader[[#This Row],[Invoice Sales]]</f>
        <v>0.10000085322048069</v>
      </c>
      <c r="G310">
        <f>SUMIFS(fLineItemInvoiceDetail[Line Weight],fLineItemInvoiceDetail[Invoice Number],fInvoiceHeader[[#This Row],[Invoice Number]])</f>
        <v>2284.5</v>
      </c>
      <c r="I310" s="46">
        <v>125623</v>
      </c>
      <c r="J310" s="46" t="s">
        <v>21</v>
      </c>
      <c r="K310" s="46">
        <v>142</v>
      </c>
      <c r="L310" s="46">
        <v>14.27</v>
      </c>
      <c r="M310" s="46">
        <f>VLOOKUP(fLineItemInvoiceDetail[[#This Row],[Invoice Number]],fInvoiceHeader[[Invoice Number]:[% Sales Discount]],5,0)*fLineItemInvoiceDetail[[#This Row],[Quanity]]*fLineItemInvoiceDetail[[#This Row],[Unit Price]]</f>
        <v>202.63611459251877</v>
      </c>
      <c r="N3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61.458942495126706</v>
      </c>
      <c r="O310" s="46">
        <f>VLOOKUP(fLineItemInvoiceDetail[[#This Row],[Product]],dProduct[],4,0)*fLineItemInvoiceDetail[[#This Row],[Quanity]]</f>
        <v>497</v>
      </c>
      <c r="AM310" s="31">
        <v>125822</v>
      </c>
      <c r="AN310" s="31">
        <v>219.09999999999997</v>
      </c>
      <c r="AO310" s="31">
        <v>586.02</v>
      </c>
      <c r="AQ310" s="32">
        <v>125623</v>
      </c>
      <c r="AR310" s="31" t="s">
        <v>21</v>
      </c>
      <c r="AS310" s="31">
        <v>142</v>
      </c>
      <c r="AT310" s="31">
        <v>14.27</v>
      </c>
      <c r="AU310" s="48">
        <f t="shared" si="10"/>
        <v>202.63611459251877</v>
      </c>
      <c r="AV310" s="48">
        <f t="shared" si="11"/>
        <v>61.458942495126706</v>
      </c>
    </row>
    <row r="311" spans="1:48" x14ac:dyDescent="0.25">
      <c r="A311" s="1">
        <v>43116</v>
      </c>
      <c r="B311">
        <v>125823</v>
      </c>
      <c r="C311">
        <v>35</v>
      </c>
      <c r="D311">
        <v>139.43</v>
      </c>
      <c r="E311">
        <f>SUMPRODUCT(fLineItemInvoiceDetail[Quanity],fLineItemInvoiceDetail[Unit Price],--(fLineItemInvoiceDetail[Invoice Number]=fInvoiceHeader[[#This Row],[Invoice Number]]))</f>
        <v>2145</v>
      </c>
      <c r="F311">
        <f>fInvoiceHeader[[#This Row],[Invoice Discount]]/fInvoiceHeader[[#This Row],[Invoice Sales]]</f>
        <v>6.5002331002331007E-2</v>
      </c>
      <c r="G311">
        <f>SUMIFS(fLineItemInvoiceDetail[Line Weight],fLineItemInvoiceDetail[Invoice Number],fInvoiceHeader[[#This Row],[Invoice Number]])</f>
        <v>308</v>
      </c>
      <c r="I311" s="43">
        <v>125625</v>
      </c>
      <c r="J311" s="43" t="s">
        <v>8</v>
      </c>
      <c r="K311" s="43">
        <v>250</v>
      </c>
      <c r="L311" s="43">
        <v>12.58</v>
      </c>
      <c r="M311" s="43">
        <f>VLOOKUP(fLineItemInvoiceDetail[[#This Row],[Invoice Number]],fInvoiceHeader[[Invoice Number]:[% Sales Discount]],5,0)*fLineItemInvoiceDetail[[#This Row],[Quanity]]*fLineItemInvoiceDetail[[#This Row],[Unit Price]]</f>
        <v>314.503542105441</v>
      </c>
      <c r="N3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76.714477812640084</v>
      </c>
      <c r="O311" s="43">
        <f>VLOOKUP(fLineItemInvoiceDetail[[#This Row],[Product]],dProduct[],4,0)*fLineItemInvoiceDetail[[#This Row],[Quanity]]</f>
        <v>1000</v>
      </c>
      <c r="AM311" s="28">
        <v>125823</v>
      </c>
      <c r="AN311" s="28">
        <v>35</v>
      </c>
      <c r="AO311" s="28">
        <v>139.43</v>
      </c>
      <c r="AQ311" s="30">
        <v>125625</v>
      </c>
      <c r="AR311" s="28" t="s">
        <v>8</v>
      </c>
      <c r="AS311" s="28">
        <v>250</v>
      </c>
      <c r="AT311" s="28">
        <v>12.58</v>
      </c>
      <c r="AU311" s="48">
        <f t="shared" si="10"/>
        <v>314.503542105441</v>
      </c>
      <c r="AV311" s="48">
        <f t="shared" si="11"/>
        <v>76.714477812640084</v>
      </c>
    </row>
    <row r="312" spans="1:48" x14ac:dyDescent="0.25">
      <c r="A312" s="1">
        <v>43117</v>
      </c>
      <c r="B312">
        <v>125824</v>
      </c>
      <c r="C312">
        <v>12.6</v>
      </c>
      <c r="D312">
        <v>20.239999999999998</v>
      </c>
      <c r="E312">
        <f>SUMPRODUCT(fLineItemInvoiceDetail[Quanity],fLineItemInvoiceDetail[Unit Price],--(fLineItemInvoiceDetail[Invoice Number]=fInvoiceHeader[[#This Row],[Invoice Number]]))</f>
        <v>674.80000000000007</v>
      </c>
      <c r="F312">
        <f>fInvoiceHeader[[#This Row],[Invoice Discount]]/fInvoiceHeader[[#This Row],[Invoice Sales]]</f>
        <v>2.9994072317723764E-2</v>
      </c>
      <c r="G312">
        <f>SUMIFS(fLineItemInvoiceDetail[Line Weight],fLineItemInvoiceDetail[Invoice Number],fInvoiceHeader[[#This Row],[Invoice Number]])</f>
        <v>140</v>
      </c>
      <c r="I312" s="46">
        <v>125625</v>
      </c>
      <c r="J312" s="46" t="s">
        <v>16</v>
      </c>
      <c r="K312" s="46">
        <v>33</v>
      </c>
      <c r="L312" s="46">
        <v>12.32</v>
      </c>
      <c r="M312" s="46">
        <f>VLOOKUP(fLineItemInvoiceDetail[[#This Row],[Invoice Number]],fInvoiceHeader[[Invoice Number]:[% Sales Discount]],5,0)*fLineItemInvoiceDetail[[#This Row],[Quanity]]*fLineItemInvoiceDetail[[#This Row],[Unit Price]]</f>
        <v>40.656457894559011</v>
      </c>
      <c r="N3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8.860522187359928</v>
      </c>
      <c r="O312" s="46">
        <f>VLOOKUP(fLineItemInvoiceDetail[[#This Row],[Product]],dProduct[],4,0)*fLineItemInvoiceDetail[[#This Row],[Quanity]]</f>
        <v>115.5</v>
      </c>
      <c r="AM312" s="31">
        <v>125824</v>
      </c>
      <c r="AN312" s="31">
        <v>12.6</v>
      </c>
      <c r="AO312" s="31">
        <v>20.239999999999998</v>
      </c>
      <c r="AQ312" s="32">
        <v>125625</v>
      </c>
      <c r="AR312" s="31" t="s">
        <v>16</v>
      </c>
      <c r="AS312" s="31">
        <v>33</v>
      </c>
      <c r="AT312" s="31">
        <v>12.32</v>
      </c>
      <c r="AU312" s="48">
        <f t="shared" si="10"/>
        <v>40.656457894559011</v>
      </c>
      <c r="AV312" s="48">
        <f t="shared" si="11"/>
        <v>8.860522187359928</v>
      </c>
    </row>
    <row r="313" spans="1:48" x14ac:dyDescent="0.25">
      <c r="A313" s="1">
        <v>43119</v>
      </c>
      <c r="B313">
        <v>125825</v>
      </c>
      <c r="C313">
        <v>272.82499999999999</v>
      </c>
      <c r="D313">
        <v>492.81</v>
      </c>
      <c r="E313">
        <f>SUMPRODUCT(fLineItemInvoiceDetail[Quanity],fLineItemInvoiceDetail[Unit Price],--(fLineItemInvoiceDetail[Invoice Number]=fInvoiceHeader[[#This Row],[Invoice Number]]))</f>
        <v>4928.0499999999993</v>
      </c>
      <c r="F313">
        <f>fInvoiceHeader[[#This Row],[Invoice Discount]]/fInvoiceHeader[[#This Row],[Invoice Sales]]</f>
        <v>0.10000101460009539</v>
      </c>
      <c r="G313">
        <f>SUMIFS(fLineItemInvoiceDetail[Line Weight],fLineItemInvoiceDetail[Invoice Number],fInvoiceHeader[[#This Row],[Invoice Number]])</f>
        <v>1785.5</v>
      </c>
      <c r="I313" s="43">
        <v>125627</v>
      </c>
      <c r="J313" s="43" t="s">
        <v>17</v>
      </c>
      <c r="K313" s="43">
        <v>41</v>
      </c>
      <c r="L313" s="43">
        <v>18.170000000000002</v>
      </c>
      <c r="M313" s="43">
        <f>VLOOKUP(fLineItemInvoiceDetail[[#This Row],[Invoice Number]],fInvoiceHeader[[Invoice Number]:[% Sales Discount]],5,0)*fLineItemInvoiceDetail[[#This Row],[Quanity]]*fLineItemInvoiceDetail[[#This Row],[Unit Price]]</f>
        <v>22.350000000000005</v>
      </c>
      <c r="N3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41.65</v>
      </c>
      <c r="O313" s="43">
        <f>VLOOKUP(fLineItemInvoiceDetail[[#This Row],[Product]],dProduct[],4,0)*fLineItemInvoiceDetail[[#This Row],[Quanity]]</f>
        <v>266.5</v>
      </c>
      <c r="AM313" s="28">
        <v>125825</v>
      </c>
      <c r="AN313" s="28">
        <v>272.82499999999999</v>
      </c>
      <c r="AO313" s="28">
        <v>492.81</v>
      </c>
      <c r="AQ313" s="30">
        <v>125627</v>
      </c>
      <c r="AR313" s="28" t="s">
        <v>17</v>
      </c>
      <c r="AS313" s="28">
        <v>41</v>
      </c>
      <c r="AT313" s="28">
        <v>18.170000000000002</v>
      </c>
      <c r="AU313" s="48">
        <f t="shared" si="10"/>
        <v>22.350000000000005</v>
      </c>
      <c r="AV313" s="48">
        <f t="shared" si="11"/>
        <v>41.65</v>
      </c>
    </row>
    <row r="314" spans="1:48" x14ac:dyDescent="0.25">
      <c r="A314" s="1">
        <v>43120</v>
      </c>
      <c r="B314">
        <v>125826</v>
      </c>
      <c r="C314">
        <v>10.5</v>
      </c>
      <c r="D314">
        <v>6.95</v>
      </c>
      <c r="E314">
        <f>SUMPRODUCT(fLineItemInvoiceDetail[Quanity],fLineItemInvoiceDetail[Unit Price],--(fLineItemInvoiceDetail[Invoice Number]=fInvoiceHeader[[#This Row],[Invoice Number]]))</f>
        <v>347.4</v>
      </c>
      <c r="F314">
        <f>fInvoiceHeader[[#This Row],[Invoice Discount]]/fInvoiceHeader[[#This Row],[Invoice Sales]]</f>
        <v>2.0005757052389179E-2</v>
      </c>
      <c r="G314">
        <f>SUMIFS(fLineItemInvoiceDetail[Line Weight],fLineItemInvoiceDetail[Invoice Number],fInvoiceHeader[[#This Row],[Invoice Number]])</f>
        <v>75</v>
      </c>
      <c r="I314" s="46">
        <v>125628</v>
      </c>
      <c r="J314" s="46" t="s">
        <v>11</v>
      </c>
      <c r="K314" s="46">
        <v>38</v>
      </c>
      <c r="L314" s="46">
        <v>12.97</v>
      </c>
      <c r="M314" s="46">
        <f>VLOOKUP(fLineItemInvoiceDetail[[#This Row],[Invoice Number]],fInvoiceHeader[[Invoice Number]:[% Sales Discount]],5,0)*fLineItemInvoiceDetail[[#This Row],[Quanity]]*fLineItemInvoiceDetail[[#This Row],[Unit Price]]</f>
        <v>24.64331428790063</v>
      </c>
      <c r="N3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18.633389261744966</v>
      </c>
      <c r="O314" s="46">
        <f>VLOOKUP(fLineItemInvoiceDetail[[#This Row],[Product]],dProduct[],4,0)*fLineItemInvoiceDetail[[#This Row],[Quanity]]</f>
        <v>190</v>
      </c>
      <c r="AM314" s="31">
        <v>125826</v>
      </c>
      <c r="AN314" s="31">
        <v>10.5</v>
      </c>
      <c r="AO314" s="31">
        <v>6.95</v>
      </c>
      <c r="AQ314" s="32">
        <v>125628</v>
      </c>
      <c r="AR314" s="31" t="s">
        <v>11</v>
      </c>
      <c r="AS314" s="31">
        <v>38</v>
      </c>
      <c r="AT314" s="31">
        <v>12.97</v>
      </c>
      <c r="AU314" s="48">
        <f t="shared" si="10"/>
        <v>24.64331428790063</v>
      </c>
      <c r="AV314" s="48">
        <f t="shared" si="11"/>
        <v>18.633389261744966</v>
      </c>
    </row>
    <row r="315" spans="1:48" x14ac:dyDescent="0.25">
      <c r="A315" s="1">
        <v>43120</v>
      </c>
      <c r="B315">
        <v>125827</v>
      </c>
      <c r="C315">
        <v>11.55</v>
      </c>
      <c r="D315">
        <v>31.36</v>
      </c>
      <c r="E315">
        <f>SUMPRODUCT(fLineItemInvoiceDetail[Quanity],fLineItemInvoiceDetail[Unit Price],--(fLineItemInvoiceDetail[Invoice Number]=fInvoiceHeader[[#This Row],[Invoice Number]]))</f>
        <v>896.1</v>
      </c>
      <c r="F315">
        <f>fInvoiceHeader[[#This Row],[Invoice Discount]]/fInvoiceHeader[[#This Row],[Invoice Sales]]</f>
        <v>3.4996094185916746E-2</v>
      </c>
      <c r="G315">
        <f>SUMIFS(fLineItemInvoiceDetail[Line Weight],fLineItemInvoiceDetail[Invoice Number],fInvoiceHeader[[#This Row],[Invoice Number]])</f>
        <v>90</v>
      </c>
      <c r="I315" s="43">
        <v>125628</v>
      </c>
      <c r="J315" s="43" t="s">
        <v>6</v>
      </c>
      <c r="K315" s="43">
        <v>36</v>
      </c>
      <c r="L315" s="43">
        <v>29.87</v>
      </c>
      <c r="M315" s="43">
        <f>VLOOKUP(fLineItemInvoiceDetail[[#This Row],[Invoice Number]],fInvoiceHeader[[Invoice Number]:[% Sales Discount]],5,0)*fLineItemInvoiceDetail[[#This Row],[Quanity]]*fLineItemInvoiceDetail[[#This Row],[Unit Price]]</f>
        <v>53.766685712099388</v>
      </c>
      <c r="N3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10.591610738255033</v>
      </c>
      <c r="O315" s="43">
        <f>VLOOKUP(fLineItemInvoiceDetail[[#This Row],[Product]],dProduct[],4,0)*fLineItemInvoiceDetail[[#This Row],[Quanity]]</f>
        <v>108</v>
      </c>
      <c r="AM315" s="28">
        <v>125827</v>
      </c>
      <c r="AN315" s="28">
        <v>11.55</v>
      </c>
      <c r="AO315" s="28">
        <v>31.36</v>
      </c>
      <c r="AQ315" s="30">
        <v>125628</v>
      </c>
      <c r="AR315" s="28" t="s">
        <v>6</v>
      </c>
      <c r="AS315" s="28">
        <v>36</v>
      </c>
      <c r="AT315" s="28">
        <v>29.87</v>
      </c>
      <c r="AU315" s="48">
        <f t="shared" si="10"/>
        <v>53.766685712099388</v>
      </c>
      <c r="AV315" s="48">
        <f t="shared" si="11"/>
        <v>10.591610738255033</v>
      </c>
    </row>
    <row r="316" spans="1:48" x14ac:dyDescent="0.25">
      <c r="A316" s="1">
        <v>43121</v>
      </c>
      <c r="B316">
        <v>125828</v>
      </c>
      <c r="C316">
        <v>79.625</v>
      </c>
      <c r="D316">
        <v>183.1</v>
      </c>
      <c r="E316">
        <f>SUMPRODUCT(fLineItemInvoiceDetail[Quanity],fLineItemInvoiceDetail[Unit Price],--(fLineItemInvoiceDetail[Invoice Number]=fInvoiceHeader[[#This Row],[Invoice Number]]))</f>
        <v>2441.37</v>
      </c>
      <c r="F316">
        <f>fInvoiceHeader[[#This Row],[Invoice Discount]]/fInvoiceHeader[[#This Row],[Invoice Sales]]</f>
        <v>7.4998873583274964E-2</v>
      </c>
      <c r="G316">
        <f>SUMIFS(fLineItemInvoiceDetail[Line Weight],fLineItemInvoiceDetail[Invoice Number],fInvoiceHeader[[#This Row],[Invoice Number]])</f>
        <v>918</v>
      </c>
      <c r="I316" s="46">
        <v>125629</v>
      </c>
      <c r="J316" s="46" t="s">
        <v>16</v>
      </c>
      <c r="K316" s="46">
        <v>19</v>
      </c>
      <c r="L316" s="46">
        <v>15.16</v>
      </c>
      <c r="M316" s="46">
        <f>VLOOKUP(fLineItemInvoiceDetail[[#This Row],[Invoice Number]],fInvoiceHeader[[Invoice Number]:[% Sales Discount]],5,0)*fLineItemInvoiceDetail[[#This Row],[Quanity]]*fLineItemInvoiceDetail[[#This Row],[Unit Price]]</f>
        <v>14.401353155176286</v>
      </c>
      <c r="N3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7.4812500000000002</v>
      </c>
      <c r="O316" s="46">
        <f>VLOOKUP(fLineItemInvoiceDetail[[#This Row],[Product]],dProduct[],4,0)*fLineItemInvoiceDetail[[#This Row],[Quanity]]</f>
        <v>66.5</v>
      </c>
      <c r="AM316" s="31">
        <v>125828</v>
      </c>
      <c r="AN316" s="31">
        <v>79.625</v>
      </c>
      <c r="AO316" s="31">
        <v>183.1</v>
      </c>
      <c r="AQ316" s="32">
        <v>125629</v>
      </c>
      <c r="AR316" s="31" t="s">
        <v>16</v>
      </c>
      <c r="AS316" s="31">
        <v>19</v>
      </c>
      <c r="AT316" s="31">
        <v>15.16</v>
      </c>
      <c r="AU316" s="48">
        <f t="shared" si="10"/>
        <v>14.401353155176286</v>
      </c>
      <c r="AV316" s="48">
        <f t="shared" si="11"/>
        <v>7.4812500000000002</v>
      </c>
    </row>
    <row r="317" spans="1:48" x14ac:dyDescent="0.25">
      <c r="A317" s="1">
        <v>43123</v>
      </c>
      <c r="B317">
        <v>125829</v>
      </c>
      <c r="C317">
        <v>70.7</v>
      </c>
      <c r="D317">
        <v>451.88</v>
      </c>
      <c r="E317">
        <f>SUMPRODUCT(fLineItemInvoiceDetail[Quanity],fLineItemInvoiceDetail[Unit Price],--(fLineItemInvoiceDetail[Invoice Number]=fInvoiceHeader[[#This Row],[Invoice Number]]))</f>
        <v>4518.75</v>
      </c>
      <c r="F317">
        <f>fInvoiceHeader[[#This Row],[Invoice Discount]]/fInvoiceHeader[[#This Row],[Invoice Sales]]</f>
        <v>0.10000110650069156</v>
      </c>
      <c r="G317">
        <f>SUMIFS(fLineItemInvoiceDetail[Line Weight],fLineItemInvoiceDetail[Invoice Number],fInvoiceHeader[[#This Row],[Invoice Number]])</f>
        <v>686</v>
      </c>
      <c r="I317" s="43">
        <v>125629</v>
      </c>
      <c r="J317" s="43" t="s">
        <v>21</v>
      </c>
      <c r="K317" s="43">
        <v>53</v>
      </c>
      <c r="L317" s="43">
        <v>15.57</v>
      </c>
      <c r="M317" s="43">
        <f>VLOOKUP(fLineItemInvoiceDetail[[#This Row],[Invoice Number]],fInvoiceHeader[[Invoice Number]:[% Sales Discount]],5,0)*fLineItemInvoiceDetail[[#This Row],[Quanity]]*fLineItemInvoiceDetail[[#This Row],[Unit Price]]</f>
        <v>41.258646844823716</v>
      </c>
      <c r="N3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20.868750000000002</v>
      </c>
      <c r="O317" s="43">
        <f>VLOOKUP(fLineItemInvoiceDetail[[#This Row],[Product]],dProduct[],4,0)*fLineItemInvoiceDetail[[#This Row],[Quanity]]</f>
        <v>185.5</v>
      </c>
      <c r="AM317" s="28">
        <v>125829</v>
      </c>
      <c r="AN317" s="28">
        <v>70.7</v>
      </c>
      <c r="AO317" s="28">
        <v>451.88</v>
      </c>
      <c r="AQ317" s="30">
        <v>125629</v>
      </c>
      <c r="AR317" s="28" t="s">
        <v>21</v>
      </c>
      <c r="AS317" s="28">
        <v>53</v>
      </c>
      <c r="AT317" s="28">
        <v>15.57</v>
      </c>
      <c r="AU317" s="48">
        <f t="shared" si="10"/>
        <v>41.258646844823716</v>
      </c>
      <c r="AV317" s="48">
        <f t="shared" si="11"/>
        <v>20.868750000000002</v>
      </c>
    </row>
    <row r="318" spans="1:48" x14ac:dyDescent="0.25">
      <c r="A318" s="1">
        <v>43124</v>
      </c>
      <c r="B318">
        <v>125830</v>
      </c>
      <c r="C318">
        <v>136.5</v>
      </c>
      <c r="D318">
        <v>275.64999999999998</v>
      </c>
      <c r="E318">
        <f>SUMPRODUCT(fLineItemInvoiceDetail[Quanity],fLineItemInvoiceDetail[Unit Price],--(fLineItemInvoiceDetail[Invoice Number]=fInvoiceHeader[[#This Row],[Invoice Number]]))</f>
        <v>2756.48</v>
      </c>
      <c r="F318">
        <f>fInvoiceHeader[[#This Row],[Invoice Discount]]/fInvoiceHeader[[#This Row],[Invoice Sales]]</f>
        <v>0.10000072556303691</v>
      </c>
      <c r="G318">
        <f>SUMIFS(fLineItemInvoiceDetail[Line Weight],fLineItemInvoiceDetail[Invoice Number],fInvoiceHeader[[#This Row],[Invoice Number]])</f>
        <v>826</v>
      </c>
      <c r="I318" s="46">
        <v>125630</v>
      </c>
      <c r="J318" s="46" t="s">
        <v>15</v>
      </c>
      <c r="K318" s="46">
        <v>99</v>
      </c>
      <c r="L318" s="46">
        <v>17.37</v>
      </c>
      <c r="M318" s="46">
        <f>VLOOKUP(fLineItemInvoiceDetail[[#This Row],[Invoice Number]],fInvoiceHeader[[Invoice Number]:[% Sales Discount]],5,0)*fLineItemInvoiceDetail[[#This Row],[Quanity]]*fLineItemInvoiceDetail[[#This Row],[Unit Price]]</f>
        <v>85.98</v>
      </c>
      <c r="N3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65.099999999999994</v>
      </c>
      <c r="O318" s="46">
        <f>VLOOKUP(fLineItemInvoiceDetail[[#This Row],[Product]],dProduct[],4,0)*fLineItemInvoiceDetail[[#This Row],[Quanity]]</f>
        <v>495</v>
      </c>
      <c r="AM318" s="31">
        <v>125830</v>
      </c>
      <c r="AN318" s="31">
        <v>136.5</v>
      </c>
      <c r="AO318" s="31">
        <v>275.64999999999998</v>
      </c>
      <c r="AQ318" s="32">
        <v>125630</v>
      </c>
      <c r="AR318" s="31" t="s">
        <v>15</v>
      </c>
      <c r="AS318" s="31">
        <v>99</v>
      </c>
      <c r="AT318" s="31">
        <v>17.37</v>
      </c>
      <c r="AU318" s="48">
        <f t="shared" si="10"/>
        <v>85.98</v>
      </c>
      <c r="AV318" s="48">
        <f t="shared" si="11"/>
        <v>65.099999999999994</v>
      </c>
    </row>
    <row r="319" spans="1:48" x14ac:dyDescent="0.25">
      <c r="A319" s="1">
        <v>43125</v>
      </c>
      <c r="B319">
        <v>125831</v>
      </c>
      <c r="C319">
        <v>27.475000000000001</v>
      </c>
      <c r="D319">
        <v>34.11</v>
      </c>
      <c r="E319">
        <f>SUMPRODUCT(fLineItemInvoiceDetail[Quanity],fLineItemInvoiceDetail[Unit Price],--(fLineItemInvoiceDetail[Invoice Number]=fInvoiceHeader[[#This Row],[Invoice Number]]))</f>
        <v>974.53</v>
      </c>
      <c r="F319">
        <f>fInvoiceHeader[[#This Row],[Invoice Discount]]/fInvoiceHeader[[#This Row],[Invoice Sales]]</f>
        <v>3.5001487896729709E-2</v>
      </c>
      <c r="G319">
        <f>SUMIFS(fLineItemInvoiceDetail[Line Weight],fLineItemInvoiceDetail[Invoice Number],fInvoiceHeader[[#This Row],[Invoice Number]])</f>
        <v>270.5</v>
      </c>
      <c r="I319" s="43">
        <v>125631</v>
      </c>
      <c r="J319" s="43" t="s">
        <v>22</v>
      </c>
      <c r="K319" s="43">
        <v>31</v>
      </c>
      <c r="L319" s="43">
        <v>48.75</v>
      </c>
      <c r="M319" s="43">
        <f>VLOOKUP(fLineItemInvoiceDetail[[#This Row],[Invoice Number]],fInvoiceHeader[[Invoice Number]:[% Sales Discount]],5,0)*fLineItemInvoiceDetail[[#This Row],[Quanity]]*fLineItemInvoiceDetail[[#This Row],[Unit Price]]</f>
        <v>151.12452729268909</v>
      </c>
      <c r="N3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30.322243346007603</v>
      </c>
      <c r="O319" s="43">
        <f>VLOOKUP(fLineItemInvoiceDetail[[#This Row],[Product]],dProduct[],4,0)*fLineItemInvoiceDetail[[#This Row],[Quanity]]</f>
        <v>217</v>
      </c>
      <c r="AM319" s="28">
        <v>125831</v>
      </c>
      <c r="AN319" s="28">
        <v>27.475000000000001</v>
      </c>
      <c r="AO319" s="28">
        <v>34.11</v>
      </c>
      <c r="AQ319" s="30">
        <v>125631</v>
      </c>
      <c r="AR319" s="28" t="s">
        <v>22</v>
      </c>
      <c r="AS319" s="28">
        <v>31</v>
      </c>
      <c r="AT319" s="28">
        <v>48.75</v>
      </c>
      <c r="AU319" s="48">
        <f t="shared" si="10"/>
        <v>151.12452729268909</v>
      </c>
      <c r="AV319" s="48">
        <f t="shared" si="11"/>
        <v>30.322243346007603</v>
      </c>
    </row>
    <row r="320" spans="1:48" x14ac:dyDescent="0.25">
      <c r="A320" s="1">
        <v>43129</v>
      </c>
      <c r="B320">
        <v>125834</v>
      </c>
      <c r="C320">
        <v>9.4499999999999993</v>
      </c>
      <c r="D320">
        <v>6.65</v>
      </c>
      <c r="E320">
        <f>SUMPRODUCT(fLineItemInvoiceDetail[Quanity],fLineItemInvoiceDetail[Unit Price],--(fLineItemInvoiceDetail[Invoice Number]=fInvoiceHeader[[#This Row],[Invoice Number]]))</f>
        <v>332.64</v>
      </c>
      <c r="F320">
        <f>fInvoiceHeader[[#This Row],[Invoice Discount]]/fInvoiceHeader[[#This Row],[Invoice Sales]]</f>
        <v>1.9991582491582494E-2</v>
      </c>
      <c r="G320">
        <f>SUMIFS(fLineItemInvoiceDetail[Line Weight],fLineItemInvoiceDetail[Invoice Number],fInvoiceHeader[[#This Row],[Invoice Number]])</f>
        <v>94.5</v>
      </c>
      <c r="I320" s="46">
        <v>125631</v>
      </c>
      <c r="J320" s="46" t="s">
        <v>21</v>
      </c>
      <c r="K320" s="46">
        <v>33</v>
      </c>
      <c r="L320" s="46">
        <v>16.87</v>
      </c>
      <c r="M320" s="46">
        <f>VLOOKUP(fLineItemInvoiceDetail[[#This Row],[Invoice Number]],fInvoiceHeader[[Invoice Number]:[% Sales Discount]],5,0)*fLineItemInvoiceDetail[[#This Row],[Quanity]]*fLineItemInvoiceDetail[[#This Row],[Unit Price]]</f>
        <v>55.670825865418003</v>
      </c>
      <c r="N3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16.139258555133079</v>
      </c>
      <c r="O320" s="46">
        <f>VLOOKUP(fLineItemInvoiceDetail[[#This Row],[Product]],dProduct[],4,0)*fLineItemInvoiceDetail[[#This Row],[Quanity]]</f>
        <v>115.5</v>
      </c>
      <c r="AM320" s="31">
        <v>125834</v>
      </c>
      <c r="AN320" s="31">
        <v>9.4499999999999993</v>
      </c>
      <c r="AO320" s="31">
        <v>6.65</v>
      </c>
      <c r="AQ320" s="32">
        <v>125631</v>
      </c>
      <c r="AR320" s="31" t="s">
        <v>21</v>
      </c>
      <c r="AS320" s="31">
        <v>33</v>
      </c>
      <c r="AT320" s="31">
        <v>16.87</v>
      </c>
      <c r="AU320" s="48">
        <f t="shared" si="10"/>
        <v>55.670825865418003</v>
      </c>
      <c r="AV320" s="48">
        <f t="shared" si="11"/>
        <v>16.139258555133079</v>
      </c>
    </row>
    <row r="321" spans="1:48" x14ac:dyDescent="0.25">
      <c r="A321" s="1">
        <v>43129</v>
      </c>
      <c r="B321">
        <v>125835</v>
      </c>
      <c r="C321">
        <v>4.7249999999999996</v>
      </c>
      <c r="D321">
        <v>0</v>
      </c>
      <c r="E321">
        <f>SUMPRODUCT(fLineItemInvoiceDetail[Quanity],fLineItemInvoiceDetail[Unit Price],--(fLineItemInvoiceDetail[Invoice Number]=fInvoiceHeader[[#This Row],[Invoice Number]]))</f>
        <v>234</v>
      </c>
      <c r="F321">
        <f>fInvoiceHeader[[#This Row],[Invoice Discount]]/fInvoiceHeader[[#This Row],[Invoice Sales]]</f>
        <v>0</v>
      </c>
      <c r="G321">
        <f>SUMIFS(fLineItemInvoiceDetail[Line Weight],fLineItemInvoiceDetail[Invoice Number],fInvoiceHeader[[#This Row],[Invoice Number]])</f>
        <v>45.5</v>
      </c>
      <c r="I321" s="43">
        <v>125631</v>
      </c>
      <c r="J321" s="43" t="s">
        <v>15</v>
      </c>
      <c r="K321" s="43">
        <v>65</v>
      </c>
      <c r="L321" s="43">
        <v>17.37</v>
      </c>
      <c r="M321" s="43">
        <f>VLOOKUP(fLineItemInvoiceDetail[[#This Row],[Invoice Number]],fInvoiceHeader[[Invoice Number]:[% Sales Discount]],5,0)*fLineItemInvoiceDetail[[#This Row],[Quanity]]*fLineItemInvoiceDetail[[#This Row],[Unit Price]]</f>
        <v>112.9046468418929</v>
      </c>
      <c r="N3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45.413498098859314</v>
      </c>
      <c r="O321" s="43">
        <f>VLOOKUP(fLineItemInvoiceDetail[[#This Row],[Product]],dProduct[],4,0)*fLineItemInvoiceDetail[[#This Row],[Quanity]]</f>
        <v>325</v>
      </c>
      <c r="AM321" s="28">
        <v>125835</v>
      </c>
      <c r="AN321" s="28">
        <v>4.7249999999999996</v>
      </c>
      <c r="AO321" s="28">
        <v>0</v>
      </c>
      <c r="AQ321" s="30">
        <v>125631</v>
      </c>
      <c r="AR321" s="28" t="s">
        <v>15</v>
      </c>
      <c r="AS321" s="28">
        <v>65</v>
      </c>
      <c r="AT321" s="28">
        <v>17.37</v>
      </c>
      <c r="AU321" s="48">
        <f t="shared" si="10"/>
        <v>112.9046468418929</v>
      </c>
      <c r="AV321" s="48">
        <f t="shared" si="11"/>
        <v>45.413498098859314</v>
      </c>
    </row>
    <row r="322" spans="1:48" x14ac:dyDescent="0.25">
      <c r="A322" s="1">
        <v>43130</v>
      </c>
      <c r="B322">
        <v>125836</v>
      </c>
      <c r="C322">
        <v>211.57499999999999</v>
      </c>
      <c r="D322">
        <v>285.57</v>
      </c>
      <c r="E322">
        <f>SUMPRODUCT(fLineItemInvoiceDetail[Quanity],fLineItemInvoiceDetail[Unit Price],--(fLineItemInvoiceDetail[Invoice Number]=fInvoiceHeader[[#This Row],[Invoice Number]]))</f>
        <v>2855.66</v>
      </c>
      <c r="F322">
        <f>fInvoiceHeader[[#This Row],[Invoice Discount]]/fInvoiceHeader[[#This Row],[Invoice Sales]]</f>
        <v>0.1000014007269773</v>
      </c>
      <c r="G322">
        <f>SUMIFS(fLineItemInvoiceDetail[Line Weight],fLineItemInvoiceDetail[Invoice Number],fInvoiceHeader[[#This Row],[Invoice Number]])</f>
        <v>1475.5</v>
      </c>
      <c r="I322" s="46">
        <v>125632</v>
      </c>
      <c r="J322" s="46" t="s">
        <v>21</v>
      </c>
      <c r="K322" s="46">
        <v>27</v>
      </c>
      <c r="L322" s="46">
        <v>16.87</v>
      </c>
      <c r="M322" s="46">
        <f>VLOOKUP(fLineItemInvoiceDetail[[#This Row],[Invoice Number]],fInvoiceHeader[[Invoice Number]:[% Sales Discount]],5,0)*fLineItemInvoiceDetail[[#This Row],[Quanity]]*fLineItemInvoiceDetail[[#This Row],[Unit Price]]</f>
        <v>45.548745519963582</v>
      </c>
      <c r="N3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10.075578528072839</v>
      </c>
      <c r="O322" s="46">
        <f>VLOOKUP(fLineItemInvoiceDetail[[#This Row],[Product]],dProduct[],4,0)*fLineItemInvoiceDetail[[#This Row],[Quanity]]</f>
        <v>94.5</v>
      </c>
      <c r="AM322" s="31">
        <v>125836</v>
      </c>
      <c r="AN322" s="31">
        <v>211.57499999999999</v>
      </c>
      <c r="AO322" s="31">
        <v>285.57</v>
      </c>
      <c r="AQ322" s="32">
        <v>125632</v>
      </c>
      <c r="AR322" s="31" t="s">
        <v>21</v>
      </c>
      <c r="AS322" s="31">
        <v>27</v>
      </c>
      <c r="AT322" s="31">
        <v>16.87</v>
      </c>
      <c r="AU322" s="48">
        <f t="shared" si="10"/>
        <v>45.548745519963582</v>
      </c>
      <c r="AV322" s="48">
        <f t="shared" si="11"/>
        <v>10.075578528072839</v>
      </c>
    </row>
    <row r="323" spans="1:48" x14ac:dyDescent="0.25">
      <c r="A323" s="1">
        <v>43132</v>
      </c>
      <c r="B323">
        <v>125838</v>
      </c>
      <c r="C323">
        <v>52.5</v>
      </c>
      <c r="D323">
        <v>331.35</v>
      </c>
      <c r="E323">
        <f>SUMPRODUCT(fLineItemInvoiceDetail[Quanity],fLineItemInvoiceDetail[Unit Price],--(fLineItemInvoiceDetail[Invoice Number]=fInvoiceHeader[[#This Row],[Invoice Number]]))</f>
        <v>3313.52</v>
      </c>
      <c r="F323">
        <f>fInvoiceHeader[[#This Row],[Invoice Discount]]/fInvoiceHeader[[#This Row],[Invoice Sales]]</f>
        <v>9.9999396412274566E-2</v>
      </c>
      <c r="G323">
        <f>SUMIFS(fLineItemInvoiceDetail[Line Weight],fLineItemInvoiceDetail[Invoice Number],fInvoiceHeader[[#This Row],[Invoice Number]])</f>
        <v>645</v>
      </c>
      <c r="I323" s="43">
        <v>125632</v>
      </c>
      <c r="J323" s="43" t="s">
        <v>6</v>
      </c>
      <c r="K323" s="43">
        <v>159</v>
      </c>
      <c r="L323" s="43">
        <v>20.68</v>
      </c>
      <c r="M323" s="43">
        <f>VLOOKUP(fLineItemInvoiceDetail[[#This Row],[Invoice Number]],fInvoiceHeader[[Invoice Number]:[% Sales Discount]],5,0)*fLineItemInvoiceDetail[[#This Row],[Quanity]]*fLineItemInvoiceDetail[[#This Row],[Unit Price]]</f>
        <v>328.81016294342936</v>
      </c>
      <c r="N3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50.857682094081945</v>
      </c>
      <c r="O323" s="43">
        <f>VLOOKUP(fLineItemInvoiceDetail[[#This Row],[Product]],dProduct[],4,0)*fLineItemInvoiceDetail[[#This Row],[Quanity]]</f>
        <v>477</v>
      </c>
      <c r="AM323" s="28">
        <v>125838</v>
      </c>
      <c r="AN323" s="28">
        <v>52.5</v>
      </c>
      <c r="AO323" s="28">
        <v>331.35</v>
      </c>
      <c r="AQ323" s="30">
        <v>125632</v>
      </c>
      <c r="AR323" s="28" t="s">
        <v>6</v>
      </c>
      <c r="AS323" s="28">
        <v>159</v>
      </c>
      <c r="AT323" s="28">
        <v>20.68</v>
      </c>
      <c r="AU323" s="48">
        <f t="shared" si="10"/>
        <v>328.81016294342936</v>
      </c>
      <c r="AV323" s="48">
        <f t="shared" si="11"/>
        <v>50.857682094081945</v>
      </c>
    </row>
    <row r="324" spans="1:48" x14ac:dyDescent="0.25">
      <c r="A324" s="1">
        <v>43133</v>
      </c>
      <c r="B324">
        <v>125839</v>
      </c>
      <c r="C324">
        <v>15.925000000000001</v>
      </c>
      <c r="D324">
        <v>17.52</v>
      </c>
      <c r="E324">
        <f>SUMPRODUCT(fLineItemInvoiceDetail[Quanity],fLineItemInvoiceDetail[Unit Price],--(fLineItemInvoiceDetail[Invoice Number]=fInvoiceHeader[[#This Row],[Invoice Number]]))</f>
        <v>583.91999999999996</v>
      </c>
      <c r="F324">
        <f>fInvoiceHeader[[#This Row],[Invoice Discount]]/fInvoiceHeader[[#This Row],[Invoice Sales]]</f>
        <v>3.0004110152075627E-2</v>
      </c>
      <c r="G324">
        <f>SUMIFS(fLineItemInvoiceDetail[Line Weight],fLineItemInvoiceDetail[Invoice Number],fInvoiceHeader[[#This Row],[Invoice Number]])</f>
        <v>198</v>
      </c>
      <c r="I324" s="46">
        <v>125632</v>
      </c>
      <c r="J324" s="46" t="s">
        <v>21</v>
      </c>
      <c r="K324" s="46">
        <v>35</v>
      </c>
      <c r="L324" s="46">
        <v>16.87</v>
      </c>
      <c r="M324" s="46">
        <f>VLOOKUP(fLineItemInvoiceDetail[[#This Row],[Invoice Number]],fInvoiceHeader[[Invoice Number]:[% Sales Discount]],5,0)*fLineItemInvoiceDetail[[#This Row],[Quanity]]*fLineItemInvoiceDetail[[#This Row],[Unit Price]]</f>
        <v>59.044670118471309</v>
      </c>
      <c r="N3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13.060935128983308</v>
      </c>
      <c r="O324" s="46">
        <f>VLOOKUP(fLineItemInvoiceDetail[[#This Row],[Product]],dProduct[],4,0)*fLineItemInvoiceDetail[[#This Row],[Quanity]]</f>
        <v>122.5</v>
      </c>
      <c r="AM324" s="31">
        <v>125839</v>
      </c>
      <c r="AN324" s="31">
        <v>15.925000000000001</v>
      </c>
      <c r="AO324" s="31">
        <v>17.52</v>
      </c>
      <c r="AQ324" s="32">
        <v>125632</v>
      </c>
      <c r="AR324" s="31" t="s">
        <v>21</v>
      </c>
      <c r="AS324" s="31">
        <v>35</v>
      </c>
      <c r="AT324" s="31">
        <v>16.87</v>
      </c>
      <c r="AU324" s="48">
        <f t="shared" si="10"/>
        <v>59.044670118471309</v>
      </c>
      <c r="AV324" s="48">
        <f t="shared" si="11"/>
        <v>13.060935128983308</v>
      </c>
    </row>
    <row r="325" spans="1:48" x14ac:dyDescent="0.25">
      <c r="A325" s="1">
        <v>43134</v>
      </c>
      <c r="B325">
        <v>125840</v>
      </c>
      <c r="C325">
        <v>12.6</v>
      </c>
      <c r="D325">
        <v>30.32</v>
      </c>
      <c r="E325">
        <f>SUMPRODUCT(fLineItemInvoiceDetail[Quanity],fLineItemInvoiceDetail[Unit Price],--(fLineItemInvoiceDetail[Invoice Number]=fInvoiceHeader[[#This Row],[Invoice Number]]))</f>
        <v>866.23</v>
      </c>
      <c r="F325">
        <f>fInvoiceHeader[[#This Row],[Invoice Discount]]/fInvoiceHeader[[#This Row],[Invoice Sales]]</f>
        <v>3.5002251134225323E-2</v>
      </c>
      <c r="G325">
        <f>SUMIFS(fLineItemInvoiceDetail[Line Weight],fLineItemInvoiceDetail[Invoice Number],fInvoiceHeader[[#This Row],[Invoice Number]])</f>
        <v>87</v>
      </c>
      <c r="I325" s="43">
        <v>125632</v>
      </c>
      <c r="J325" s="43" t="s">
        <v>22</v>
      </c>
      <c r="K325" s="43">
        <v>30</v>
      </c>
      <c r="L325" s="43">
        <v>48.75</v>
      </c>
      <c r="M325" s="43">
        <f>VLOOKUP(fLineItemInvoiceDetail[[#This Row],[Invoice Number]],fInvoiceHeader[[Invoice Number]:[% Sales Discount]],5,0)*fLineItemInvoiceDetail[[#This Row],[Quanity]]*fLineItemInvoiceDetail[[#This Row],[Unit Price]]</f>
        <v>146.24918290839915</v>
      </c>
      <c r="N3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22.390174506828526</v>
      </c>
      <c r="O325" s="43">
        <f>VLOOKUP(fLineItemInvoiceDetail[[#This Row],[Product]],dProduct[],4,0)*fLineItemInvoiceDetail[[#This Row],[Quanity]]</f>
        <v>210</v>
      </c>
      <c r="AM325" s="28">
        <v>125840</v>
      </c>
      <c r="AN325" s="28">
        <v>12.6</v>
      </c>
      <c r="AO325" s="28">
        <v>30.32</v>
      </c>
      <c r="AQ325" s="30">
        <v>125632</v>
      </c>
      <c r="AR325" s="28" t="s">
        <v>22</v>
      </c>
      <c r="AS325" s="28">
        <v>30</v>
      </c>
      <c r="AT325" s="28">
        <v>48.75</v>
      </c>
      <c r="AU325" s="48">
        <f t="shared" si="10"/>
        <v>146.24918290839915</v>
      </c>
      <c r="AV325" s="48">
        <f t="shared" si="11"/>
        <v>22.390174506828526</v>
      </c>
    </row>
    <row r="326" spans="1:48" x14ac:dyDescent="0.25">
      <c r="A326" s="1">
        <v>43134</v>
      </c>
      <c r="B326">
        <v>125841</v>
      </c>
      <c r="C326">
        <v>109.2</v>
      </c>
      <c r="D326">
        <v>140.31</v>
      </c>
      <c r="E326">
        <f>SUMPRODUCT(fLineItemInvoiceDetail[Quanity],fLineItemInvoiceDetail[Unit Price],--(fLineItemInvoiceDetail[Invoice Number]=fInvoiceHeader[[#This Row],[Invoice Number]]))</f>
        <v>2158.59</v>
      </c>
      <c r="F326">
        <f>fInvoiceHeader[[#This Row],[Invoice Discount]]/fInvoiceHeader[[#This Row],[Invoice Sales]]</f>
        <v>6.5000764387864299E-2</v>
      </c>
      <c r="G326">
        <f>SUMIFS(fLineItemInvoiceDetail[Line Weight],fLineItemInvoiceDetail[Invoice Number],fInvoiceHeader[[#This Row],[Invoice Number]])</f>
        <v>777</v>
      </c>
      <c r="I326" s="46">
        <v>125632</v>
      </c>
      <c r="J326" s="46" t="s">
        <v>10</v>
      </c>
      <c r="K326" s="46">
        <v>41</v>
      </c>
      <c r="L326" s="46">
        <v>18.82</v>
      </c>
      <c r="M326" s="46">
        <f>VLOOKUP(fLineItemInvoiceDetail[[#This Row],[Invoice Number]],fInvoiceHeader[[Invoice Number]:[% Sales Discount]],5,0)*fLineItemInvoiceDetail[[#This Row],[Quanity]]*fLineItemInvoiceDetail[[#This Row],[Unit Price]]</f>
        <v>77.161568899677917</v>
      </c>
      <c r="N3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26.22849013657056</v>
      </c>
      <c r="O326" s="46">
        <f>VLOOKUP(fLineItemInvoiceDetail[[#This Row],[Product]],dProduct[],4,0)*fLineItemInvoiceDetail[[#This Row],[Quanity]]</f>
        <v>246</v>
      </c>
      <c r="AM326" s="31">
        <v>125841</v>
      </c>
      <c r="AN326" s="31">
        <v>109.2</v>
      </c>
      <c r="AO326" s="31">
        <v>140.31</v>
      </c>
      <c r="AQ326" s="32">
        <v>125632</v>
      </c>
      <c r="AR326" s="31" t="s">
        <v>10</v>
      </c>
      <c r="AS326" s="31">
        <v>41</v>
      </c>
      <c r="AT326" s="31">
        <v>18.82</v>
      </c>
      <c r="AU326" s="48">
        <f t="shared" si="10"/>
        <v>77.161568899677917</v>
      </c>
      <c r="AV326" s="48">
        <f t="shared" si="11"/>
        <v>26.22849013657056</v>
      </c>
    </row>
    <row r="327" spans="1:48" x14ac:dyDescent="0.25">
      <c r="A327" s="1">
        <v>43134</v>
      </c>
      <c r="B327">
        <v>125842</v>
      </c>
      <c r="C327">
        <v>20.475000000000001</v>
      </c>
      <c r="D327">
        <v>8.11</v>
      </c>
      <c r="E327">
        <f>SUMPRODUCT(fLineItemInvoiceDetail[Quanity],fLineItemInvoiceDetail[Unit Price],--(fLineItemInvoiceDetail[Invoice Number]=fInvoiceHeader[[#This Row],[Invoice Number]]))</f>
        <v>405.5</v>
      </c>
      <c r="F327">
        <f>fInvoiceHeader[[#This Row],[Invoice Discount]]/fInvoiceHeader[[#This Row],[Invoice Sales]]</f>
        <v>1.9999999999999997E-2</v>
      </c>
      <c r="G327">
        <f>SUMIFS(fLineItemInvoiceDetail[Line Weight],fLineItemInvoiceDetail[Invoice Number],fInvoiceHeader[[#This Row],[Invoice Number]])</f>
        <v>137.5</v>
      </c>
      <c r="I327" s="43">
        <v>125632</v>
      </c>
      <c r="J327" s="43" t="s">
        <v>16</v>
      </c>
      <c r="K327" s="43">
        <v>48</v>
      </c>
      <c r="L327" s="43">
        <v>12.32</v>
      </c>
      <c r="M327" s="43">
        <f>VLOOKUP(fLineItemInvoiceDetail[[#This Row],[Invoice Number]],fInvoiceHeader[[Invoice Number]:[% Sales Discount]],5,0)*fLineItemInvoiceDetail[[#This Row],[Quanity]]*fLineItemInvoiceDetail[[#This Row],[Unit Price]]</f>
        <v>59.135669610058763</v>
      </c>
      <c r="N3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17.912139605462823</v>
      </c>
      <c r="O327" s="43">
        <f>VLOOKUP(fLineItemInvoiceDetail[[#This Row],[Product]],dProduct[],4,0)*fLineItemInvoiceDetail[[#This Row],[Quanity]]</f>
        <v>168</v>
      </c>
      <c r="AM327" s="28">
        <v>125842</v>
      </c>
      <c r="AN327" s="28">
        <v>20.475000000000001</v>
      </c>
      <c r="AO327" s="28">
        <v>8.11</v>
      </c>
      <c r="AQ327" s="30">
        <v>125632</v>
      </c>
      <c r="AR327" s="28" t="s">
        <v>16</v>
      </c>
      <c r="AS327" s="28">
        <v>48</v>
      </c>
      <c r="AT327" s="28">
        <v>12.32</v>
      </c>
      <c r="AU327" s="48">
        <f t="shared" si="10"/>
        <v>59.135669610058763</v>
      </c>
      <c r="AV327" s="48">
        <f t="shared" si="11"/>
        <v>17.912139605462823</v>
      </c>
    </row>
    <row r="328" spans="1:48" x14ac:dyDescent="0.25">
      <c r="A328" s="1">
        <v>43134</v>
      </c>
      <c r="B328">
        <v>125843</v>
      </c>
      <c r="C328">
        <v>26.95</v>
      </c>
      <c r="D328">
        <v>20.329999999999998</v>
      </c>
      <c r="E328">
        <f>SUMPRODUCT(fLineItemInvoiceDetail[Quanity],fLineItemInvoiceDetail[Unit Price],--(fLineItemInvoiceDetail[Invoice Number]=fInvoiceHeader[[#This Row],[Invoice Number]]))</f>
        <v>677.52</v>
      </c>
      <c r="F328">
        <f>fInvoiceHeader[[#This Row],[Invoice Discount]]/fInvoiceHeader[[#This Row],[Invoice Sales]]</f>
        <v>3.0006494273231786E-2</v>
      </c>
      <c r="G328">
        <f>SUMIFS(fLineItemInvoiceDetail[Line Weight],fLineItemInvoiceDetail[Invoice Number],fInvoiceHeader[[#This Row],[Invoice Number]])</f>
        <v>216</v>
      </c>
      <c r="I328" s="46">
        <v>125634</v>
      </c>
      <c r="J328" s="46" t="s">
        <v>6</v>
      </c>
      <c r="K328" s="46">
        <v>33</v>
      </c>
      <c r="L328" s="46">
        <v>29.87</v>
      </c>
      <c r="M328" s="46">
        <f>VLOOKUP(fLineItemInvoiceDetail[[#This Row],[Invoice Number]],fInvoiceHeader[[Invoice Number]:[% Sales Discount]],5,0)*fLineItemInvoiceDetail[[#This Row],[Quanity]]*fLineItemInvoiceDetail[[#This Row],[Unit Price]]</f>
        <v>34.5</v>
      </c>
      <c r="N3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6.125</v>
      </c>
      <c r="O328" s="46">
        <f>VLOOKUP(fLineItemInvoiceDetail[[#This Row],[Product]],dProduct[],4,0)*fLineItemInvoiceDetail[[#This Row],[Quanity]]</f>
        <v>99</v>
      </c>
      <c r="AM328" s="31">
        <v>125843</v>
      </c>
      <c r="AN328" s="31">
        <v>26.95</v>
      </c>
      <c r="AO328" s="31">
        <v>20.329999999999998</v>
      </c>
      <c r="AQ328" s="32">
        <v>125634</v>
      </c>
      <c r="AR328" s="31" t="s">
        <v>6</v>
      </c>
      <c r="AS328" s="31">
        <v>33</v>
      </c>
      <c r="AT328" s="31">
        <v>29.87</v>
      </c>
      <c r="AU328" s="48">
        <f t="shared" si="10"/>
        <v>34.5</v>
      </c>
      <c r="AV328" s="48">
        <f t="shared" si="11"/>
        <v>6.125</v>
      </c>
    </row>
    <row r="329" spans="1:48" x14ac:dyDescent="0.25">
      <c r="A329" s="1">
        <v>43138</v>
      </c>
      <c r="B329">
        <v>125844</v>
      </c>
      <c r="C329">
        <v>11.2</v>
      </c>
      <c r="D329">
        <v>9.73</v>
      </c>
      <c r="E329">
        <f>SUMPRODUCT(fLineItemInvoiceDetail[Quanity],fLineItemInvoiceDetail[Unit Price],--(fLineItemInvoiceDetail[Invoice Number]=fInvoiceHeader[[#This Row],[Invoice Number]]))</f>
        <v>486.36</v>
      </c>
      <c r="F329">
        <f>fInvoiceHeader[[#This Row],[Invoice Discount]]/fInvoiceHeader[[#This Row],[Invoice Sales]]</f>
        <v>2.0005757052389175E-2</v>
      </c>
      <c r="G329">
        <f>SUMIFS(fLineItemInvoiceDetail[Line Weight],fLineItemInvoiceDetail[Invoice Number],fInvoiceHeader[[#This Row],[Invoice Number]])</f>
        <v>126</v>
      </c>
      <c r="I329" s="43">
        <v>125635</v>
      </c>
      <c r="J329" s="43" t="s">
        <v>8</v>
      </c>
      <c r="K329" s="43">
        <v>197</v>
      </c>
      <c r="L329" s="43">
        <v>12.58</v>
      </c>
      <c r="M329" s="43">
        <f>VLOOKUP(fLineItemInvoiceDetail[[#This Row],[Invoice Number]],fInvoiceHeader[[Invoice Number]:[% Sales Discount]],5,0)*fLineItemInvoiceDetail[[#This Row],[Quanity]]*fLineItemInvoiceDetail[[#This Row],[Unit Price]]</f>
        <v>247.82391534391539</v>
      </c>
      <c r="N3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99.397505726648006</v>
      </c>
      <c r="O329" s="43">
        <f>VLOOKUP(fLineItemInvoiceDetail[[#This Row],[Product]],dProduct[],4,0)*fLineItemInvoiceDetail[[#This Row],[Quanity]]</f>
        <v>788</v>
      </c>
      <c r="AM329" s="28">
        <v>125844</v>
      </c>
      <c r="AN329" s="28">
        <v>11.2</v>
      </c>
      <c r="AO329" s="28">
        <v>9.73</v>
      </c>
      <c r="AQ329" s="30">
        <v>125635</v>
      </c>
      <c r="AR329" s="28" t="s">
        <v>8</v>
      </c>
      <c r="AS329" s="28">
        <v>197</v>
      </c>
      <c r="AT329" s="28">
        <v>12.58</v>
      </c>
      <c r="AU329" s="48">
        <f t="shared" si="10"/>
        <v>247.82391534391539</v>
      </c>
      <c r="AV329" s="48">
        <f t="shared" si="11"/>
        <v>99.397505726648006</v>
      </c>
    </row>
    <row r="330" spans="1:48" x14ac:dyDescent="0.25">
      <c r="A330" s="1">
        <v>43140</v>
      </c>
      <c r="B330">
        <v>125846</v>
      </c>
      <c r="C330">
        <v>51.45</v>
      </c>
      <c r="D330">
        <v>27.65</v>
      </c>
      <c r="E330">
        <f>SUMPRODUCT(fLineItemInvoiceDetail[Quanity],fLineItemInvoiceDetail[Unit Price],--(fLineItemInvoiceDetail[Invoice Number]=fInvoiceHeader[[#This Row],[Invoice Number]]))</f>
        <v>790.0200000000001</v>
      </c>
      <c r="F330">
        <f>fInvoiceHeader[[#This Row],[Invoice Discount]]/fInvoiceHeader[[#This Row],[Invoice Sales]]</f>
        <v>3.4999113946482363E-2</v>
      </c>
      <c r="G330">
        <f>SUMIFS(fLineItemInvoiceDetail[Line Weight],fLineItemInvoiceDetail[Invoice Number],fInvoiceHeader[[#This Row],[Invoice Number]])</f>
        <v>330</v>
      </c>
      <c r="I330" s="46">
        <v>125635</v>
      </c>
      <c r="J330" s="46" t="s">
        <v>17</v>
      </c>
      <c r="K330" s="46">
        <v>181</v>
      </c>
      <c r="L330" s="46">
        <v>12.58</v>
      </c>
      <c r="M330" s="46">
        <f>VLOOKUP(fLineItemInvoiceDetail[[#This Row],[Invoice Number]],fInvoiceHeader[[Invoice Number]:[% Sales Discount]],5,0)*fLineItemInvoiceDetail[[#This Row],[Quanity]]*fLineItemInvoiceDetail[[#This Row],[Unit Price]]</f>
        <v>227.69608465608468</v>
      </c>
      <c r="N3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148.402494273352</v>
      </c>
      <c r="O330" s="46">
        <f>VLOOKUP(fLineItemInvoiceDetail[[#This Row],[Product]],dProduct[],4,0)*fLineItemInvoiceDetail[[#This Row],[Quanity]]</f>
        <v>1176.5</v>
      </c>
      <c r="AM330" s="31">
        <v>125846</v>
      </c>
      <c r="AN330" s="31">
        <v>51.45</v>
      </c>
      <c r="AO330" s="31">
        <v>27.65</v>
      </c>
      <c r="AQ330" s="32">
        <v>125635</v>
      </c>
      <c r="AR330" s="31" t="s">
        <v>17</v>
      </c>
      <c r="AS330" s="31">
        <v>181</v>
      </c>
      <c r="AT330" s="31">
        <v>12.58</v>
      </c>
      <c r="AU330" s="48">
        <f t="shared" ref="AU330:AU393" si="12">VLOOKUP(AQ330,$AM$9:$AO$872,3,0)/SUMPRODUCT($AS$9:$AS$1780,$AT$9:$AT$1780,--($AQ$9:$AQ$1780=AQ330))*AS330*AT330</f>
        <v>227.69608465608468</v>
      </c>
      <c r="AV330" s="48">
        <f t="shared" ref="AV330:AV393" si="13">(VLOOKUP(AR330,$AX$9:$BA$19,4,0)*AS330)/SUMPRODUCT(SUMIFS($BA$9:$BA$19,$AX$9:$AX$19,$AR$9:$AR$1780),$AS$9:$AS$1780,--($AQ$9:$AQ$1780=AQ330))*VLOOKUP(AQ330,$AM$9:$AO$872,2,0)</f>
        <v>148.402494273352</v>
      </c>
    </row>
    <row r="331" spans="1:48" x14ac:dyDescent="0.25">
      <c r="A331" s="1">
        <v>43142</v>
      </c>
      <c r="B331">
        <v>125847</v>
      </c>
      <c r="C331">
        <v>20.824999999999999</v>
      </c>
      <c r="D331">
        <v>117.24</v>
      </c>
      <c r="E331">
        <f>SUMPRODUCT(fLineItemInvoiceDetail[Quanity],fLineItemInvoiceDetail[Unit Price],--(fLineItemInvoiceDetail[Invoice Number]=fInvoiceHeader[[#This Row],[Invoice Number]]))</f>
        <v>1803.75</v>
      </c>
      <c r="F331">
        <f>fInvoiceHeader[[#This Row],[Invoice Discount]]/fInvoiceHeader[[#This Row],[Invoice Sales]]</f>
        <v>6.4997920997920997E-2</v>
      </c>
      <c r="G331">
        <f>SUMIFS(fLineItemInvoiceDetail[Line Weight],fLineItemInvoiceDetail[Invoice Number],fInvoiceHeader[[#This Row],[Invoice Number]])</f>
        <v>259</v>
      </c>
      <c r="I331" s="43">
        <v>125637</v>
      </c>
      <c r="J331" s="43" t="s">
        <v>8</v>
      </c>
      <c r="K331" s="43">
        <v>30</v>
      </c>
      <c r="L331" s="43">
        <v>18.170000000000002</v>
      </c>
      <c r="M331" s="43">
        <f>VLOOKUP(fLineItemInvoiceDetail[[#This Row],[Invoice Number]],fInvoiceHeader[[Invoice Number]:[% Sales Discount]],5,0)*fLineItemInvoiceDetail[[#This Row],[Quanity]]*fLineItemInvoiceDetail[[#This Row],[Unit Price]]</f>
        <v>27.253474618957899</v>
      </c>
      <c r="N3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13.158227848101266</v>
      </c>
      <c r="O331" s="43">
        <f>VLOOKUP(fLineItemInvoiceDetail[[#This Row],[Product]],dProduct[],4,0)*fLineItemInvoiceDetail[[#This Row],[Quanity]]</f>
        <v>120</v>
      </c>
      <c r="AM331" s="28">
        <v>125847</v>
      </c>
      <c r="AN331" s="28">
        <v>20.824999999999999</v>
      </c>
      <c r="AO331" s="28">
        <v>117.24</v>
      </c>
      <c r="AQ331" s="30">
        <v>125637</v>
      </c>
      <c r="AR331" s="28" t="s">
        <v>8</v>
      </c>
      <c r="AS331" s="28">
        <v>30</v>
      </c>
      <c r="AT331" s="28">
        <v>18.170000000000002</v>
      </c>
      <c r="AU331" s="48">
        <f t="shared" si="12"/>
        <v>27.253474618957899</v>
      </c>
      <c r="AV331" s="48">
        <f t="shared" si="13"/>
        <v>13.158227848101266</v>
      </c>
    </row>
    <row r="332" spans="1:48" x14ac:dyDescent="0.25">
      <c r="A332" s="1">
        <v>43143</v>
      </c>
      <c r="B332">
        <v>125848</v>
      </c>
      <c r="C332">
        <v>19.25</v>
      </c>
      <c r="D332">
        <v>18.11</v>
      </c>
      <c r="E332">
        <f>SUMPRODUCT(fLineItemInvoiceDetail[Quanity],fLineItemInvoiceDetail[Unit Price],--(fLineItemInvoiceDetail[Invoice Number]=fInvoiceHeader[[#This Row],[Invoice Number]]))</f>
        <v>603.68000000000006</v>
      </c>
      <c r="F332">
        <f>fInvoiceHeader[[#This Row],[Invoice Discount]]/fInvoiceHeader[[#This Row],[Invoice Sales]]</f>
        <v>2.9999337397296579E-2</v>
      </c>
      <c r="G332">
        <f>SUMIFS(fLineItemInvoiceDetail[Line Weight],fLineItemInvoiceDetail[Invoice Number],fInvoiceHeader[[#This Row],[Invoice Number]])</f>
        <v>171.5</v>
      </c>
      <c r="I332" s="46">
        <v>125637</v>
      </c>
      <c r="J332" s="46" t="s">
        <v>14</v>
      </c>
      <c r="K332" s="46">
        <v>28</v>
      </c>
      <c r="L332" s="46">
        <v>18.82</v>
      </c>
      <c r="M332" s="46">
        <f>VLOOKUP(fLineItemInvoiceDetail[[#This Row],[Invoice Number]],fInvoiceHeader[[Invoice Number]:[% Sales Discount]],5,0)*fLineItemInvoiceDetail[[#This Row],[Quanity]]*fLineItemInvoiceDetail[[#This Row],[Unit Price]]</f>
        <v>26.346525381042106</v>
      </c>
      <c r="N3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21.491772151898733</v>
      </c>
      <c r="O332" s="46">
        <f>VLOOKUP(fLineItemInvoiceDetail[[#This Row],[Product]],dProduct[],4,0)*fLineItemInvoiceDetail[[#This Row],[Quanity]]</f>
        <v>196</v>
      </c>
      <c r="AM332" s="31">
        <v>125848</v>
      </c>
      <c r="AN332" s="31">
        <v>19.25</v>
      </c>
      <c r="AO332" s="31">
        <v>18.11</v>
      </c>
      <c r="AQ332" s="32">
        <v>125637</v>
      </c>
      <c r="AR332" s="31" t="s">
        <v>14</v>
      </c>
      <c r="AS332" s="31">
        <v>28</v>
      </c>
      <c r="AT332" s="31">
        <v>18.82</v>
      </c>
      <c r="AU332" s="48">
        <f t="shared" si="12"/>
        <v>26.346525381042106</v>
      </c>
      <c r="AV332" s="48">
        <f t="shared" si="13"/>
        <v>21.491772151898733</v>
      </c>
    </row>
    <row r="333" spans="1:48" x14ac:dyDescent="0.25">
      <c r="A333" s="1">
        <v>43143</v>
      </c>
      <c r="B333">
        <v>125849</v>
      </c>
      <c r="C333">
        <v>58.800000000000004</v>
      </c>
      <c r="D333">
        <v>72.73</v>
      </c>
      <c r="E333">
        <f>SUMPRODUCT(fLineItemInvoiceDetail[Quanity],fLineItemInvoiceDetail[Unit Price],--(fLineItemInvoiceDetail[Invoice Number]=fInvoiceHeader[[#This Row],[Invoice Number]]))</f>
        <v>1454.55</v>
      </c>
      <c r="F333">
        <f>fInvoiceHeader[[#This Row],[Invoice Discount]]/fInvoiceHeader[[#This Row],[Invoice Sales]]</f>
        <v>5.0001718744628929E-2</v>
      </c>
      <c r="G333">
        <f>SUMIFS(fLineItemInvoiceDetail[Line Weight],fLineItemInvoiceDetail[Invoice Number],fInvoiceHeader[[#This Row],[Invoice Number]])</f>
        <v>445.5</v>
      </c>
      <c r="I333" s="43">
        <v>125638</v>
      </c>
      <c r="J333" s="43" t="s">
        <v>10</v>
      </c>
      <c r="K333" s="43">
        <v>67</v>
      </c>
      <c r="L333" s="43">
        <v>17.37</v>
      </c>
      <c r="M333" s="43">
        <f>VLOOKUP(fLineItemInvoiceDetail[[#This Row],[Invoice Number]],fInvoiceHeader[[Invoice Number]:[% Sales Discount]],5,0)*fLineItemInvoiceDetail[[#This Row],[Quanity]]*fLineItemInvoiceDetail[[#This Row],[Unit Price]]</f>
        <v>58.190000000000005</v>
      </c>
      <c r="N3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22.75</v>
      </c>
      <c r="O333" s="43">
        <f>VLOOKUP(fLineItemInvoiceDetail[[#This Row],[Product]],dProduct[],4,0)*fLineItemInvoiceDetail[[#This Row],[Quanity]]</f>
        <v>402</v>
      </c>
      <c r="AM333" s="28">
        <v>125849</v>
      </c>
      <c r="AN333" s="28">
        <v>58.800000000000004</v>
      </c>
      <c r="AO333" s="28">
        <v>72.73</v>
      </c>
      <c r="AQ333" s="30">
        <v>125638</v>
      </c>
      <c r="AR333" s="28" t="s">
        <v>10</v>
      </c>
      <c r="AS333" s="28">
        <v>67</v>
      </c>
      <c r="AT333" s="28">
        <v>17.37</v>
      </c>
      <c r="AU333" s="48">
        <f t="shared" si="12"/>
        <v>58.190000000000005</v>
      </c>
      <c r="AV333" s="48">
        <f t="shared" si="13"/>
        <v>22.75</v>
      </c>
    </row>
    <row r="334" spans="1:48" x14ac:dyDescent="0.25">
      <c r="A334" s="1">
        <v>43143</v>
      </c>
      <c r="B334">
        <v>125850</v>
      </c>
      <c r="C334">
        <v>69.474999999999994</v>
      </c>
      <c r="D334">
        <v>86.05</v>
      </c>
      <c r="E334">
        <f>SUMPRODUCT(fLineItemInvoiceDetail[Quanity],fLineItemInvoiceDetail[Unit Price],--(fLineItemInvoiceDetail[Invoice Number]=fInvoiceHeader[[#This Row],[Invoice Number]]))</f>
        <v>1721</v>
      </c>
      <c r="F334">
        <f>fInvoiceHeader[[#This Row],[Invoice Discount]]/fInvoiceHeader[[#This Row],[Invoice Sales]]</f>
        <v>4.9999999999999996E-2</v>
      </c>
      <c r="G334">
        <f>SUMIFS(fLineItemInvoiceDetail[Line Weight],fLineItemInvoiceDetail[Invoice Number],fInvoiceHeader[[#This Row],[Invoice Number]])</f>
        <v>600</v>
      </c>
      <c r="I334" s="46">
        <v>125639</v>
      </c>
      <c r="J334" s="46" t="s">
        <v>11</v>
      </c>
      <c r="K334" s="46">
        <v>30</v>
      </c>
      <c r="L334" s="46">
        <v>12.97</v>
      </c>
      <c r="M334" s="46">
        <f>VLOOKUP(fLineItemInvoiceDetail[[#This Row],[Invoice Number]],fInvoiceHeader[[Invoice Number]:[% Sales Discount]],5,0)*fLineItemInvoiceDetail[[#This Row],[Quanity]]*fLineItemInvoiceDetail[[#This Row],[Unit Price]]</f>
        <v>7.7800000000000011</v>
      </c>
      <c r="N3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22.75</v>
      </c>
      <c r="O334" s="46">
        <f>VLOOKUP(fLineItemInvoiceDetail[[#This Row],[Product]],dProduct[],4,0)*fLineItemInvoiceDetail[[#This Row],[Quanity]]</f>
        <v>150</v>
      </c>
      <c r="AM334" s="31">
        <v>125850</v>
      </c>
      <c r="AN334" s="31">
        <v>69.474999999999994</v>
      </c>
      <c r="AO334" s="31">
        <v>86.05</v>
      </c>
      <c r="AQ334" s="32">
        <v>125639</v>
      </c>
      <c r="AR334" s="31" t="s">
        <v>11</v>
      </c>
      <c r="AS334" s="31">
        <v>30</v>
      </c>
      <c r="AT334" s="31">
        <v>12.97</v>
      </c>
      <c r="AU334" s="48">
        <f t="shared" si="12"/>
        <v>7.7800000000000011</v>
      </c>
      <c r="AV334" s="48">
        <f t="shared" si="13"/>
        <v>22.75</v>
      </c>
    </row>
    <row r="335" spans="1:48" x14ac:dyDescent="0.25">
      <c r="A335" s="1">
        <v>43144</v>
      </c>
      <c r="B335">
        <v>125851</v>
      </c>
      <c r="C335">
        <v>40.6</v>
      </c>
      <c r="D335">
        <v>57.86</v>
      </c>
      <c r="E335">
        <f>SUMPRODUCT(fLineItemInvoiceDetail[Quanity],fLineItemInvoiceDetail[Unit Price],--(fLineItemInvoiceDetail[Invoice Number]=fInvoiceHeader[[#This Row],[Invoice Number]]))</f>
        <v>1157.1299999999999</v>
      </c>
      <c r="F335">
        <f>fInvoiceHeader[[#This Row],[Invoice Discount]]/fInvoiceHeader[[#This Row],[Invoice Sales]]</f>
        <v>5.0003024724966087E-2</v>
      </c>
      <c r="G335">
        <f>SUMIFS(fLineItemInvoiceDetail[Line Weight],fLineItemInvoiceDetail[Invoice Number],fInvoiceHeader[[#This Row],[Invoice Number]])</f>
        <v>448.5</v>
      </c>
      <c r="I335" s="43">
        <v>125640</v>
      </c>
      <c r="J335" s="43" t="s">
        <v>16</v>
      </c>
      <c r="K335" s="43">
        <v>40</v>
      </c>
      <c r="L335" s="43">
        <v>12.32</v>
      </c>
      <c r="M335" s="43">
        <f>VLOOKUP(fLineItemInvoiceDetail[[#This Row],[Invoice Number]],fInvoiceHeader[[Invoice Number]:[% Sales Discount]],5,0)*fLineItemInvoiceDetail[[#This Row],[Quanity]]*fLineItemInvoiceDetail[[#This Row],[Unit Price]]</f>
        <v>9.86</v>
      </c>
      <c r="N3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14.175000000000001</v>
      </c>
      <c r="O335" s="43">
        <f>VLOOKUP(fLineItemInvoiceDetail[[#This Row],[Product]],dProduct[],4,0)*fLineItemInvoiceDetail[[#This Row],[Quanity]]</f>
        <v>140</v>
      </c>
      <c r="AM335" s="28">
        <v>125851</v>
      </c>
      <c r="AN335" s="28">
        <v>40.6</v>
      </c>
      <c r="AO335" s="28">
        <v>57.86</v>
      </c>
      <c r="AQ335" s="30">
        <v>125640</v>
      </c>
      <c r="AR335" s="28" t="s">
        <v>16</v>
      </c>
      <c r="AS335" s="28">
        <v>40</v>
      </c>
      <c r="AT335" s="28">
        <v>12.32</v>
      </c>
      <c r="AU335" s="48">
        <f t="shared" si="12"/>
        <v>9.86</v>
      </c>
      <c r="AV335" s="48">
        <f t="shared" si="13"/>
        <v>14.175000000000001</v>
      </c>
    </row>
    <row r="336" spans="1:48" x14ac:dyDescent="0.25">
      <c r="A336" s="1">
        <v>43145</v>
      </c>
      <c r="B336">
        <v>125852</v>
      </c>
      <c r="C336">
        <v>149.27500000000001</v>
      </c>
      <c r="D336">
        <v>519.41</v>
      </c>
      <c r="E336">
        <f>SUMPRODUCT(fLineItemInvoiceDetail[Quanity],fLineItemInvoiceDetail[Unit Price],--(fLineItemInvoiceDetail[Invoice Number]=fInvoiceHeader[[#This Row],[Invoice Number]]))</f>
        <v>5194.1000000000004</v>
      </c>
      <c r="F336">
        <f>fInvoiceHeader[[#This Row],[Invoice Discount]]/fInvoiceHeader[[#This Row],[Invoice Sales]]</f>
        <v>9.9999999999999992E-2</v>
      </c>
      <c r="G336">
        <f>SUMIFS(fLineItemInvoiceDetail[Line Weight],fLineItemInvoiceDetail[Invoice Number],fInvoiceHeader[[#This Row],[Invoice Number]])</f>
        <v>1236.5</v>
      </c>
      <c r="I336" s="46">
        <v>125641</v>
      </c>
      <c r="J336" s="46" t="s">
        <v>8</v>
      </c>
      <c r="K336" s="46">
        <v>206</v>
      </c>
      <c r="L336" s="46">
        <v>12.58</v>
      </c>
      <c r="M336" s="46">
        <f>VLOOKUP(fLineItemInvoiceDetail[[#This Row],[Invoice Number]],fInvoiceHeader[[Invoice Number]:[% Sales Discount]],5,0)*fLineItemInvoiceDetail[[#This Row],[Quanity]]*fLineItemInvoiceDetail[[#This Row],[Unit Price]]</f>
        <v>194.36</v>
      </c>
      <c r="N3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63.7</v>
      </c>
      <c r="O336" s="46">
        <f>VLOOKUP(fLineItemInvoiceDetail[[#This Row],[Product]],dProduct[],4,0)*fLineItemInvoiceDetail[[#This Row],[Quanity]]</f>
        <v>824</v>
      </c>
      <c r="AM336" s="31">
        <v>125852</v>
      </c>
      <c r="AN336" s="31">
        <v>149.27500000000001</v>
      </c>
      <c r="AO336" s="31">
        <v>519.41</v>
      </c>
      <c r="AQ336" s="32">
        <v>125641</v>
      </c>
      <c r="AR336" s="31" t="s">
        <v>8</v>
      </c>
      <c r="AS336" s="31">
        <v>206</v>
      </c>
      <c r="AT336" s="31">
        <v>12.58</v>
      </c>
      <c r="AU336" s="48">
        <f t="shared" si="12"/>
        <v>194.36</v>
      </c>
      <c r="AV336" s="48">
        <f t="shared" si="13"/>
        <v>63.7</v>
      </c>
    </row>
    <row r="337" spans="1:48" x14ac:dyDescent="0.25">
      <c r="A337" s="1">
        <v>43145</v>
      </c>
      <c r="B337">
        <v>125853</v>
      </c>
      <c r="C337">
        <v>44.625</v>
      </c>
      <c r="D337">
        <v>21.8</v>
      </c>
      <c r="E337">
        <f>SUMPRODUCT(fLineItemInvoiceDetail[Quanity],fLineItemInvoiceDetail[Unit Price],--(fLineItemInvoiceDetail[Invoice Number]=fInvoiceHeader[[#This Row],[Invoice Number]]))</f>
        <v>726.80000000000007</v>
      </c>
      <c r="F337">
        <f>fInvoiceHeader[[#This Row],[Invoice Discount]]/fInvoiceHeader[[#This Row],[Invoice Sales]]</f>
        <v>2.9994496422674738E-2</v>
      </c>
      <c r="G337">
        <f>SUMIFS(fLineItemInvoiceDetail[Line Weight],fLineItemInvoiceDetail[Invoice Number],fInvoiceHeader[[#This Row],[Invoice Number]])</f>
        <v>260</v>
      </c>
      <c r="I337" s="43">
        <v>125643</v>
      </c>
      <c r="J337" s="43" t="s">
        <v>14</v>
      </c>
      <c r="K337" s="43">
        <v>13</v>
      </c>
      <c r="L337" s="43">
        <v>27.5</v>
      </c>
      <c r="M337" s="43">
        <f>VLOOKUP(fLineItemInvoiceDetail[[#This Row],[Invoice Number]],fInvoiceHeader[[Invoice Number]:[% Sales Discount]],5,0)*fLineItemInvoiceDetail[[#This Row],[Quanity]]*fLineItemInvoiceDetail[[#This Row],[Unit Price]]</f>
        <v>7.15</v>
      </c>
      <c r="N3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337" s="43">
        <f>VLOOKUP(fLineItemInvoiceDetail[[#This Row],[Product]],dProduct[],4,0)*fLineItemInvoiceDetail[[#This Row],[Quanity]]</f>
        <v>91</v>
      </c>
      <c r="AM337" s="28">
        <v>125853</v>
      </c>
      <c r="AN337" s="28">
        <v>44.625</v>
      </c>
      <c r="AO337" s="28">
        <v>21.8</v>
      </c>
      <c r="AQ337" s="30">
        <v>125643</v>
      </c>
      <c r="AR337" s="28" t="s">
        <v>14</v>
      </c>
      <c r="AS337" s="28">
        <v>13</v>
      </c>
      <c r="AT337" s="28">
        <v>27.5</v>
      </c>
      <c r="AU337" s="48">
        <f t="shared" si="12"/>
        <v>7.15</v>
      </c>
      <c r="AV337" s="48">
        <f t="shared" si="13"/>
        <v>12.6</v>
      </c>
    </row>
    <row r="338" spans="1:48" x14ac:dyDescent="0.25">
      <c r="A338" s="1">
        <v>43145</v>
      </c>
      <c r="B338">
        <v>125854</v>
      </c>
      <c r="C338">
        <v>63.524999999999999</v>
      </c>
      <c r="D338">
        <v>66.239999999999995</v>
      </c>
      <c r="E338">
        <f>SUMPRODUCT(fLineItemInvoiceDetail[Quanity],fLineItemInvoiceDetail[Unit Price],--(fLineItemInvoiceDetail[Invoice Number]=fInvoiceHeader[[#This Row],[Invoice Number]]))</f>
        <v>1324.83</v>
      </c>
      <c r="F338">
        <f>fInvoiceHeader[[#This Row],[Invoice Discount]]/fInvoiceHeader[[#This Row],[Invoice Sales]]</f>
        <v>4.999886777926224E-2</v>
      </c>
      <c r="G338">
        <f>SUMIFS(fLineItemInvoiceDetail[Line Weight],fLineItemInvoiceDetail[Invoice Number],fInvoiceHeader[[#This Row],[Invoice Number]])</f>
        <v>513.5</v>
      </c>
      <c r="I338" s="46">
        <v>125644</v>
      </c>
      <c r="J338" s="46" t="s">
        <v>6</v>
      </c>
      <c r="K338" s="46">
        <v>29</v>
      </c>
      <c r="L338" s="46">
        <v>29.87</v>
      </c>
      <c r="M338" s="46">
        <f>VLOOKUP(fLineItemInvoiceDetail[[#This Row],[Invoice Number]],fInvoiceHeader[[Invoice Number]:[% Sales Discount]],5,0)*fLineItemInvoiceDetail[[#This Row],[Quanity]]*fLineItemInvoiceDetail[[#This Row],[Unit Price]]</f>
        <v>64.967092236298612</v>
      </c>
      <c r="N3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7.6125000000000007</v>
      </c>
      <c r="O338" s="46">
        <f>VLOOKUP(fLineItemInvoiceDetail[[#This Row],[Product]],dProduct[],4,0)*fLineItemInvoiceDetail[[#This Row],[Quanity]]</f>
        <v>87</v>
      </c>
      <c r="AM338" s="31">
        <v>125854</v>
      </c>
      <c r="AN338" s="31">
        <v>63.524999999999999</v>
      </c>
      <c r="AO338" s="31">
        <v>66.239999999999995</v>
      </c>
      <c r="AQ338" s="32">
        <v>125644</v>
      </c>
      <c r="AR338" s="31" t="s">
        <v>6</v>
      </c>
      <c r="AS338" s="31">
        <v>29</v>
      </c>
      <c r="AT338" s="31">
        <v>29.87</v>
      </c>
      <c r="AU338" s="48">
        <f t="shared" si="12"/>
        <v>64.967092236298612</v>
      </c>
      <c r="AV338" s="48">
        <f t="shared" si="13"/>
        <v>7.6125000000000007</v>
      </c>
    </row>
    <row r="339" spans="1:48" x14ac:dyDescent="0.25">
      <c r="A339" s="1">
        <v>43148</v>
      </c>
      <c r="B339">
        <v>125855</v>
      </c>
      <c r="C339">
        <v>63</v>
      </c>
      <c r="D339">
        <v>119.87</v>
      </c>
      <c r="E339">
        <f>SUMPRODUCT(fLineItemInvoiceDetail[Quanity],fLineItemInvoiceDetail[Unit Price],--(fLineItemInvoiceDetail[Invoice Number]=fInvoiceHeader[[#This Row],[Invoice Number]]))</f>
        <v>1844.2199999999998</v>
      </c>
      <c r="F339">
        <f>fInvoiceHeader[[#This Row],[Invoice Discount]]/fInvoiceHeader[[#This Row],[Invoice Sales]]</f>
        <v>6.4997668390972888E-2</v>
      </c>
      <c r="G339">
        <f>SUMIFS(fLineItemInvoiceDetail[Line Weight],fLineItemInvoiceDetail[Invoice Number],fInvoiceHeader[[#This Row],[Invoice Number]])</f>
        <v>560</v>
      </c>
      <c r="I339" s="43">
        <v>125644</v>
      </c>
      <c r="J339" s="43" t="s">
        <v>14</v>
      </c>
      <c r="K339" s="43">
        <v>73</v>
      </c>
      <c r="L339" s="43">
        <v>17.37</v>
      </c>
      <c r="M339" s="43">
        <f>VLOOKUP(fLineItemInvoiceDetail[[#This Row],[Invoice Number]],fInvoiceHeader[[Invoice Number]:[% Sales Discount]],5,0)*fLineItemInvoiceDetail[[#This Row],[Quanity]]*fLineItemInvoiceDetail[[#This Row],[Unit Price]]</f>
        <v>95.100519061391324</v>
      </c>
      <c r="N3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44.712500000000006</v>
      </c>
      <c r="O339" s="43">
        <f>VLOOKUP(fLineItemInvoiceDetail[[#This Row],[Product]],dProduct[],4,0)*fLineItemInvoiceDetail[[#This Row],[Quanity]]</f>
        <v>511</v>
      </c>
      <c r="AM339" s="28">
        <v>125855</v>
      </c>
      <c r="AN339" s="28">
        <v>63</v>
      </c>
      <c r="AO339" s="28">
        <v>119.87</v>
      </c>
      <c r="AQ339" s="30">
        <v>125644</v>
      </c>
      <c r="AR339" s="28" t="s">
        <v>14</v>
      </c>
      <c r="AS339" s="28">
        <v>73</v>
      </c>
      <c r="AT339" s="28">
        <v>17.37</v>
      </c>
      <c r="AU339" s="48">
        <f t="shared" si="12"/>
        <v>95.100519061391324</v>
      </c>
      <c r="AV339" s="48">
        <f t="shared" si="13"/>
        <v>44.712500000000006</v>
      </c>
    </row>
    <row r="340" spans="1:48" x14ac:dyDescent="0.25">
      <c r="A340" s="1">
        <v>43152</v>
      </c>
      <c r="B340">
        <v>125856</v>
      </c>
      <c r="C340">
        <v>70.875</v>
      </c>
      <c r="D340">
        <v>60.8</v>
      </c>
      <c r="E340">
        <f>SUMPRODUCT(fLineItemInvoiceDetail[Quanity],fLineItemInvoiceDetail[Unit Price],--(fLineItemInvoiceDetail[Invoice Number]=fInvoiceHeader[[#This Row],[Invoice Number]]))</f>
        <v>1215.9000000000001</v>
      </c>
      <c r="F340">
        <f>fInvoiceHeader[[#This Row],[Invoice Discount]]/fInvoiceHeader[[#This Row],[Invoice Sales]]</f>
        <v>5.0004112180277976E-2</v>
      </c>
      <c r="G340">
        <f>SUMIFS(fLineItemInvoiceDetail[Line Weight],fLineItemInvoiceDetail[Invoice Number],fInvoiceHeader[[#This Row],[Invoice Number]])</f>
        <v>420</v>
      </c>
      <c r="I340" s="46">
        <v>125644</v>
      </c>
      <c r="J340" s="46" t="s">
        <v>6</v>
      </c>
      <c r="K340" s="46">
        <v>14</v>
      </c>
      <c r="L340" s="46">
        <v>43.65</v>
      </c>
      <c r="M340" s="46">
        <f>VLOOKUP(fLineItemInvoiceDetail[[#This Row],[Invoice Number]],fInvoiceHeader[[Invoice Number]:[% Sales Discount]],5,0)*fLineItemInvoiceDetail[[#This Row],[Quanity]]*fLineItemInvoiceDetail[[#This Row],[Unit Price]]</f>
        <v>45.832388702310091</v>
      </c>
      <c r="N3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3.6750000000000007</v>
      </c>
      <c r="O340" s="46">
        <f>VLOOKUP(fLineItemInvoiceDetail[[#This Row],[Product]],dProduct[],4,0)*fLineItemInvoiceDetail[[#This Row],[Quanity]]</f>
        <v>42</v>
      </c>
      <c r="AM340" s="31">
        <v>125856</v>
      </c>
      <c r="AN340" s="31">
        <v>70.875</v>
      </c>
      <c r="AO340" s="31">
        <v>60.8</v>
      </c>
      <c r="AQ340" s="32">
        <v>125644</v>
      </c>
      <c r="AR340" s="31" t="s">
        <v>6</v>
      </c>
      <c r="AS340" s="31">
        <v>14</v>
      </c>
      <c r="AT340" s="31">
        <v>43.65</v>
      </c>
      <c r="AU340" s="48">
        <f t="shared" si="12"/>
        <v>45.832388702310091</v>
      </c>
      <c r="AV340" s="48">
        <f t="shared" si="13"/>
        <v>3.6750000000000007</v>
      </c>
    </row>
    <row r="341" spans="1:48" x14ac:dyDescent="0.25">
      <c r="A341" s="1">
        <v>43153</v>
      </c>
      <c r="B341">
        <v>125857</v>
      </c>
      <c r="C341">
        <v>33.075000000000003</v>
      </c>
      <c r="D341">
        <v>205.88</v>
      </c>
      <c r="E341">
        <f>SUMPRODUCT(fLineItemInvoiceDetail[Quanity],fLineItemInvoiceDetail[Unit Price],--(fLineItemInvoiceDetail[Invoice Number]=fInvoiceHeader[[#This Row],[Invoice Number]]))</f>
        <v>2745</v>
      </c>
      <c r="F341">
        <f>fInvoiceHeader[[#This Row],[Invoice Discount]]/fInvoiceHeader[[#This Row],[Invoice Sales]]</f>
        <v>7.5001821493624776E-2</v>
      </c>
      <c r="G341">
        <f>SUMIFS(fLineItemInvoiceDetail[Line Weight],fLineItemInvoiceDetail[Invoice Number],fInvoiceHeader[[#This Row],[Invoice Number]])</f>
        <v>427</v>
      </c>
      <c r="I341" s="43">
        <v>125645</v>
      </c>
      <c r="J341" s="43" t="s">
        <v>21</v>
      </c>
      <c r="K341" s="43">
        <v>187</v>
      </c>
      <c r="L341" s="43">
        <v>11.68</v>
      </c>
      <c r="M341" s="43">
        <f>VLOOKUP(fLineItemInvoiceDetail[[#This Row],[Invoice Number]],fInvoiceHeader[[Invoice Number]:[% Sales Discount]],5,0)*fLineItemInvoiceDetail[[#This Row],[Quanity]]*fLineItemInvoiceDetail[[#This Row],[Unit Price]]</f>
        <v>141.97000000000003</v>
      </c>
      <c r="N3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43.05</v>
      </c>
      <c r="O341" s="43">
        <f>VLOOKUP(fLineItemInvoiceDetail[[#This Row],[Product]],dProduct[],4,0)*fLineItemInvoiceDetail[[#This Row],[Quanity]]</f>
        <v>654.5</v>
      </c>
      <c r="AM341" s="28">
        <v>125857</v>
      </c>
      <c r="AN341" s="28">
        <v>33.075000000000003</v>
      </c>
      <c r="AO341" s="28">
        <v>205.88</v>
      </c>
      <c r="AQ341" s="30">
        <v>125645</v>
      </c>
      <c r="AR341" s="28" t="s">
        <v>21</v>
      </c>
      <c r="AS341" s="28">
        <v>187</v>
      </c>
      <c r="AT341" s="28">
        <v>11.68</v>
      </c>
      <c r="AU341" s="48">
        <f t="shared" si="12"/>
        <v>141.97000000000003</v>
      </c>
      <c r="AV341" s="48">
        <f t="shared" si="13"/>
        <v>43.05</v>
      </c>
    </row>
    <row r="342" spans="1:48" x14ac:dyDescent="0.25">
      <c r="A342" s="1">
        <v>43156</v>
      </c>
      <c r="B342">
        <v>125859</v>
      </c>
      <c r="C342">
        <v>87.675000000000011</v>
      </c>
      <c r="D342">
        <v>473.7</v>
      </c>
      <c r="E342">
        <f>SUMPRODUCT(fLineItemInvoiceDetail[Quanity],fLineItemInvoiceDetail[Unit Price],--(fLineItemInvoiceDetail[Invoice Number]=fInvoiceHeader[[#This Row],[Invoice Number]]))</f>
        <v>4736.9799999999996</v>
      </c>
      <c r="F342">
        <f>fInvoiceHeader[[#This Row],[Invoice Discount]]/fInvoiceHeader[[#This Row],[Invoice Sales]]</f>
        <v>0.10000042220993123</v>
      </c>
      <c r="G342">
        <f>SUMIFS(fLineItemInvoiceDetail[Line Weight],fLineItemInvoiceDetail[Invoice Number],fInvoiceHeader[[#This Row],[Invoice Number]])</f>
        <v>1044</v>
      </c>
      <c r="I342" s="46">
        <v>125646</v>
      </c>
      <c r="J342" s="46" t="s">
        <v>10</v>
      </c>
      <c r="K342" s="46">
        <v>21</v>
      </c>
      <c r="L342" s="46">
        <v>23.16</v>
      </c>
      <c r="M342" s="46">
        <f>VLOOKUP(fLineItemInvoiceDetail[[#This Row],[Invoice Number]],fInvoiceHeader[[Invoice Number]:[% Sales Discount]],5,0)*fLineItemInvoiceDetail[[#This Row],[Quanity]]*fLineItemInvoiceDetail[[#This Row],[Unit Price]]</f>
        <v>9.7299999999999986</v>
      </c>
      <c r="N3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342" s="46">
        <f>VLOOKUP(fLineItemInvoiceDetail[[#This Row],[Product]],dProduct[],4,0)*fLineItemInvoiceDetail[[#This Row],[Quanity]]</f>
        <v>126</v>
      </c>
      <c r="AM342" s="31">
        <v>125859</v>
      </c>
      <c r="AN342" s="31">
        <v>87.675000000000011</v>
      </c>
      <c r="AO342" s="31">
        <v>473.7</v>
      </c>
      <c r="AQ342" s="32">
        <v>125646</v>
      </c>
      <c r="AR342" s="31" t="s">
        <v>10</v>
      </c>
      <c r="AS342" s="31">
        <v>21</v>
      </c>
      <c r="AT342" s="31">
        <v>23.16</v>
      </c>
      <c r="AU342" s="48">
        <f t="shared" si="12"/>
        <v>9.7299999999999986</v>
      </c>
      <c r="AV342" s="48">
        <f t="shared" si="13"/>
        <v>11.2</v>
      </c>
    </row>
    <row r="343" spans="1:48" x14ac:dyDescent="0.25">
      <c r="A343" s="1">
        <v>43158</v>
      </c>
      <c r="B343">
        <v>125860</v>
      </c>
      <c r="C343">
        <v>50.75</v>
      </c>
      <c r="D343">
        <v>129.58000000000001</v>
      </c>
      <c r="E343">
        <f>SUMPRODUCT(fLineItemInvoiceDetail[Quanity],fLineItemInvoiceDetail[Unit Price],--(fLineItemInvoiceDetail[Invoice Number]=fInvoiceHeader[[#This Row],[Invoice Number]]))</f>
        <v>1993.59</v>
      </c>
      <c r="F343">
        <f>fInvoiceHeader[[#This Row],[Invoice Discount]]/fInvoiceHeader[[#This Row],[Invoice Sales]]</f>
        <v>6.4998319614364045E-2</v>
      </c>
      <c r="G343">
        <f>SUMIFS(fLineItemInvoiceDetail[Line Weight],fLineItemInvoiceDetail[Invoice Number],fInvoiceHeader[[#This Row],[Invoice Number]])</f>
        <v>918</v>
      </c>
      <c r="I343" s="43">
        <v>125647</v>
      </c>
      <c r="J343" s="43" t="s">
        <v>8</v>
      </c>
      <c r="K343" s="43">
        <v>156</v>
      </c>
      <c r="L343" s="43">
        <v>12.58</v>
      </c>
      <c r="M343" s="43">
        <f>VLOOKUP(fLineItemInvoiceDetail[[#This Row],[Invoice Number]],fInvoiceHeader[[Invoice Number]:[% Sales Discount]],5,0)*fLineItemInvoiceDetail[[#This Row],[Quanity]]*fLineItemInvoiceDetail[[#This Row],[Unit Price]]</f>
        <v>127.56000000000002</v>
      </c>
      <c r="N3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40.950000000000003</v>
      </c>
      <c r="O343" s="43">
        <f>VLOOKUP(fLineItemInvoiceDetail[[#This Row],[Product]],dProduct[],4,0)*fLineItemInvoiceDetail[[#This Row],[Quanity]]</f>
        <v>624</v>
      </c>
      <c r="AM343" s="28">
        <v>125860</v>
      </c>
      <c r="AN343" s="28">
        <v>50.75</v>
      </c>
      <c r="AO343" s="28">
        <v>129.58000000000001</v>
      </c>
      <c r="AQ343" s="30">
        <v>125647</v>
      </c>
      <c r="AR343" s="28" t="s">
        <v>8</v>
      </c>
      <c r="AS343" s="28">
        <v>156</v>
      </c>
      <c r="AT343" s="28">
        <v>12.58</v>
      </c>
      <c r="AU343" s="48">
        <f t="shared" si="12"/>
        <v>127.56000000000002</v>
      </c>
      <c r="AV343" s="48">
        <f t="shared" si="13"/>
        <v>40.950000000000003</v>
      </c>
    </row>
    <row r="344" spans="1:48" x14ac:dyDescent="0.25">
      <c r="A344" s="1">
        <v>43159</v>
      </c>
      <c r="B344">
        <v>125861</v>
      </c>
      <c r="C344">
        <v>95.724999999999994</v>
      </c>
      <c r="D344">
        <v>543.44000000000005</v>
      </c>
      <c r="E344">
        <f>SUMPRODUCT(fLineItemInvoiceDetail[Quanity],fLineItemInvoiceDetail[Unit Price],--(fLineItemInvoiceDetail[Invoice Number]=fInvoiceHeader[[#This Row],[Invoice Number]]))</f>
        <v>5434.4</v>
      </c>
      <c r="F344">
        <f>fInvoiceHeader[[#This Row],[Invoice Discount]]/fInvoiceHeader[[#This Row],[Invoice Sales]]</f>
        <v>0.10000000000000002</v>
      </c>
      <c r="G344">
        <f>SUMIFS(fLineItemInvoiceDetail[Line Weight],fLineItemInvoiceDetail[Invoice Number],fInvoiceHeader[[#This Row],[Invoice Number]])</f>
        <v>1328</v>
      </c>
      <c r="I344" s="46">
        <v>125648</v>
      </c>
      <c r="J344" s="46" t="s">
        <v>13</v>
      </c>
      <c r="K344" s="46">
        <v>100</v>
      </c>
      <c r="L344" s="46">
        <v>13.72</v>
      </c>
      <c r="M344" s="46">
        <f>VLOOKUP(fLineItemInvoiceDetail[[#This Row],[Invoice Number]],fInvoiceHeader[[Invoice Number]:[% Sales Discount]],5,0)*fLineItemInvoiceDetail[[#This Row],[Quanity]]*fLineItemInvoiceDetail[[#This Row],[Unit Price]]</f>
        <v>89.183440608543023</v>
      </c>
      <c r="N3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49.21875</v>
      </c>
      <c r="O344" s="46">
        <f>VLOOKUP(fLineItemInvoiceDetail[[#This Row],[Product]],dProduct[],4,0)*fLineItemInvoiceDetail[[#This Row],[Quanity]]</f>
        <v>550</v>
      </c>
      <c r="AM344" s="31">
        <v>125861</v>
      </c>
      <c r="AN344" s="31">
        <v>95.724999999999994</v>
      </c>
      <c r="AO344" s="31">
        <v>543.44000000000005</v>
      </c>
      <c r="AQ344" s="32">
        <v>125648</v>
      </c>
      <c r="AR344" s="31" t="s">
        <v>13</v>
      </c>
      <c r="AS344" s="31">
        <v>100</v>
      </c>
      <c r="AT344" s="31">
        <v>13.72</v>
      </c>
      <c r="AU344" s="48">
        <f t="shared" si="12"/>
        <v>89.183440608543023</v>
      </c>
      <c r="AV344" s="48">
        <f t="shared" si="13"/>
        <v>49.21875</v>
      </c>
    </row>
    <row r="345" spans="1:48" x14ac:dyDescent="0.25">
      <c r="A345" s="1">
        <v>43161</v>
      </c>
      <c r="B345">
        <v>125862</v>
      </c>
      <c r="C345">
        <v>18.725000000000001</v>
      </c>
      <c r="D345">
        <v>55.8</v>
      </c>
      <c r="E345">
        <f>SUMPRODUCT(fLineItemInvoiceDetail[Quanity],fLineItemInvoiceDetail[Unit Price],--(fLineItemInvoiceDetail[Invoice Number]=fInvoiceHeader[[#This Row],[Invoice Number]]))</f>
        <v>1116.0600000000002</v>
      </c>
      <c r="F345">
        <f>fInvoiceHeader[[#This Row],[Invoice Discount]]/fInvoiceHeader[[#This Row],[Invoice Sales]]</f>
        <v>4.999731197247459E-2</v>
      </c>
      <c r="G345">
        <f>SUMIFS(fLineItemInvoiceDetail[Line Weight],fLineItemInvoiceDetail[Invoice Number],fInvoiceHeader[[#This Row],[Invoice Number]])</f>
        <v>227.5</v>
      </c>
      <c r="I345" s="43">
        <v>125648</v>
      </c>
      <c r="J345" s="43" t="s">
        <v>16</v>
      </c>
      <c r="K345" s="43">
        <v>44</v>
      </c>
      <c r="L345" s="43">
        <v>12.32</v>
      </c>
      <c r="M345" s="43">
        <f>VLOOKUP(fLineItemInvoiceDetail[[#This Row],[Invoice Number]],fInvoiceHeader[[Invoice Number]:[% Sales Discount]],5,0)*fLineItemInvoiceDetail[[#This Row],[Quanity]]*fLineItemInvoiceDetail[[#This Row],[Unit Price]]</f>
        <v>35.236559391456993</v>
      </c>
      <c r="N3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13.78125</v>
      </c>
      <c r="O345" s="43">
        <f>VLOOKUP(fLineItemInvoiceDetail[[#This Row],[Product]],dProduct[],4,0)*fLineItemInvoiceDetail[[#This Row],[Quanity]]</f>
        <v>154</v>
      </c>
      <c r="AM345" s="28">
        <v>125862</v>
      </c>
      <c r="AN345" s="28">
        <v>18.725000000000001</v>
      </c>
      <c r="AO345" s="28">
        <v>55.8</v>
      </c>
      <c r="AQ345" s="30">
        <v>125648</v>
      </c>
      <c r="AR345" s="28" t="s">
        <v>16</v>
      </c>
      <c r="AS345" s="28">
        <v>44</v>
      </c>
      <c r="AT345" s="28">
        <v>12.32</v>
      </c>
      <c r="AU345" s="48">
        <f t="shared" si="12"/>
        <v>35.236559391456993</v>
      </c>
      <c r="AV345" s="48">
        <f t="shared" si="13"/>
        <v>13.78125</v>
      </c>
    </row>
    <row r="346" spans="1:48" x14ac:dyDescent="0.25">
      <c r="A346" s="1">
        <v>43162</v>
      </c>
      <c r="B346">
        <v>125863</v>
      </c>
      <c r="C346">
        <v>94.325000000000003</v>
      </c>
      <c r="D346">
        <v>69.150000000000006</v>
      </c>
      <c r="E346">
        <f>SUMPRODUCT(fLineItemInvoiceDetail[Quanity],fLineItemInvoiceDetail[Unit Price],--(fLineItemInvoiceDetail[Invoice Number]=fInvoiceHeader[[#This Row],[Invoice Number]]))</f>
        <v>1382.92</v>
      </c>
      <c r="F346">
        <f>fInvoiceHeader[[#This Row],[Invoice Discount]]/fInvoiceHeader[[#This Row],[Invoice Sales]]</f>
        <v>5.0002892430509358E-2</v>
      </c>
      <c r="G346">
        <f>SUMIFS(fLineItemInvoiceDetail[Line Weight],fLineItemInvoiceDetail[Invoice Number],fInvoiceHeader[[#This Row],[Invoice Number]])</f>
        <v>770</v>
      </c>
      <c r="I346" s="46">
        <v>125649</v>
      </c>
      <c r="J346" s="46" t="s">
        <v>11</v>
      </c>
      <c r="K346" s="46">
        <v>20</v>
      </c>
      <c r="L346" s="46">
        <v>15.96</v>
      </c>
      <c r="M346" s="46">
        <f>VLOOKUP(fLineItemInvoiceDetail[[#This Row],[Invoice Number]],fInvoiceHeader[[Invoice Number]:[% Sales Discount]],5,0)*fLineItemInvoiceDetail[[#This Row],[Quanity]]*fLineItemInvoiceDetail[[#This Row],[Unit Price]]</f>
        <v>20.748806898046038</v>
      </c>
      <c r="N3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12.1875</v>
      </c>
      <c r="O346" s="46">
        <f>VLOOKUP(fLineItemInvoiceDetail[[#This Row],[Product]],dProduct[],4,0)*fLineItemInvoiceDetail[[#This Row],[Quanity]]</f>
        <v>100</v>
      </c>
      <c r="AM346" s="31">
        <v>125863</v>
      </c>
      <c r="AN346" s="31">
        <v>94.325000000000003</v>
      </c>
      <c r="AO346" s="31">
        <v>69.150000000000006</v>
      </c>
      <c r="AQ346" s="32">
        <v>125649</v>
      </c>
      <c r="AR346" s="31" t="s">
        <v>11</v>
      </c>
      <c r="AS346" s="31">
        <v>20</v>
      </c>
      <c r="AT346" s="31">
        <v>15.96</v>
      </c>
      <c r="AU346" s="48">
        <f t="shared" si="12"/>
        <v>20.748806898046038</v>
      </c>
      <c r="AV346" s="48">
        <f t="shared" si="13"/>
        <v>12.1875</v>
      </c>
    </row>
    <row r="347" spans="1:48" x14ac:dyDescent="0.25">
      <c r="A347" s="1">
        <v>43162</v>
      </c>
      <c r="B347">
        <v>125864</v>
      </c>
      <c r="C347">
        <v>42.35</v>
      </c>
      <c r="D347">
        <v>69.05</v>
      </c>
      <c r="E347">
        <f>SUMPRODUCT(fLineItemInvoiceDetail[Quanity],fLineItemInvoiceDetail[Unit Price],--(fLineItemInvoiceDetail[Invoice Number]=fInvoiceHeader[[#This Row],[Invoice Number]]))</f>
        <v>1380.9500000000003</v>
      </c>
      <c r="F347">
        <f>fInvoiceHeader[[#This Row],[Invoice Discount]]/fInvoiceHeader[[#This Row],[Invoice Sales]]</f>
        <v>5.0001810347948865E-2</v>
      </c>
      <c r="G347">
        <f>SUMIFS(fLineItemInvoiceDetail[Line Weight],fLineItemInvoiceDetail[Invoice Number],fInvoiceHeader[[#This Row],[Invoice Number]])</f>
        <v>356</v>
      </c>
      <c r="I347" s="43">
        <v>125649</v>
      </c>
      <c r="J347" s="43" t="s">
        <v>14</v>
      </c>
      <c r="K347" s="43">
        <v>39</v>
      </c>
      <c r="L347" s="43">
        <v>18.82</v>
      </c>
      <c r="M347" s="43">
        <f>VLOOKUP(fLineItemInvoiceDetail[[#This Row],[Invoice Number]],fInvoiceHeader[[Invoice Number]:[% Sales Discount]],5,0)*fLineItemInvoiceDetail[[#This Row],[Quanity]]*fLineItemInvoiceDetail[[#This Row],[Unit Price]]</f>
        <v>47.71055541048819</v>
      </c>
      <c r="N3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33.271874999999994</v>
      </c>
      <c r="O347" s="43">
        <f>VLOOKUP(fLineItemInvoiceDetail[[#This Row],[Product]],dProduct[],4,0)*fLineItemInvoiceDetail[[#This Row],[Quanity]]</f>
        <v>273</v>
      </c>
      <c r="AM347" s="28">
        <v>125864</v>
      </c>
      <c r="AN347" s="28">
        <v>42.35</v>
      </c>
      <c r="AO347" s="28">
        <v>69.05</v>
      </c>
      <c r="AQ347" s="30">
        <v>125649</v>
      </c>
      <c r="AR347" s="28" t="s">
        <v>14</v>
      </c>
      <c r="AS347" s="28">
        <v>39</v>
      </c>
      <c r="AT347" s="28">
        <v>18.82</v>
      </c>
      <c r="AU347" s="48">
        <f t="shared" si="12"/>
        <v>47.71055541048819</v>
      </c>
      <c r="AV347" s="48">
        <f t="shared" si="13"/>
        <v>33.271874999999994</v>
      </c>
    </row>
    <row r="348" spans="1:48" x14ac:dyDescent="0.25">
      <c r="A348" s="1">
        <v>43163</v>
      </c>
      <c r="B348">
        <v>125865</v>
      </c>
      <c r="C348">
        <v>34.299999999999997</v>
      </c>
      <c r="D348">
        <v>78</v>
      </c>
      <c r="E348">
        <f>SUMPRODUCT(fLineItemInvoiceDetail[Quanity],fLineItemInvoiceDetail[Unit Price],--(fLineItemInvoiceDetail[Invoice Number]=fInvoiceHeader[[#This Row],[Invoice Number]]))</f>
        <v>1560</v>
      </c>
      <c r="F348">
        <f>fInvoiceHeader[[#This Row],[Invoice Discount]]/fInvoiceHeader[[#This Row],[Invoice Sales]]</f>
        <v>0.05</v>
      </c>
      <c r="G348">
        <f>SUMIFS(fLineItemInvoiceDetail[Line Weight],fLineItemInvoiceDetail[Invoice Number],fInvoiceHeader[[#This Row],[Invoice Number]])</f>
        <v>224</v>
      </c>
      <c r="I348" s="46">
        <v>125649</v>
      </c>
      <c r="J348" s="46" t="s">
        <v>6</v>
      </c>
      <c r="K348" s="46">
        <v>25</v>
      </c>
      <c r="L348" s="46">
        <v>29.87</v>
      </c>
      <c r="M348" s="46">
        <f>VLOOKUP(fLineItemInvoiceDetail[[#This Row],[Invoice Number]],fInvoiceHeader[[Invoice Number]:[% Sales Discount]],5,0)*fLineItemInvoiceDetail[[#This Row],[Quanity]]*fLineItemInvoiceDetail[[#This Row],[Unit Price]]</f>
        <v>48.540637691465776</v>
      </c>
      <c r="N3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9.1406249999999982</v>
      </c>
      <c r="O348" s="46">
        <f>VLOOKUP(fLineItemInvoiceDetail[[#This Row],[Product]],dProduct[],4,0)*fLineItemInvoiceDetail[[#This Row],[Quanity]]</f>
        <v>75</v>
      </c>
      <c r="AM348" s="31">
        <v>125865</v>
      </c>
      <c r="AN348" s="31">
        <v>34.299999999999997</v>
      </c>
      <c r="AO348" s="31">
        <v>78</v>
      </c>
      <c r="AQ348" s="32">
        <v>125649</v>
      </c>
      <c r="AR348" s="31" t="s">
        <v>6</v>
      </c>
      <c r="AS348" s="31">
        <v>25</v>
      </c>
      <c r="AT348" s="31">
        <v>29.87</v>
      </c>
      <c r="AU348" s="48">
        <f t="shared" si="12"/>
        <v>48.540637691465776</v>
      </c>
      <c r="AV348" s="48">
        <f t="shared" si="13"/>
        <v>9.1406249999999982</v>
      </c>
    </row>
    <row r="349" spans="1:48" x14ac:dyDescent="0.25">
      <c r="A349" s="1">
        <v>43167</v>
      </c>
      <c r="B349">
        <v>125868</v>
      </c>
      <c r="C349">
        <v>201.25</v>
      </c>
      <c r="D349">
        <v>490.29</v>
      </c>
      <c r="E349">
        <f>SUMPRODUCT(fLineItemInvoiceDetail[Quanity],fLineItemInvoiceDetail[Unit Price],--(fLineItemInvoiceDetail[Invoice Number]=fInvoiceHeader[[#This Row],[Invoice Number]]))</f>
        <v>4902.87</v>
      </c>
      <c r="F349">
        <f>fInvoiceHeader[[#This Row],[Invoice Discount]]/fInvoiceHeader[[#This Row],[Invoice Sales]]</f>
        <v>0.1000006118865073</v>
      </c>
      <c r="G349">
        <f>SUMIFS(fLineItemInvoiceDetail[Line Weight],fLineItemInvoiceDetail[Invoice Number],fInvoiceHeader[[#This Row],[Invoice Number]])</f>
        <v>2215</v>
      </c>
      <c r="I349" s="43">
        <v>125650</v>
      </c>
      <c r="J349" s="43" t="s">
        <v>13</v>
      </c>
      <c r="K349" s="43">
        <v>71</v>
      </c>
      <c r="L349" s="43">
        <v>14.97</v>
      </c>
      <c r="M349" s="43">
        <f>VLOOKUP(fLineItemInvoiceDetail[[#This Row],[Invoice Number]],fInvoiceHeader[[Invoice Number]:[% Sales Discount]],5,0)*fLineItemInvoiceDetail[[#This Row],[Quanity]]*fLineItemInvoiceDetail[[#This Row],[Unit Price]]</f>
        <v>106.28665209521253</v>
      </c>
      <c r="N3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43.174242584745762</v>
      </c>
      <c r="O349" s="43">
        <f>VLOOKUP(fLineItemInvoiceDetail[[#This Row],[Product]],dProduct[],4,0)*fLineItemInvoiceDetail[[#This Row],[Quanity]]</f>
        <v>390.5</v>
      </c>
      <c r="AM349" s="28">
        <v>125868</v>
      </c>
      <c r="AN349" s="28">
        <v>201.25</v>
      </c>
      <c r="AO349" s="28">
        <v>490.29</v>
      </c>
      <c r="AQ349" s="30">
        <v>125650</v>
      </c>
      <c r="AR349" s="28" t="s">
        <v>13</v>
      </c>
      <c r="AS349" s="28">
        <v>71</v>
      </c>
      <c r="AT349" s="28">
        <v>14.97</v>
      </c>
      <c r="AU349" s="48">
        <f t="shared" si="12"/>
        <v>106.28665209521253</v>
      </c>
      <c r="AV349" s="48">
        <f t="shared" si="13"/>
        <v>43.174242584745762</v>
      </c>
    </row>
    <row r="350" spans="1:48" x14ac:dyDescent="0.25">
      <c r="A350" s="1">
        <v>43167</v>
      </c>
      <c r="B350">
        <v>125870</v>
      </c>
      <c r="C350">
        <v>62.475000000000001</v>
      </c>
      <c r="D350">
        <v>86.4</v>
      </c>
      <c r="E350">
        <f>SUMPRODUCT(fLineItemInvoiceDetail[Quanity],fLineItemInvoiceDetail[Unit Price],--(fLineItemInvoiceDetail[Invoice Number]=fInvoiceHeader[[#This Row],[Invoice Number]]))</f>
        <v>1728.02</v>
      </c>
      <c r="F350">
        <f>fInvoiceHeader[[#This Row],[Invoice Discount]]/fInvoiceHeader[[#This Row],[Invoice Sales]]</f>
        <v>4.9999421302994181E-2</v>
      </c>
      <c r="G350">
        <f>SUMIFS(fLineItemInvoiceDetail[Line Weight],fLineItemInvoiceDetail[Invoice Number],fInvoiceHeader[[#This Row],[Invoice Number]])</f>
        <v>541</v>
      </c>
      <c r="I350" s="46">
        <v>125650</v>
      </c>
      <c r="J350" s="46" t="s">
        <v>16</v>
      </c>
      <c r="K350" s="46">
        <v>187</v>
      </c>
      <c r="L350" s="46">
        <v>8.5299999999999994</v>
      </c>
      <c r="M350" s="46">
        <f>VLOOKUP(fLineItemInvoiceDetail[[#This Row],[Invoice Number]],fInvoiceHeader[[Invoice Number]:[% Sales Discount]],5,0)*fLineItemInvoiceDetail[[#This Row],[Quanity]]*fLineItemInvoiceDetail[[#This Row],[Unit Price]]</f>
        <v>159.51047787932151</v>
      </c>
      <c r="N3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72.362462923728827</v>
      </c>
      <c r="O350" s="46">
        <f>VLOOKUP(fLineItemInvoiceDetail[[#This Row],[Product]],dProduct[],4,0)*fLineItemInvoiceDetail[[#This Row],[Quanity]]</f>
        <v>654.5</v>
      </c>
      <c r="AM350" s="31">
        <v>125870</v>
      </c>
      <c r="AN350" s="31">
        <v>62.475000000000001</v>
      </c>
      <c r="AO350" s="31">
        <v>86.4</v>
      </c>
      <c r="AQ350" s="32">
        <v>125650</v>
      </c>
      <c r="AR350" s="31" t="s">
        <v>16</v>
      </c>
      <c r="AS350" s="31">
        <v>187</v>
      </c>
      <c r="AT350" s="31">
        <v>8.5299999999999994</v>
      </c>
      <c r="AU350" s="48">
        <f t="shared" si="12"/>
        <v>159.51047787932151</v>
      </c>
      <c r="AV350" s="48">
        <f t="shared" si="13"/>
        <v>72.362462923728827</v>
      </c>
    </row>
    <row r="351" spans="1:48" x14ac:dyDescent="0.25">
      <c r="A351" s="1">
        <v>43170</v>
      </c>
      <c r="B351">
        <v>125871</v>
      </c>
      <c r="C351">
        <v>9.8000000000000007</v>
      </c>
      <c r="D351">
        <v>7.58</v>
      </c>
      <c r="E351">
        <f>SUMPRODUCT(fLineItemInvoiceDetail[Quanity],fLineItemInvoiceDetail[Unit Price],--(fLineItemInvoiceDetail[Invoice Number]=fInvoiceHeader[[#This Row],[Invoice Number]]))</f>
        <v>379.24</v>
      </c>
      <c r="F351">
        <f>fInvoiceHeader[[#This Row],[Invoice Discount]]/fInvoiceHeader[[#This Row],[Invoice Sales]]</f>
        <v>1.9987343107267165E-2</v>
      </c>
      <c r="G351">
        <f>SUMIFS(fLineItemInvoiceDetail[Line Weight],fLineItemInvoiceDetail[Invoice Number],fInvoiceHeader[[#This Row],[Invoice Number]])</f>
        <v>104.5</v>
      </c>
      <c r="I351" s="43">
        <v>125650</v>
      </c>
      <c r="J351" s="43" t="s">
        <v>17</v>
      </c>
      <c r="K351" s="43">
        <v>44</v>
      </c>
      <c r="L351" s="43">
        <v>18.170000000000002</v>
      </c>
      <c r="M351" s="43">
        <f>VLOOKUP(fLineItemInvoiceDetail[[#This Row],[Invoice Number]],fInvoiceHeader[[Invoice Number]:[% Sales Discount]],5,0)*fLineItemInvoiceDetail[[#This Row],[Quanity]]*fLineItemInvoiceDetail[[#This Row],[Unit Price]]</f>
        <v>79.947738309558574</v>
      </c>
      <c r="N3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31.620572033898309</v>
      </c>
      <c r="O351" s="43">
        <f>VLOOKUP(fLineItemInvoiceDetail[[#This Row],[Product]],dProduct[],4,0)*fLineItemInvoiceDetail[[#This Row],[Quanity]]</f>
        <v>286</v>
      </c>
      <c r="AM351" s="28">
        <v>125871</v>
      </c>
      <c r="AN351" s="28">
        <v>9.8000000000000007</v>
      </c>
      <c r="AO351" s="28">
        <v>7.58</v>
      </c>
      <c r="AQ351" s="30">
        <v>125650</v>
      </c>
      <c r="AR351" s="28" t="s">
        <v>17</v>
      </c>
      <c r="AS351" s="28">
        <v>44</v>
      </c>
      <c r="AT351" s="28">
        <v>18.170000000000002</v>
      </c>
      <c r="AU351" s="48">
        <f t="shared" si="12"/>
        <v>79.947738309558574</v>
      </c>
      <c r="AV351" s="48">
        <f t="shared" si="13"/>
        <v>31.620572033898309</v>
      </c>
    </row>
    <row r="352" spans="1:48" x14ac:dyDescent="0.25">
      <c r="A352" s="1">
        <v>43173</v>
      </c>
      <c r="B352">
        <v>125873</v>
      </c>
      <c r="C352">
        <v>98.174999999999997</v>
      </c>
      <c r="D352">
        <v>286.49</v>
      </c>
      <c r="E352">
        <f>SUMPRODUCT(fLineItemInvoiceDetail[Quanity],fLineItemInvoiceDetail[Unit Price],--(fLineItemInvoiceDetail[Invoice Number]=fInvoiceHeader[[#This Row],[Invoice Number]]))</f>
        <v>2864.9000000000005</v>
      </c>
      <c r="F352">
        <f>fInvoiceHeader[[#This Row],[Invoice Discount]]/fInvoiceHeader[[#This Row],[Invoice Sales]]</f>
        <v>9.9999999999999978E-2</v>
      </c>
      <c r="G352">
        <f>SUMIFS(fLineItemInvoiceDetail[Line Weight],fLineItemInvoiceDetail[Invoice Number],fInvoiceHeader[[#This Row],[Invoice Number]])</f>
        <v>977.5</v>
      </c>
      <c r="I352" s="46">
        <v>125650</v>
      </c>
      <c r="J352" s="46" t="s">
        <v>16</v>
      </c>
      <c r="K352" s="46">
        <v>243</v>
      </c>
      <c r="L352" s="46">
        <v>8.5299999999999994</v>
      </c>
      <c r="M352" s="46">
        <f>VLOOKUP(fLineItemInvoiceDetail[[#This Row],[Invoice Number]],fInvoiceHeader[[Invoice Number]:[% Sales Discount]],5,0)*fLineItemInvoiceDetail[[#This Row],[Quanity]]*fLineItemInvoiceDetail[[#This Row],[Unit Price]]</f>
        <v>207.27832152232688</v>
      </c>
      <c r="N3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94.032505296610168</v>
      </c>
      <c r="O352" s="46">
        <f>VLOOKUP(fLineItemInvoiceDetail[[#This Row],[Product]],dProduct[],4,0)*fLineItemInvoiceDetail[[#This Row],[Quanity]]</f>
        <v>850.5</v>
      </c>
      <c r="AM352" s="31">
        <v>125873</v>
      </c>
      <c r="AN352" s="31">
        <v>98.174999999999997</v>
      </c>
      <c r="AO352" s="31">
        <v>286.49</v>
      </c>
      <c r="AQ352" s="32">
        <v>125650</v>
      </c>
      <c r="AR352" s="31" t="s">
        <v>16</v>
      </c>
      <c r="AS352" s="31">
        <v>243</v>
      </c>
      <c r="AT352" s="31">
        <v>8.5299999999999994</v>
      </c>
      <c r="AU352" s="48">
        <f t="shared" si="12"/>
        <v>207.27832152232688</v>
      </c>
      <c r="AV352" s="48">
        <f t="shared" si="13"/>
        <v>94.032505296610168</v>
      </c>
    </row>
    <row r="353" spans="1:48" x14ac:dyDescent="0.25">
      <c r="A353" s="1">
        <v>43174</v>
      </c>
      <c r="B353">
        <v>125875</v>
      </c>
      <c r="C353">
        <v>52.325000000000003</v>
      </c>
      <c r="D353">
        <v>169.12</v>
      </c>
      <c r="E353">
        <f>SUMPRODUCT(fLineItemInvoiceDetail[Quanity],fLineItemInvoiceDetail[Unit Price],--(fLineItemInvoiceDetail[Invoice Number]=fInvoiceHeader[[#This Row],[Invoice Number]]))</f>
        <v>2254.96</v>
      </c>
      <c r="F353">
        <f>fInvoiceHeader[[#This Row],[Invoice Discount]]/fInvoiceHeader[[#This Row],[Invoice Sales]]</f>
        <v>7.499911306630716E-2</v>
      </c>
      <c r="G353">
        <f>SUMIFS(fLineItemInvoiceDetail[Line Weight],fLineItemInvoiceDetail[Invoice Number],fInvoiceHeader[[#This Row],[Invoice Number]])</f>
        <v>836</v>
      </c>
      <c r="I353" s="43">
        <v>125650</v>
      </c>
      <c r="J353" s="43" t="s">
        <v>16</v>
      </c>
      <c r="K353" s="43">
        <v>51</v>
      </c>
      <c r="L353" s="43">
        <v>11.37</v>
      </c>
      <c r="M353" s="43">
        <f>VLOOKUP(fLineItemInvoiceDetail[[#This Row],[Invoice Number]],fInvoiceHeader[[Invoice Number]:[% Sales Discount]],5,0)*fLineItemInvoiceDetail[[#This Row],[Quanity]]*fLineItemInvoiceDetail[[#This Row],[Unit Price]]</f>
        <v>57.986810193580482</v>
      </c>
      <c r="N3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19.735217161016951</v>
      </c>
      <c r="O353" s="43">
        <f>VLOOKUP(fLineItemInvoiceDetail[[#This Row],[Product]],dProduct[],4,0)*fLineItemInvoiceDetail[[#This Row],[Quanity]]</f>
        <v>178.5</v>
      </c>
      <c r="AM353" s="28">
        <v>125875</v>
      </c>
      <c r="AN353" s="28">
        <v>52.325000000000003</v>
      </c>
      <c r="AO353" s="28">
        <v>169.12</v>
      </c>
      <c r="AQ353" s="30">
        <v>125650</v>
      </c>
      <c r="AR353" s="28" t="s">
        <v>16</v>
      </c>
      <c r="AS353" s="28">
        <v>51</v>
      </c>
      <c r="AT353" s="28">
        <v>11.37</v>
      </c>
      <c r="AU353" s="48">
        <f t="shared" si="12"/>
        <v>57.986810193580482</v>
      </c>
      <c r="AV353" s="48">
        <f t="shared" si="13"/>
        <v>19.735217161016951</v>
      </c>
    </row>
    <row r="354" spans="1:48" x14ac:dyDescent="0.25">
      <c r="A354" s="1">
        <v>43174</v>
      </c>
      <c r="B354">
        <v>125876</v>
      </c>
      <c r="C354">
        <v>131.77500000000001</v>
      </c>
      <c r="D354">
        <v>325.45999999999998</v>
      </c>
      <c r="E354">
        <f>SUMPRODUCT(fLineItemInvoiceDetail[Quanity],fLineItemInvoiceDetail[Unit Price],--(fLineItemInvoiceDetail[Invoice Number]=fInvoiceHeader[[#This Row],[Invoice Number]]))</f>
        <v>3254.57</v>
      </c>
      <c r="F354">
        <f>fInvoiceHeader[[#This Row],[Invoice Discount]]/fInvoiceHeader[[#This Row],[Invoice Sales]]</f>
        <v>0.10000092178075751</v>
      </c>
      <c r="G354">
        <f>SUMIFS(fLineItemInvoiceDetail[Line Weight],fLineItemInvoiceDetail[Invoice Number],fInvoiceHeader[[#This Row],[Invoice Number]])</f>
        <v>1071.5</v>
      </c>
      <c r="I354" s="46">
        <v>125651</v>
      </c>
      <c r="J354" s="46" t="s">
        <v>21</v>
      </c>
      <c r="K354" s="46">
        <v>49</v>
      </c>
      <c r="L354" s="46">
        <v>16.87</v>
      </c>
      <c r="M354" s="46">
        <f>VLOOKUP(fLineItemInvoiceDetail[[#This Row],[Invoice Number]],fInvoiceHeader[[Invoice Number]:[% Sales Discount]],5,0)*fLineItemInvoiceDetail[[#This Row],[Quanity]]*fLineItemInvoiceDetail[[#This Row],[Unit Price]]</f>
        <v>28.930000000000003</v>
      </c>
      <c r="N3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354" s="46">
        <f>VLOOKUP(fLineItemInvoiceDetail[[#This Row],[Product]],dProduct[],4,0)*fLineItemInvoiceDetail[[#This Row],[Quanity]]</f>
        <v>171.5</v>
      </c>
      <c r="AM354" s="31">
        <v>125876</v>
      </c>
      <c r="AN354" s="31">
        <v>131.77500000000001</v>
      </c>
      <c r="AO354" s="31">
        <v>325.45999999999998</v>
      </c>
      <c r="AQ354" s="32">
        <v>125651</v>
      </c>
      <c r="AR354" s="31" t="s">
        <v>21</v>
      </c>
      <c r="AS354" s="31">
        <v>49</v>
      </c>
      <c r="AT354" s="31">
        <v>16.87</v>
      </c>
      <c r="AU354" s="48">
        <f t="shared" si="12"/>
        <v>28.930000000000003</v>
      </c>
      <c r="AV354" s="48">
        <f t="shared" si="13"/>
        <v>19.25</v>
      </c>
    </row>
    <row r="355" spans="1:48" x14ac:dyDescent="0.25">
      <c r="A355" s="1">
        <v>43175</v>
      </c>
      <c r="B355">
        <v>125878</v>
      </c>
      <c r="C355">
        <v>36.400000000000006</v>
      </c>
      <c r="D355">
        <v>20.47</v>
      </c>
      <c r="E355">
        <f>SUMPRODUCT(fLineItemInvoiceDetail[Quanity],fLineItemInvoiceDetail[Unit Price],--(fLineItemInvoiceDetail[Invoice Number]=fInvoiceHeader[[#This Row],[Invoice Number]]))</f>
        <v>682.36000000000013</v>
      </c>
      <c r="F355">
        <f>fInvoiceHeader[[#This Row],[Invoice Discount]]/fInvoiceHeader[[#This Row],[Invoice Sales]]</f>
        <v>2.9998827598335182E-2</v>
      </c>
      <c r="G355">
        <f>SUMIFS(fLineItemInvoiceDetail[Line Weight],fLineItemInvoiceDetail[Invoice Number],fInvoiceHeader[[#This Row],[Invoice Number]])</f>
        <v>240</v>
      </c>
      <c r="I355" s="43">
        <v>125652</v>
      </c>
      <c r="J355" s="43" t="s">
        <v>14</v>
      </c>
      <c r="K355" s="43">
        <v>86</v>
      </c>
      <c r="L355" s="43">
        <v>17.37</v>
      </c>
      <c r="M355" s="43">
        <f>VLOOKUP(fLineItemInvoiceDetail[[#This Row],[Invoice Number]],fInvoiceHeader[[Invoice Number]:[% Sales Discount]],5,0)*fLineItemInvoiceDetail[[#This Row],[Quanity]]*fLineItemInvoiceDetail[[#This Row],[Unit Price]]</f>
        <v>74.69</v>
      </c>
      <c r="N3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73.150000000000006</v>
      </c>
      <c r="O355" s="43">
        <f>VLOOKUP(fLineItemInvoiceDetail[[#This Row],[Product]],dProduct[],4,0)*fLineItemInvoiceDetail[[#This Row],[Quanity]]</f>
        <v>602</v>
      </c>
      <c r="AM355" s="28">
        <v>125878</v>
      </c>
      <c r="AN355" s="28">
        <v>36.400000000000006</v>
      </c>
      <c r="AO355" s="28">
        <v>20.47</v>
      </c>
      <c r="AQ355" s="30">
        <v>125652</v>
      </c>
      <c r="AR355" s="28" t="s">
        <v>14</v>
      </c>
      <c r="AS355" s="28">
        <v>86</v>
      </c>
      <c r="AT355" s="28">
        <v>17.37</v>
      </c>
      <c r="AU355" s="48">
        <f t="shared" si="12"/>
        <v>74.69</v>
      </c>
      <c r="AV355" s="48">
        <f t="shared" si="13"/>
        <v>73.150000000000006</v>
      </c>
    </row>
    <row r="356" spans="1:48" x14ac:dyDescent="0.25">
      <c r="A356" s="1">
        <v>43177</v>
      </c>
      <c r="B356">
        <v>125880</v>
      </c>
      <c r="C356">
        <v>100.625</v>
      </c>
      <c r="D356">
        <v>447.7</v>
      </c>
      <c r="E356">
        <f>SUMPRODUCT(fLineItemInvoiceDetail[Quanity],fLineItemInvoiceDetail[Unit Price],--(fLineItemInvoiceDetail[Invoice Number]=fInvoiceHeader[[#This Row],[Invoice Number]]))</f>
        <v>4477</v>
      </c>
      <c r="F356">
        <f>fInvoiceHeader[[#This Row],[Invoice Discount]]/fInvoiceHeader[[#This Row],[Invoice Sales]]</f>
        <v>9.9999999999999992E-2</v>
      </c>
      <c r="G356">
        <f>SUMIFS(fLineItemInvoiceDetail[Line Weight],fLineItemInvoiceDetail[Invoice Number],fInvoiceHeader[[#This Row],[Invoice Number]])</f>
        <v>836</v>
      </c>
      <c r="I356" s="46">
        <v>125654</v>
      </c>
      <c r="J356" s="46" t="s">
        <v>6</v>
      </c>
      <c r="K356" s="46">
        <v>72</v>
      </c>
      <c r="L356" s="46">
        <v>27.57</v>
      </c>
      <c r="M356" s="46">
        <f>VLOOKUP(fLineItemInvoiceDetail[[#This Row],[Invoice Number]],fInvoiceHeader[[Invoice Number]:[% Sales Discount]],5,0)*fLineItemInvoiceDetail[[#This Row],[Quanity]]*fLineItemInvoiceDetail[[#This Row],[Unit Price]]</f>
        <v>129.03</v>
      </c>
      <c r="N3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356" s="46">
        <f>VLOOKUP(fLineItemInvoiceDetail[[#This Row],[Product]],dProduct[],4,0)*fLineItemInvoiceDetail[[#This Row],[Quanity]]</f>
        <v>216</v>
      </c>
      <c r="AM356" s="31">
        <v>125880</v>
      </c>
      <c r="AN356" s="31">
        <v>100.625</v>
      </c>
      <c r="AO356" s="31">
        <v>447.7</v>
      </c>
      <c r="AQ356" s="32">
        <v>125654</v>
      </c>
      <c r="AR356" s="31" t="s">
        <v>6</v>
      </c>
      <c r="AS356" s="31">
        <v>72</v>
      </c>
      <c r="AT356" s="31">
        <v>27.57</v>
      </c>
      <c r="AU356" s="48">
        <f t="shared" si="12"/>
        <v>129.03</v>
      </c>
      <c r="AV356" s="48">
        <f t="shared" si="13"/>
        <v>17.149999999999999</v>
      </c>
    </row>
    <row r="357" spans="1:48" x14ac:dyDescent="0.25">
      <c r="A357" s="1">
        <v>43178</v>
      </c>
      <c r="B357">
        <v>125881</v>
      </c>
      <c r="C357">
        <v>29.05</v>
      </c>
      <c r="D357">
        <v>58.03</v>
      </c>
      <c r="E357">
        <f>SUMPRODUCT(fLineItemInvoiceDetail[Quanity],fLineItemInvoiceDetail[Unit Price],--(fLineItemInvoiceDetail[Invoice Number]=fInvoiceHeader[[#This Row],[Invoice Number]]))</f>
        <v>1160.5</v>
      </c>
      <c r="F357">
        <f>fInvoiceHeader[[#This Row],[Invoice Discount]]/fInvoiceHeader[[#This Row],[Invoice Sales]]</f>
        <v>5.0004308487720812E-2</v>
      </c>
      <c r="G357">
        <f>SUMIFS(fLineItemInvoiceDetail[Line Weight],fLineItemInvoiceDetail[Invoice Number],fInvoiceHeader[[#This Row],[Invoice Number]])</f>
        <v>247</v>
      </c>
      <c r="I357" s="43">
        <v>125656</v>
      </c>
      <c r="J357" s="43" t="s">
        <v>17</v>
      </c>
      <c r="K357" s="43">
        <v>48</v>
      </c>
      <c r="L357" s="43">
        <v>18.170000000000002</v>
      </c>
      <c r="M357" s="43">
        <f>VLOOKUP(fLineItemInvoiceDetail[[#This Row],[Invoice Number]],fInvoiceHeader[[Invoice Number]:[% Sales Discount]],5,0)*fLineItemInvoiceDetail[[#This Row],[Quanity]]*fLineItemInvoiceDetail[[#This Row],[Unit Price]]</f>
        <v>30.53</v>
      </c>
      <c r="N3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</v>
      </c>
      <c r="O357" s="43">
        <f>VLOOKUP(fLineItemInvoiceDetail[[#This Row],[Product]],dProduct[],4,0)*fLineItemInvoiceDetail[[#This Row],[Quanity]]</f>
        <v>312</v>
      </c>
      <c r="AM357" s="28">
        <v>125881</v>
      </c>
      <c r="AN357" s="28">
        <v>29.05</v>
      </c>
      <c r="AO357" s="28">
        <v>58.03</v>
      </c>
      <c r="AQ357" s="30">
        <v>125656</v>
      </c>
      <c r="AR357" s="28" t="s">
        <v>17</v>
      </c>
      <c r="AS357" s="28">
        <v>48</v>
      </c>
      <c r="AT357" s="28">
        <v>18.170000000000002</v>
      </c>
      <c r="AU357" s="48">
        <f t="shared" si="12"/>
        <v>30.53</v>
      </c>
      <c r="AV357" s="48">
        <f t="shared" si="13"/>
        <v>35</v>
      </c>
    </row>
    <row r="358" spans="1:48" x14ac:dyDescent="0.25">
      <c r="A358" s="1">
        <v>43179</v>
      </c>
      <c r="B358">
        <v>125882</v>
      </c>
      <c r="C358">
        <v>68.25</v>
      </c>
      <c r="D358">
        <v>345.1</v>
      </c>
      <c r="E358">
        <f>SUMPRODUCT(fLineItemInvoiceDetail[Quanity],fLineItemInvoiceDetail[Unit Price],--(fLineItemInvoiceDetail[Invoice Number]=fInvoiceHeader[[#This Row],[Invoice Number]]))</f>
        <v>3451.03</v>
      </c>
      <c r="F358">
        <f>fInvoiceHeader[[#This Row],[Invoice Discount]]/fInvoiceHeader[[#This Row],[Invoice Sales]]</f>
        <v>9.9999130694314459E-2</v>
      </c>
      <c r="G358">
        <f>SUMIFS(fLineItemInvoiceDetail[Line Weight],fLineItemInvoiceDetail[Invoice Number],fInvoiceHeader[[#This Row],[Invoice Number]])</f>
        <v>914.5</v>
      </c>
      <c r="I358" s="46">
        <v>125657</v>
      </c>
      <c r="J358" s="46" t="s">
        <v>11</v>
      </c>
      <c r="K358" s="46">
        <v>38</v>
      </c>
      <c r="L358" s="46">
        <v>12.97</v>
      </c>
      <c r="M358" s="46">
        <f>VLOOKUP(fLineItemInvoiceDetail[[#This Row],[Invoice Number]],fInvoiceHeader[[Invoice Number]:[% Sales Discount]],5,0)*fLineItemInvoiceDetail[[#This Row],[Quanity]]*fLineItemInvoiceDetail[[#This Row],[Unit Price]]</f>
        <v>9.86</v>
      </c>
      <c r="N3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</v>
      </c>
      <c r="O358" s="46">
        <f>VLOOKUP(fLineItemInvoiceDetail[[#This Row],[Product]],dProduct[],4,0)*fLineItemInvoiceDetail[[#This Row],[Quanity]]</f>
        <v>190</v>
      </c>
      <c r="AM358" s="31">
        <v>125882</v>
      </c>
      <c r="AN358" s="31">
        <v>68.25</v>
      </c>
      <c r="AO358" s="31">
        <v>345.1</v>
      </c>
      <c r="AQ358" s="32">
        <v>125657</v>
      </c>
      <c r="AR358" s="31" t="s">
        <v>11</v>
      </c>
      <c r="AS358" s="31">
        <v>38</v>
      </c>
      <c r="AT358" s="31">
        <v>12.97</v>
      </c>
      <c r="AU358" s="48">
        <f t="shared" si="12"/>
        <v>9.86</v>
      </c>
      <c r="AV358" s="48">
        <f t="shared" si="13"/>
        <v>23.1</v>
      </c>
    </row>
    <row r="359" spans="1:48" x14ac:dyDescent="0.25">
      <c r="A359" s="1">
        <v>43181</v>
      </c>
      <c r="B359">
        <v>125883</v>
      </c>
      <c r="C359">
        <v>317.97500000000002</v>
      </c>
      <c r="D359">
        <v>426.5</v>
      </c>
      <c r="E359">
        <f>SUMPRODUCT(fLineItemInvoiceDetail[Quanity],fLineItemInvoiceDetail[Unit Price],--(fLineItemInvoiceDetail[Invoice Number]=fInvoiceHeader[[#This Row],[Invoice Number]]))</f>
        <v>4264.95</v>
      </c>
      <c r="F359">
        <f>fInvoiceHeader[[#This Row],[Invoice Discount]]/fInvoiceHeader[[#This Row],[Invoice Sales]]</f>
        <v>0.10000117234668636</v>
      </c>
      <c r="G359">
        <f>SUMIFS(fLineItemInvoiceDetail[Line Weight],fLineItemInvoiceDetail[Invoice Number],fInvoiceHeader[[#This Row],[Invoice Number]])</f>
        <v>1938</v>
      </c>
      <c r="I359" s="43">
        <v>125658</v>
      </c>
      <c r="J359" s="43" t="s">
        <v>14</v>
      </c>
      <c r="K359" s="43">
        <v>53</v>
      </c>
      <c r="L359" s="43">
        <v>17.37</v>
      </c>
      <c r="M359" s="43">
        <f>VLOOKUP(fLineItemInvoiceDetail[[#This Row],[Invoice Number]],fInvoiceHeader[[Invoice Number]:[% Sales Discount]],5,0)*fLineItemInvoiceDetail[[#This Row],[Quanity]]*fLineItemInvoiceDetail[[#This Row],[Unit Price]]</f>
        <v>92.061722891850096</v>
      </c>
      <c r="N3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49.315484922575386</v>
      </c>
      <c r="O359" s="43">
        <f>VLOOKUP(fLineItemInvoiceDetail[[#This Row],[Product]],dProduct[],4,0)*fLineItemInvoiceDetail[[#This Row],[Quanity]]</f>
        <v>371</v>
      </c>
      <c r="AM359" s="28">
        <v>125883</v>
      </c>
      <c r="AN359" s="28">
        <v>317.97500000000002</v>
      </c>
      <c r="AO359" s="28">
        <v>426.5</v>
      </c>
      <c r="AQ359" s="30">
        <v>125658</v>
      </c>
      <c r="AR359" s="28" t="s">
        <v>14</v>
      </c>
      <c r="AS359" s="28">
        <v>53</v>
      </c>
      <c r="AT359" s="28">
        <v>17.37</v>
      </c>
      <c r="AU359" s="48">
        <f t="shared" si="12"/>
        <v>92.061722891850096</v>
      </c>
      <c r="AV359" s="48">
        <f t="shared" si="13"/>
        <v>49.315484922575386</v>
      </c>
    </row>
    <row r="360" spans="1:48" x14ac:dyDescent="0.25">
      <c r="A360" s="1">
        <v>43182</v>
      </c>
      <c r="B360">
        <v>125884</v>
      </c>
      <c r="C360">
        <v>67.025000000000006</v>
      </c>
      <c r="D360">
        <v>190.63</v>
      </c>
      <c r="E360">
        <f>SUMPRODUCT(fLineItemInvoiceDetail[Quanity],fLineItemInvoiceDetail[Unit Price],--(fLineItemInvoiceDetail[Invoice Number]=fInvoiceHeader[[#This Row],[Invoice Number]]))</f>
        <v>2541.73</v>
      </c>
      <c r="F360">
        <f>fInvoiceHeader[[#This Row],[Invoice Discount]]/fInvoiceHeader[[#This Row],[Invoice Sales]]</f>
        <v>7.5000098358204842E-2</v>
      </c>
      <c r="G360">
        <f>SUMIFS(fLineItemInvoiceDetail[Line Weight],fLineItemInvoiceDetail[Invoice Number],fInvoiceHeader[[#This Row],[Invoice Number]])</f>
        <v>469</v>
      </c>
      <c r="I360" s="46">
        <v>125658</v>
      </c>
      <c r="J360" s="46" t="s">
        <v>15</v>
      </c>
      <c r="K360" s="46">
        <v>29</v>
      </c>
      <c r="L360" s="46">
        <v>18.82</v>
      </c>
      <c r="M360" s="46">
        <f>VLOOKUP(fLineItemInvoiceDetail[[#This Row],[Invoice Number]],fInvoiceHeader[[Invoice Number]:[% Sales Discount]],5,0)*fLineItemInvoiceDetail[[#This Row],[Quanity]]*fLineItemInvoiceDetail[[#This Row],[Unit Price]]</f>
        <v>54.57842856357626</v>
      </c>
      <c r="N3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19.274246128769356</v>
      </c>
      <c r="O360" s="46">
        <f>VLOOKUP(fLineItemInvoiceDetail[[#This Row],[Product]],dProduct[],4,0)*fLineItemInvoiceDetail[[#This Row],[Quanity]]</f>
        <v>145</v>
      </c>
      <c r="AM360" s="31">
        <v>125884</v>
      </c>
      <c r="AN360" s="31">
        <v>67.025000000000006</v>
      </c>
      <c r="AO360" s="31">
        <v>190.63</v>
      </c>
      <c r="AQ360" s="32">
        <v>125658</v>
      </c>
      <c r="AR360" s="31" t="s">
        <v>15</v>
      </c>
      <c r="AS360" s="31">
        <v>29</v>
      </c>
      <c r="AT360" s="31">
        <v>18.82</v>
      </c>
      <c r="AU360" s="48">
        <f t="shared" si="12"/>
        <v>54.57842856357626</v>
      </c>
      <c r="AV360" s="48">
        <f t="shared" si="13"/>
        <v>19.274246128769356</v>
      </c>
    </row>
    <row r="361" spans="1:48" x14ac:dyDescent="0.25">
      <c r="A361" s="1">
        <v>43183</v>
      </c>
      <c r="B361">
        <v>125885</v>
      </c>
      <c r="C361">
        <v>35.174999999999997</v>
      </c>
      <c r="D361">
        <v>57.54</v>
      </c>
      <c r="E361">
        <f>SUMPRODUCT(fLineItemInvoiceDetail[Quanity],fLineItemInvoiceDetail[Unit Price],--(fLineItemInvoiceDetail[Invoice Number]=fInvoiceHeader[[#This Row],[Invoice Number]]))</f>
        <v>1150.79</v>
      </c>
      <c r="F361">
        <f>fInvoiceHeader[[#This Row],[Invoice Discount]]/fInvoiceHeader[[#This Row],[Invoice Sales]]</f>
        <v>5.0000434484136984E-2</v>
      </c>
      <c r="G361">
        <f>SUMIFS(fLineItemInvoiceDetail[Line Weight],fLineItemInvoiceDetail[Invoice Number],fInvoiceHeader[[#This Row],[Invoice Number]])</f>
        <v>326.5</v>
      </c>
      <c r="I361" s="43">
        <v>125658</v>
      </c>
      <c r="J361" s="43" t="s">
        <v>6</v>
      </c>
      <c r="K361" s="43">
        <v>237</v>
      </c>
      <c r="L361" s="43">
        <v>20.68</v>
      </c>
      <c r="M361" s="43">
        <f>VLOOKUP(fLineItemInvoiceDetail[[#This Row],[Invoice Number]],fInvoiceHeader[[Invoice Number]:[% Sales Discount]],5,0)*fLineItemInvoiceDetail[[#This Row],[Quanity]]*fLineItemInvoiceDetail[[#This Row],[Unit Price]]</f>
        <v>490.1198485445737</v>
      </c>
      <c r="N3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94.510268948655252</v>
      </c>
      <c r="O361" s="43">
        <f>VLOOKUP(fLineItemInvoiceDetail[[#This Row],[Product]],dProduct[],4,0)*fLineItemInvoiceDetail[[#This Row],[Quanity]]</f>
        <v>711</v>
      </c>
      <c r="AM361" s="28">
        <v>125885</v>
      </c>
      <c r="AN361" s="28">
        <v>35.174999999999997</v>
      </c>
      <c r="AO361" s="28">
        <v>57.54</v>
      </c>
      <c r="AQ361" s="30">
        <v>125658</v>
      </c>
      <c r="AR361" s="28" t="s">
        <v>6</v>
      </c>
      <c r="AS361" s="28">
        <v>237</v>
      </c>
      <c r="AT361" s="28">
        <v>20.68</v>
      </c>
      <c r="AU361" s="48">
        <f t="shared" si="12"/>
        <v>490.1198485445737</v>
      </c>
      <c r="AV361" s="48">
        <f t="shared" si="13"/>
        <v>94.510268948655252</v>
      </c>
    </row>
    <row r="362" spans="1:48" x14ac:dyDescent="0.25">
      <c r="A362" s="1">
        <v>43185</v>
      </c>
      <c r="B362">
        <v>125887</v>
      </c>
      <c r="C362">
        <v>19.25</v>
      </c>
      <c r="D362">
        <v>15.81</v>
      </c>
      <c r="E362">
        <f>SUMPRODUCT(fLineItemInvoiceDetail[Quanity],fLineItemInvoiceDetail[Unit Price],--(fLineItemInvoiceDetail[Invoice Number]=fInvoiceHeader[[#This Row],[Invoice Number]]))</f>
        <v>526.96</v>
      </c>
      <c r="F362">
        <f>fInvoiceHeader[[#This Row],[Invoice Discount]]/fInvoiceHeader[[#This Row],[Invoice Sales]]</f>
        <v>3.0002277212691664E-2</v>
      </c>
      <c r="G362">
        <f>SUMIFS(fLineItemInvoiceDetail[Line Weight],fLineItemInvoiceDetail[Invoice Number],fInvoiceHeader[[#This Row],[Invoice Number]])</f>
        <v>168</v>
      </c>
      <c r="I362" s="46">
        <v>125660</v>
      </c>
      <c r="J362" s="46" t="s">
        <v>21</v>
      </c>
      <c r="K362" s="46">
        <v>212</v>
      </c>
      <c r="L362" s="46">
        <v>11.68</v>
      </c>
      <c r="M362" s="46">
        <f>VLOOKUP(fLineItemInvoiceDetail[[#This Row],[Invoice Number]],fInvoiceHeader[[Invoice Number]:[% Sales Discount]],5,0)*fLineItemInvoiceDetail[[#This Row],[Quanity]]*fLineItemInvoiceDetail[[#This Row],[Unit Price]]</f>
        <v>185.71000000000004</v>
      </c>
      <c r="N3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41.125</v>
      </c>
      <c r="O362" s="46">
        <f>VLOOKUP(fLineItemInvoiceDetail[[#This Row],[Product]],dProduct[],4,0)*fLineItemInvoiceDetail[[#This Row],[Quanity]]</f>
        <v>742</v>
      </c>
      <c r="AM362" s="31">
        <v>125887</v>
      </c>
      <c r="AN362" s="31">
        <v>19.25</v>
      </c>
      <c r="AO362" s="31">
        <v>15.81</v>
      </c>
      <c r="AQ362" s="32">
        <v>125660</v>
      </c>
      <c r="AR362" s="31" t="s">
        <v>21</v>
      </c>
      <c r="AS362" s="31">
        <v>212</v>
      </c>
      <c r="AT362" s="31">
        <v>11.68</v>
      </c>
      <c r="AU362" s="48">
        <f t="shared" si="12"/>
        <v>185.71000000000004</v>
      </c>
      <c r="AV362" s="48">
        <f t="shared" si="13"/>
        <v>41.125</v>
      </c>
    </row>
    <row r="363" spans="1:48" x14ac:dyDescent="0.25">
      <c r="A363" s="1">
        <v>43186</v>
      </c>
      <c r="B363">
        <v>125888</v>
      </c>
      <c r="C363">
        <v>59.5</v>
      </c>
      <c r="D363">
        <v>379.62</v>
      </c>
      <c r="E363">
        <f>SUMPRODUCT(fLineItemInvoiceDetail[Quanity],fLineItemInvoiceDetail[Unit Price],--(fLineItemInvoiceDetail[Invoice Number]=fInvoiceHeader[[#This Row],[Invoice Number]]))</f>
        <v>3796.2</v>
      </c>
      <c r="F363">
        <f>fInvoiceHeader[[#This Row],[Invoice Discount]]/fInvoiceHeader[[#This Row],[Invoice Sales]]</f>
        <v>0.1</v>
      </c>
      <c r="G363">
        <f>SUMIFS(fLineItemInvoiceDetail[Line Weight],fLineItemInvoiceDetail[Invoice Number],fInvoiceHeader[[#This Row],[Invoice Number]])</f>
        <v>824</v>
      </c>
      <c r="I363" s="43">
        <v>125661</v>
      </c>
      <c r="J363" s="43" t="s">
        <v>11</v>
      </c>
      <c r="K363" s="43">
        <v>198</v>
      </c>
      <c r="L363" s="43">
        <v>8.98</v>
      </c>
      <c r="M363" s="43">
        <f>VLOOKUP(fLineItemInvoiceDetail[[#This Row],[Invoice Number]],fInvoiceHeader[[Invoice Number]:[% Sales Discount]],5,0)*fLineItemInvoiceDetail[[#This Row],[Quanity]]*fLineItemInvoiceDetail[[#This Row],[Unit Price]]</f>
        <v>177.80576482148706</v>
      </c>
      <c r="N3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95.43947368421054</v>
      </c>
      <c r="O363" s="43">
        <f>VLOOKUP(fLineItemInvoiceDetail[[#This Row],[Product]],dProduct[],4,0)*fLineItemInvoiceDetail[[#This Row],[Quanity]]</f>
        <v>990</v>
      </c>
      <c r="AM363" s="28">
        <v>125888</v>
      </c>
      <c r="AN363" s="28">
        <v>59.5</v>
      </c>
      <c r="AO363" s="28">
        <v>379.62</v>
      </c>
      <c r="AQ363" s="30">
        <v>125661</v>
      </c>
      <c r="AR363" s="28" t="s">
        <v>11</v>
      </c>
      <c r="AS363" s="28">
        <v>198</v>
      </c>
      <c r="AT363" s="28">
        <v>8.98</v>
      </c>
      <c r="AU363" s="48">
        <f t="shared" si="12"/>
        <v>177.80576482148706</v>
      </c>
      <c r="AV363" s="48">
        <f t="shared" si="13"/>
        <v>95.43947368421054</v>
      </c>
    </row>
    <row r="364" spans="1:48" x14ac:dyDescent="0.25">
      <c r="A364" s="1">
        <v>43188</v>
      </c>
      <c r="B364">
        <v>125889</v>
      </c>
      <c r="C364">
        <v>70.875</v>
      </c>
      <c r="D364">
        <v>175.91</v>
      </c>
      <c r="E364">
        <f>SUMPRODUCT(fLineItemInvoiceDetail[Quanity],fLineItemInvoiceDetail[Unit Price],--(fLineItemInvoiceDetail[Invoice Number]=fInvoiceHeader[[#This Row],[Invoice Number]]))</f>
        <v>2345.48</v>
      </c>
      <c r="F364">
        <f>fInvoiceHeader[[#This Row],[Invoice Discount]]/fInvoiceHeader[[#This Row],[Invoice Sales]]</f>
        <v>7.4999573648037929E-2</v>
      </c>
      <c r="G364">
        <f>SUMIFS(fLineItemInvoiceDetail[Line Weight],fLineItemInvoiceDetail[Invoice Number],fInvoiceHeader[[#This Row],[Invoice Number]])</f>
        <v>888</v>
      </c>
      <c r="I364" s="46">
        <v>125661</v>
      </c>
      <c r="J364" s="46" t="s">
        <v>6</v>
      </c>
      <c r="K364" s="46">
        <v>54</v>
      </c>
      <c r="L364" s="46">
        <v>27.57</v>
      </c>
      <c r="M364" s="46">
        <f>VLOOKUP(fLineItemInvoiceDetail[[#This Row],[Invoice Number]],fInvoiceHeader[[Invoice Number]:[% Sales Discount]],5,0)*fLineItemInvoiceDetail[[#This Row],[Quanity]]*fLineItemInvoiceDetail[[#This Row],[Unit Price]]</f>
        <v>148.8794777119376</v>
      </c>
      <c r="N3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15.617368421052632</v>
      </c>
      <c r="O364" s="46">
        <f>VLOOKUP(fLineItemInvoiceDetail[[#This Row],[Product]],dProduct[],4,0)*fLineItemInvoiceDetail[[#This Row],[Quanity]]</f>
        <v>162</v>
      </c>
      <c r="AM364" s="31">
        <v>125889</v>
      </c>
      <c r="AN364" s="31">
        <v>70.875</v>
      </c>
      <c r="AO364" s="31">
        <v>175.91</v>
      </c>
      <c r="AQ364" s="32">
        <v>125661</v>
      </c>
      <c r="AR364" s="31" t="s">
        <v>6</v>
      </c>
      <c r="AS364" s="31">
        <v>54</v>
      </c>
      <c r="AT364" s="31">
        <v>27.57</v>
      </c>
      <c r="AU364" s="48">
        <f t="shared" si="12"/>
        <v>148.8794777119376</v>
      </c>
      <c r="AV364" s="48">
        <f t="shared" si="13"/>
        <v>15.617368421052632</v>
      </c>
    </row>
    <row r="365" spans="1:48" x14ac:dyDescent="0.25">
      <c r="A365" s="1">
        <v>43188</v>
      </c>
      <c r="B365">
        <v>125890</v>
      </c>
      <c r="C365">
        <v>151.55000000000001</v>
      </c>
      <c r="D365">
        <v>545.38</v>
      </c>
      <c r="E365">
        <f>SUMPRODUCT(fLineItemInvoiceDetail[Quanity],fLineItemInvoiceDetail[Unit Price],--(fLineItemInvoiceDetail[Invoice Number]=fInvoiceHeader[[#This Row],[Invoice Number]]))</f>
        <v>5453.79</v>
      </c>
      <c r="F365">
        <f>fInvoiceHeader[[#This Row],[Invoice Discount]]/fInvoiceHeader[[#This Row],[Invoice Sales]]</f>
        <v>0.10000018335872851</v>
      </c>
      <c r="G365">
        <f>SUMIFS(fLineItemInvoiceDetail[Line Weight],fLineItemInvoiceDetail[Invoice Number],fInvoiceHeader[[#This Row],[Invoice Number]])</f>
        <v>1509</v>
      </c>
      <c r="I365" s="43">
        <v>125661</v>
      </c>
      <c r="J365" s="43" t="s">
        <v>17</v>
      </c>
      <c r="K365" s="43">
        <v>42</v>
      </c>
      <c r="L365" s="43">
        <v>18.170000000000002</v>
      </c>
      <c r="M365" s="43">
        <f>VLOOKUP(fLineItemInvoiceDetail[[#This Row],[Invoice Number]],fInvoiceHeader[[Invoice Number]:[% Sales Discount]],5,0)*fLineItemInvoiceDetail[[#This Row],[Quanity]]*fLineItemInvoiceDetail[[#This Row],[Unit Price]]</f>
        <v>76.314757466575372</v>
      </c>
      <c r="N3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26.318157894736842</v>
      </c>
      <c r="O365" s="43">
        <f>VLOOKUP(fLineItemInvoiceDetail[[#This Row],[Product]],dProduct[],4,0)*fLineItemInvoiceDetail[[#This Row],[Quanity]]</f>
        <v>273</v>
      </c>
      <c r="AM365" s="28">
        <v>125890</v>
      </c>
      <c r="AN365" s="28">
        <v>151.55000000000001</v>
      </c>
      <c r="AO365" s="28">
        <v>545.38</v>
      </c>
      <c r="AQ365" s="30">
        <v>125661</v>
      </c>
      <c r="AR365" s="28" t="s">
        <v>17</v>
      </c>
      <c r="AS365" s="28">
        <v>42</v>
      </c>
      <c r="AT365" s="28">
        <v>18.170000000000002</v>
      </c>
      <c r="AU365" s="48">
        <f t="shared" si="12"/>
        <v>76.314757466575372</v>
      </c>
      <c r="AV365" s="48">
        <f t="shared" si="13"/>
        <v>26.318157894736842</v>
      </c>
    </row>
    <row r="366" spans="1:48" x14ac:dyDescent="0.25">
      <c r="A366" s="1">
        <v>43188</v>
      </c>
      <c r="B366">
        <v>125891</v>
      </c>
      <c r="C366">
        <v>59.5</v>
      </c>
      <c r="D366">
        <v>127.9</v>
      </c>
      <c r="E366">
        <f>SUMPRODUCT(fLineItemInvoiceDetail[Quanity],fLineItemInvoiceDetail[Unit Price],--(fLineItemInvoiceDetail[Invoice Number]=fInvoiceHeader[[#This Row],[Invoice Number]]))</f>
        <v>1967.68</v>
      </c>
      <c r="F366">
        <f>fInvoiceHeader[[#This Row],[Invoice Discount]]/fInvoiceHeader[[#This Row],[Invoice Sales]]</f>
        <v>6.5000406570174016E-2</v>
      </c>
      <c r="G366">
        <f>SUMIFS(fLineItemInvoiceDetail[Line Weight],fLineItemInvoiceDetail[Invoice Number],fInvoiceHeader[[#This Row],[Invoice Number]])</f>
        <v>448</v>
      </c>
      <c r="I366" s="46">
        <v>125662</v>
      </c>
      <c r="J366" s="46" t="s">
        <v>14</v>
      </c>
      <c r="K366" s="46">
        <v>21</v>
      </c>
      <c r="L366" s="46">
        <v>23.16</v>
      </c>
      <c r="M366" s="46">
        <f>VLOOKUP(fLineItemInvoiceDetail[[#This Row],[Invoice Number]],fInvoiceHeader[[Invoice Number]:[% Sales Discount]],5,0)*fLineItemInvoiceDetail[[#This Row],[Quanity]]*fLineItemInvoiceDetail[[#This Row],[Unit Price]]</f>
        <v>31.612357861302272</v>
      </c>
      <c r="N3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20.444704163623083</v>
      </c>
      <c r="O366" s="46">
        <f>VLOOKUP(fLineItemInvoiceDetail[[#This Row],[Product]],dProduct[],4,0)*fLineItemInvoiceDetail[[#This Row],[Quanity]]</f>
        <v>147</v>
      </c>
      <c r="AM366" s="31">
        <v>125891</v>
      </c>
      <c r="AN366" s="31">
        <v>59.5</v>
      </c>
      <c r="AO366" s="31">
        <v>127.9</v>
      </c>
      <c r="AQ366" s="32">
        <v>125662</v>
      </c>
      <c r="AR366" s="31" t="s">
        <v>14</v>
      </c>
      <c r="AS366" s="31">
        <v>21</v>
      </c>
      <c r="AT366" s="31">
        <v>23.16</v>
      </c>
      <c r="AU366" s="48">
        <f t="shared" si="12"/>
        <v>31.612357861302272</v>
      </c>
      <c r="AV366" s="48">
        <f t="shared" si="13"/>
        <v>20.444704163623083</v>
      </c>
    </row>
    <row r="367" spans="1:48" x14ac:dyDescent="0.25">
      <c r="A367" s="1">
        <v>43190</v>
      </c>
      <c r="B367">
        <v>125892</v>
      </c>
      <c r="C367">
        <v>102.9</v>
      </c>
      <c r="D367">
        <v>512.61</v>
      </c>
      <c r="E367">
        <f>SUMPRODUCT(fLineItemInvoiceDetail[Quanity],fLineItemInvoiceDetail[Unit Price],--(fLineItemInvoiceDetail[Invoice Number]=fInvoiceHeader[[#This Row],[Invoice Number]]))</f>
        <v>5126.08</v>
      </c>
      <c r="F367">
        <f>fInvoiceHeader[[#This Row],[Invoice Discount]]/fInvoiceHeader[[#This Row],[Invoice Sales]]</f>
        <v>0.10000039016168301</v>
      </c>
      <c r="G367">
        <f>SUMIFS(fLineItemInvoiceDetail[Line Weight],fLineItemInvoiceDetail[Invoice Number],fInvoiceHeader[[#This Row],[Invoice Number]])</f>
        <v>1020</v>
      </c>
      <c r="I367" s="43">
        <v>125662</v>
      </c>
      <c r="J367" s="43" t="s">
        <v>17</v>
      </c>
      <c r="K367" s="43">
        <v>73</v>
      </c>
      <c r="L367" s="43">
        <v>16.77</v>
      </c>
      <c r="M367" s="43">
        <f>VLOOKUP(fLineItemInvoiceDetail[[#This Row],[Invoice Number]],fInvoiceHeader[[Invoice Number]:[% Sales Discount]],5,0)*fLineItemInvoiceDetail[[#This Row],[Quanity]]*fLineItemInvoiceDetail[[#This Row],[Unit Price]]</f>
        <v>79.571026847160226</v>
      </c>
      <c r="N3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65.993279766252741</v>
      </c>
      <c r="O367" s="43">
        <f>VLOOKUP(fLineItemInvoiceDetail[[#This Row],[Product]],dProduct[],4,0)*fLineItemInvoiceDetail[[#This Row],[Quanity]]</f>
        <v>474.5</v>
      </c>
      <c r="AM367" s="28">
        <v>125892</v>
      </c>
      <c r="AN367" s="28">
        <v>102.9</v>
      </c>
      <c r="AO367" s="28">
        <v>512.61</v>
      </c>
      <c r="AQ367" s="30">
        <v>125662</v>
      </c>
      <c r="AR367" s="28" t="s">
        <v>17</v>
      </c>
      <c r="AS367" s="28">
        <v>73</v>
      </c>
      <c r="AT367" s="28">
        <v>16.77</v>
      </c>
      <c r="AU367" s="48">
        <f t="shared" si="12"/>
        <v>79.571026847160226</v>
      </c>
      <c r="AV367" s="48">
        <f t="shared" si="13"/>
        <v>65.993279766252741</v>
      </c>
    </row>
    <row r="368" spans="1:48" x14ac:dyDescent="0.25">
      <c r="A368" s="1">
        <v>43190</v>
      </c>
      <c r="B368">
        <v>125893</v>
      </c>
      <c r="C368">
        <v>74.725000000000009</v>
      </c>
      <c r="D368">
        <v>529.79999999999995</v>
      </c>
      <c r="E368">
        <f>SUMPRODUCT(fLineItemInvoiceDetail[Quanity],fLineItemInvoiceDetail[Unit Price],--(fLineItemInvoiceDetail[Invoice Number]=fInvoiceHeader[[#This Row],[Invoice Number]]))</f>
        <v>5297.96</v>
      </c>
      <c r="F368">
        <f>fInvoiceHeader[[#This Row],[Invoice Discount]]/fInvoiceHeader[[#This Row],[Invoice Sales]]</f>
        <v>0.10000075500758782</v>
      </c>
      <c r="G368">
        <f>SUMIFS(fLineItemInvoiceDetail[Line Weight],fLineItemInvoiceDetail[Invoice Number],fInvoiceHeader[[#This Row],[Invoice Number]])</f>
        <v>1059.5</v>
      </c>
      <c r="I368" s="46">
        <v>125662</v>
      </c>
      <c r="J368" s="46" t="s">
        <v>16</v>
      </c>
      <c r="K368" s="46">
        <v>18</v>
      </c>
      <c r="L368" s="46">
        <v>15.16</v>
      </c>
      <c r="M368" s="46">
        <f>VLOOKUP(fLineItemInvoiceDetail[[#This Row],[Invoice Number]],fInvoiceHeader[[Invoice Number]:[% Sales Discount]],5,0)*fLineItemInvoiceDetail[[#This Row],[Quanity]]*fLineItemInvoiceDetail[[#This Row],[Unit Price]]</f>
        <v>17.736615291537468</v>
      </c>
      <c r="N3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8.7620160701241776</v>
      </c>
      <c r="O368" s="46">
        <f>VLOOKUP(fLineItemInvoiceDetail[[#This Row],[Product]],dProduct[],4,0)*fLineItemInvoiceDetail[[#This Row],[Quanity]]</f>
        <v>63</v>
      </c>
      <c r="AM368" s="31">
        <v>125893</v>
      </c>
      <c r="AN368" s="31">
        <v>74.725000000000009</v>
      </c>
      <c r="AO368" s="31">
        <v>529.79999999999995</v>
      </c>
      <c r="AQ368" s="32">
        <v>125662</v>
      </c>
      <c r="AR368" s="31" t="s">
        <v>16</v>
      </c>
      <c r="AS368" s="31">
        <v>18</v>
      </c>
      <c r="AT368" s="31">
        <v>15.16</v>
      </c>
      <c r="AU368" s="48">
        <f t="shared" si="12"/>
        <v>17.736615291537468</v>
      </c>
      <c r="AV368" s="48">
        <f t="shared" si="13"/>
        <v>8.7620160701241776</v>
      </c>
    </row>
    <row r="369" spans="1:48" x14ac:dyDescent="0.25">
      <c r="A369" s="1">
        <v>43191</v>
      </c>
      <c r="B369">
        <v>125894</v>
      </c>
      <c r="C369">
        <v>154.70000000000002</v>
      </c>
      <c r="D369">
        <v>370.04</v>
      </c>
      <c r="E369">
        <f>SUMPRODUCT(fLineItemInvoiceDetail[Quanity],fLineItemInvoiceDetail[Unit Price],--(fLineItemInvoiceDetail[Invoice Number]=fInvoiceHeader[[#This Row],[Invoice Number]]))</f>
        <v>3700.3499999999995</v>
      </c>
      <c r="F369">
        <f>fInvoiceHeader[[#This Row],[Invoice Discount]]/fInvoiceHeader[[#This Row],[Invoice Sales]]</f>
        <v>0.10000135122353293</v>
      </c>
      <c r="G369">
        <f>SUMIFS(fLineItemInvoiceDetail[Line Weight],fLineItemInvoiceDetail[Invoice Number],fInvoiceHeader[[#This Row],[Invoice Number]])</f>
        <v>1751.5</v>
      </c>
      <c r="I369" s="43">
        <v>125663</v>
      </c>
      <c r="J369" s="43" t="s">
        <v>17</v>
      </c>
      <c r="K369" s="43">
        <v>47</v>
      </c>
      <c r="L369" s="43">
        <v>18.170000000000002</v>
      </c>
      <c r="M369" s="43">
        <f>VLOOKUP(fLineItemInvoiceDetail[[#This Row],[Invoice Number]],fInvoiceHeader[[Invoice Number]:[% Sales Discount]],5,0)*fLineItemInvoiceDetail[[#This Row],[Quanity]]*fLineItemInvoiceDetail[[#This Row],[Unit Price]]</f>
        <v>64.05045492659093</v>
      </c>
      <c r="N3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35.456994818652845</v>
      </c>
      <c r="O369" s="43">
        <f>VLOOKUP(fLineItemInvoiceDetail[[#This Row],[Product]],dProduct[],4,0)*fLineItemInvoiceDetail[[#This Row],[Quanity]]</f>
        <v>305.5</v>
      </c>
      <c r="AM369" s="28">
        <v>125894</v>
      </c>
      <c r="AN369" s="28">
        <v>154.70000000000002</v>
      </c>
      <c r="AO369" s="28">
        <v>370.04</v>
      </c>
      <c r="AQ369" s="30">
        <v>125663</v>
      </c>
      <c r="AR369" s="28" t="s">
        <v>17</v>
      </c>
      <c r="AS369" s="28">
        <v>47</v>
      </c>
      <c r="AT369" s="28">
        <v>18.170000000000002</v>
      </c>
      <c r="AU369" s="48">
        <f t="shared" si="12"/>
        <v>64.05045492659093</v>
      </c>
      <c r="AV369" s="48">
        <f t="shared" si="13"/>
        <v>35.456994818652845</v>
      </c>
    </row>
    <row r="370" spans="1:48" x14ac:dyDescent="0.25">
      <c r="A370" s="1">
        <v>43194</v>
      </c>
      <c r="B370">
        <v>125896</v>
      </c>
      <c r="C370">
        <v>49</v>
      </c>
      <c r="D370">
        <v>73.709999999999994</v>
      </c>
      <c r="E370">
        <f>SUMPRODUCT(fLineItemInvoiceDetail[Quanity],fLineItemInvoiceDetail[Unit Price],--(fLineItemInvoiceDetail[Invoice Number]=fInvoiceHeader[[#This Row],[Invoice Number]]))</f>
        <v>1474.1000000000001</v>
      </c>
      <c r="F370">
        <f>fInvoiceHeader[[#This Row],[Invoice Discount]]/fInvoiceHeader[[#This Row],[Invoice Sales]]</f>
        <v>5.0003391900142448E-2</v>
      </c>
      <c r="G370">
        <f>SUMIFS(fLineItemInvoiceDetail[Line Weight],fLineItemInvoiceDetail[Invoice Number],fInvoiceHeader[[#This Row],[Invoice Number]])</f>
        <v>329</v>
      </c>
      <c r="I370" s="46">
        <v>125663</v>
      </c>
      <c r="J370" s="46" t="s">
        <v>6</v>
      </c>
      <c r="K370" s="46">
        <v>59</v>
      </c>
      <c r="L370" s="46">
        <v>27.57</v>
      </c>
      <c r="M370" s="46">
        <f>VLOOKUP(fLineItemInvoiceDetail[[#This Row],[Invoice Number]],fInvoiceHeader[[Invoice Number]:[% Sales Discount]],5,0)*fLineItemInvoiceDetail[[#This Row],[Quanity]]*fLineItemInvoiceDetail[[#This Row],[Unit Price]]</f>
        <v>121.99954507340907</v>
      </c>
      <c r="N3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20.543005181347148</v>
      </c>
      <c r="O370" s="46">
        <f>VLOOKUP(fLineItemInvoiceDetail[[#This Row],[Product]],dProduct[],4,0)*fLineItemInvoiceDetail[[#This Row],[Quanity]]</f>
        <v>177</v>
      </c>
      <c r="AM370" s="31">
        <v>125896</v>
      </c>
      <c r="AN370" s="31">
        <v>49</v>
      </c>
      <c r="AO370" s="31">
        <v>73.709999999999994</v>
      </c>
      <c r="AQ370" s="32">
        <v>125663</v>
      </c>
      <c r="AR370" s="31" t="s">
        <v>6</v>
      </c>
      <c r="AS370" s="31">
        <v>59</v>
      </c>
      <c r="AT370" s="31">
        <v>27.57</v>
      </c>
      <c r="AU370" s="48">
        <f t="shared" si="12"/>
        <v>121.99954507340907</v>
      </c>
      <c r="AV370" s="48">
        <f t="shared" si="13"/>
        <v>20.543005181347148</v>
      </c>
    </row>
    <row r="371" spans="1:48" x14ac:dyDescent="0.25">
      <c r="A371" s="1">
        <v>43194</v>
      </c>
      <c r="B371">
        <v>125897</v>
      </c>
      <c r="C371">
        <v>75.95</v>
      </c>
      <c r="D371">
        <v>118.55</v>
      </c>
      <c r="E371">
        <f>SUMPRODUCT(fLineItemInvoiceDetail[Quanity],fLineItemInvoiceDetail[Unit Price],--(fLineItemInvoiceDetail[Invoice Number]=fInvoiceHeader[[#This Row],[Invoice Number]]))</f>
        <v>1823.85</v>
      </c>
      <c r="F371">
        <f>fInvoiceHeader[[#This Row],[Invoice Discount]]/fInvoiceHeader[[#This Row],[Invoice Sales]]</f>
        <v>6.499986292732407E-2</v>
      </c>
      <c r="G371">
        <f>SUMIFS(fLineItemInvoiceDetail[Line Weight],fLineItemInvoiceDetail[Invoice Number],fInvoiceHeader[[#This Row],[Invoice Number]])</f>
        <v>530</v>
      </c>
      <c r="I371" s="43">
        <v>125664</v>
      </c>
      <c r="J371" s="43" t="s">
        <v>22</v>
      </c>
      <c r="K371" s="43">
        <v>33</v>
      </c>
      <c r="L371" s="43">
        <v>48.75</v>
      </c>
      <c r="M371" s="43">
        <f>VLOOKUP(fLineItemInvoiceDetail[[#This Row],[Invoice Number]],fInvoiceHeader[[Invoice Number]:[% Sales Discount]],5,0)*fLineItemInvoiceDetail[[#This Row],[Quanity]]*fLineItemInvoiceDetail[[#This Row],[Unit Price]]</f>
        <v>80.44</v>
      </c>
      <c r="N3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371" s="43">
        <f>VLOOKUP(fLineItemInvoiceDetail[[#This Row],[Product]],dProduct[],4,0)*fLineItemInvoiceDetail[[#This Row],[Quanity]]</f>
        <v>231</v>
      </c>
      <c r="AM371" s="28">
        <v>125897</v>
      </c>
      <c r="AN371" s="28">
        <v>75.95</v>
      </c>
      <c r="AO371" s="28">
        <v>118.55</v>
      </c>
      <c r="AQ371" s="30">
        <v>125664</v>
      </c>
      <c r="AR371" s="28" t="s">
        <v>22</v>
      </c>
      <c r="AS371" s="28">
        <v>33</v>
      </c>
      <c r="AT371" s="28">
        <v>48.75</v>
      </c>
      <c r="AU371" s="48">
        <f t="shared" si="12"/>
        <v>80.44</v>
      </c>
      <c r="AV371" s="48">
        <f t="shared" si="13"/>
        <v>26.25</v>
      </c>
    </row>
    <row r="372" spans="1:48" x14ac:dyDescent="0.25">
      <c r="A372" s="1">
        <v>43195</v>
      </c>
      <c r="B372">
        <v>125898</v>
      </c>
      <c r="C372">
        <v>54.424999999999997</v>
      </c>
      <c r="D372">
        <v>67.290000000000006</v>
      </c>
      <c r="E372">
        <f>SUMPRODUCT(fLineItemInvoiceDetail[Quanity],fLineItemInvoiceDetail[Unit Price],--(fLineItemInvoiceDetail[Invoice Number]=fInvoiceHeader[[#This Row],[Invoice Number]]))</f>
        <v>1345.8600000000001</v>
      </c>
      <c r="F372">
        <f>fInvoiceHeader[[#This Row],[Invoice Discount]]/fInvoiceHeader[[#This Row],[Invoice Sales]]</f>
        <v>4.9997770941999913E-2</v>
      </c>
      <c r="G372">
        <f>SUMIFS(fLineItemInvoiceDetail[Line Weight],fLineItemInvoiceDetail[Invoice Number],fInvoiceHeader[[#This Row],[Invoice Number]])</f>
        <v>507</v>
      </c>
      <c r="I372" s="46">
        <v>125665</v>
      </c>
      <c r="J372" s="46" t="s">
        <v>21</v>
      </c>
      <c r="K372" s="46">
        <v>151</v>
      </c>
      <c r="L372" s="46">
        <v>11.68</v>
      </c>
      <c r="M372" s="46">
        <f>VLOOKUP(fLineItemInvoiceDetail[[#This Row],[Invoice Number]],fInvoiceHeader[[Invoice Number]:[% Sales Discount]],5,0)*fLineItemInvoiceDetail[[#This Row],[Quanity]]*fLineItemInvoiceDetail[[#This Row],[Unit Price]]</f>
        <v>176.36846316463973</v>
      </c>
      <c r="N3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74.129537953795378</v>
      </c>
      <c r="O372" s="46">
        <f>VLOOKUP(fLineItemInvoiceDetail[[#This Row],[Product]],dProduct[],4,0)*fLineItemInvoiceDetail[[#This Row],[Quanity]]</f>
        <v>528.5</v>
      </c>
      <c r="AM372" s="31">
        <v>125898</v>
      </c>
      <c r="AN372" s="31">
        <v>54.424999999999997</v>
      </c>
      <c r="AO372" s="31">
        <v>67.290000000000006</v>
      </c>
      <c r="AQ372" s="32">
        <v>125665</v>
      </c>
      <c r="AR372" s="31" t="s">
        <v>21</v>
      </c>
      <c r="AS372" s="31">
        <v>151</v>
      </c>
      <c r="AT372" s="31">
        <v>11.68</v>
      </c>
      <c r="AU372" s="48">
        <f t="shared" si="12"/>
        <v>176.36846316463973</v>
      </c>
      <c r="AV372" s="48">
        <f t="shared" si="13"/>
        <v>74.129537953795378</v>
      </c>
    </row>
    <row r="373" spans="1:48" x14ac:dyDescent="0.25">
      <c r="A373" s="1">
        <v>43195</v>
      </c>
      <c r="B373">
        <v>125899</v>
      </c>
      <c r="C373">
        <v>171.15</v>
      </c>
      <c r="D373">
        <v>806.54</v>
      </c>
      <c r="E373">
        <f>SUMPRODUCT(fLineItemInvoiceDetail[Quanity],fLineItemInvoiceDetail[Unit Price],--(fLineItemInvoiceDetail[Invoice Number]=fInvoiceHeader[[#This Row],[Invoice Number]]))</f>
        <v>8065.3600000000006</v>
      </c>
      <c r="F373">
        <f>fInvoiceHeader[[#This Row],[Invoice Discount]]/fInvoiceHeader[[#This Row],[Invoice Sales]]</f>
        <v>0.10000049594810398</v>
      </c>
      <c r="G373">
        <f>SUMIFS(fLineItemInvoiceDetail[Line Weight],fLineItemInvoiceDetail[Invoice Number],fInvoiceHeader[[#This Row],[Invoice Number]])</f>
        <v>1786.5</v>
      </c>
      <c r="I373" s="43">
        <v>125665</v>
      </c>
      <c r="J373" s="43" t="s">
        <v>8</v>
      </c>
      <c r="K373" s="43">
        <v>133</v>
      </c>
      <c r="L373" s="43">
        <v>15.37</v>
      </c>
      <c r="M373" s="43">
        <f>VLOOKUP(fLineItemInvoiceDetail[[#This Row],[Invoice Number]],fInvoiceHeader[[Invoice Number]:[% Sales Discount]],5,0)*fLineItemInvoiceDetail[[#This Row],[Quanity]]*fLineItemInvoiceDetail[[#This Row],[Unit Price]]</f>
        <v>204.42153683536026</v>
      </c>
      <c r="N3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74.620462046204622</v>
      </c>
      <c r="O373" s="43">
        <f>VLOOKUP(fLineItemInvoiceDetail[[#This Row],[Product]],dProduct[],4,0)*fLineItemInvoiceDetail[[#This Row],[Quanity]]</f>
        <v>532</v>
      </c>
      <c r="AM373" s="28">
        <v>125899</v>
      </c>
      <c r="AN373" s="28">
        <v>171.15</v>
      </c>
      <c r="AO373" s="28">
        <v>806.54</v>
      </c>
      <c r="AQ373" s="30">
        <v>125665</v>
      </c>
      <c r="AR373" s="28" t="s">
        <v>8</v>
      </c>
      <c r="AS373" s="28">
        <v>133</v>
      </c>
      <c r="AT373" s="28">
        <v>15.37</v>
      </c>
      <c r="AU373" s="48">
        <f t="shared" si="12"/>
        <v>204.42153683536026</v>
      </c>
      <c r="AV373" s="48">
        <f t="shared" si="13"/>
        <v>74.620462046204622</v>
      </c>
    </row>
    <row r="374" spans="1:48" x14ac:dyDescent="0.25">
      <c r="A374" s="1">
        <v>43196</v>
      </c>
      <c r="B374">
        <v>125900</v>
      </c>
      <c r="C374">
        <v>40.950000000000003</v>
      </c>
      <c r="D374">
        <v>423.94</v>
      </c>
      <c r="E374">
        <f>SUMPRODUCT(fLineItemInvoiceDetail[Quanity],fLineItemInvoiceDetail[Unit Price],--(fLineItemInvoiceDetail[Invoice Number]=fInvoiceHeader[[#This Row],[Invoice Number]]))</f>
        <v>4239.3999999999996</v>
      </c>
      <c r="F374">
        <f>fInvoiceHeader[[#This Row],[Invoice Discount]]/fInvoiceHeader[[#This Row],[Invoice Sales]]</f>
        <v>0.1</v>
      </c>
      <c r="G374">
        <f>SUMIFS(fLineItemInvoiceDetail[Line Weight],fLineItemInvoiceDetail[Invoice Number],fInvoiceHeader[[#This Row],[Invoice Number]])</f>
        <v>615</v>
      </c>
      <c r="I374" s="46">
        <v>125666</v>
      </c>
      <c r="J374" s="46" t="s">
        <v>8</v>
      </c>
      <c r="K374" s="46">
        <v>52</v>
      </c>
      <c r="L374" s="46">
        <v>16.77</v>
      </c>
      <c r="M374" s="46">
        <f>VLOOKUP(fLineItemInvoiceDetail[[#This Row],[Invoice Number]],fInvoiceHeader[[Invoice Number]:[% Sales Discount]],5,0)*fLineItemInvoiceDetail[[#This Row],[Quanity]]*fLineItemInvoiceDetail[[#This Row],[Unit Price]]</f>
        <v>65.403000000000006</v>
      </c>
      <c r="N3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24.621788617886178</v>
      </c>
      <c r="O374" s="46">
        <f>VLOOKUP(fLineItemInvoiceDetail[[#This Row],[Product]],dProduct[],4,0)*fLineItemInvoiceDetail[[#This Row],[Quanity]]</f>
        <v>208</v>
      </c>
      <c r="AM374" s="31">
        <v>125900</v>
      </c>
      <c r="AN374" s="31">
        <v>40.950000000000003</v>
      </c>
      <c r="AO374" s="31">
        <v>423.94</v>
      </c>
      <c r="AQ374" s="32">
        <v>125666</v>
      </c>
      <c r="AR374" s="31" t="s">
        <v>8</v>
      </c>
      <c r="AS374" s="31">
        <v>52</v>
      </c>
      <c r="AT374" s="31">
        <v>16.77</v>
      </c>
      <c r="AU374" s="48">
        <f t="shared" si="12"/>
        <v>65.403000000000006</v>
      </c>
      <c r="AV374" s="48">
        <f t="shared" si="13"/>
        <v>24.621788617886178</v>
      </c>
    </row>
    <row r="375" spans="1:48" x14ac:dyDescent="0.25">
      <c r="A375" s="1">
        <v>43197</v>
      </c>
      <c r="B375">
        <v>125901</v>
      </c>
      <c r="C375">
        <v>73.150000000000006</v>
      </c>
      <c r="D375">
        <v>188</v>
      </c>
      <c r="E375">
        <f>SUMPRODUCT(fLineItemInvoiceDetail[Quanity],fLineItemInvoiceDetail[Unit Price],--(fLineItemInvoiceDetail[Invoice Number]=fInvoiceHeader[[#This Row],[Invoice Number]]))</f>
        <v>2506.62</v>
      </c>
      <c r="F375">
        <f>fInvoiceHeader[[#This Row],[Invoice Discount]]/fInvoiceHeader[[#This Row],[Invoice Sales]]</f>
        <v>7.5001396302590742E-2</v>
      </c>
      <c r="G375">
        <f>SUMIFS(fLineItemInvoiceDetail[Line Weight],fLineItemInvoiceDetail[Invoice Number],fInvoiceHeader[[#This Row],[Invoice Number]])</f>
        <v>500</v>
      </c>
      <c r="I375" s="43">
        <v>125666</v>
      </c>
      <c r="J375" s="43" t="s">
        <v>8</v>
      </c>
      <c r="K375" s="43">
        <v>58</v>
      </c>
      <c r="L375" s="43">
        <v>16.77</v>
      </c>
      <c r="M375" s="43">
        <f>VLOOKUP(fLineItemInvoiceDetail[[#This Row],[Invoice Number]],fInvoiceHeader[[Invoice Number]:[% Sales Discount]],5,0)*fLineItemInvoiceDetail[[#This Row],[Quanity]]*fLineItemInvoiceDetail[[#This Row],[Unit Price]]</f>
        <v>72.9495</v>
      </c>
      <c r="N3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27.462764227642278</v>
      </c>
      <c r="O375" s="43">
        <f>VLOOKUP(fLineItemInvoiceDetail[[#This Row],[Product]],dProduct[],4,0)*fLineItemInvoiceDetail[[#This Row],[Quanity]]</f>
        <v>232</v>
      </c>
      <c r="AM375" s="28">
        <v>125901</v>
      </c>
      <c r="AN375" s="28">
        <v>73.150000000000006</v>
      </c>
      <c r="AO375" s="28">
        <v>188</v>
      </c>
      <c r="AQ375" s="30">
        <v>125666</v>
      </c>
      <c r="AR375" s="28" t="s">
        <v>8</v>
      </c>
      <c r="AS375" s="28">
        <v>58</v>
      </c>
      <c r="AT375" s="28">
        <v>16.77</v>
      </c>
      <c r="AU375" s="48">
        <f t="shared" si="12"/>
        <v>72.9495</v>
      </c>
      <c r="AV375" s="48">
        <f t="shared" si="13"/>
        <v>27.462764227642278</v>
      </c>
    </row>
    <row r="376" spans="1:48" x14ac:dyDescent="0.25">
      <c r="A376" s="1">
        <v>43199</v>
      </c>
      <c r="B376">
        <v>125903</v>
      </c>
      <c r="C376">
        <v>78.575000000000003</v>
      </c>
      <c r="D376">
        <v>169.1</v>
      </c>
      <c r="E376">
        <f>SUMPRODUCT(fLineItemInvoiceDetail[Quanity],fLineItemInvoiceDetail[Unit Price],--(fLineItemInvoiceDetail[Invoice Number]=fInvoiceHeader[[#This Row],[Invoice Number]]))</f>
        <v>2254.7200000000003</v>
      </c>
      <c r="F376">
        <f>fInvoiceHeader[[#This Row],[Invoice Discount]]/fInvoiceHeader[[#This Row],[Invoice Sales]]</f>
        <v>7.4998225943797889E-2</v>
      </c>
      <c r="G376">
        <f>SUMIFS(fLineItemInvoiceDetail[Line Weight],fLineItemInvoiceDetail[Invoice Number],fInvoiceHeader[[#This Row],[Invoice Number]])</f>
        <v>607.5</v>
      </c>
      <c r="I376" s="46">
        <v>125666</v>
      </c>
      <c r="J376" s="46" t="s">
        <v>21</v>
      </c>
      <c r="K376" s="46">
        <v>50</v>
      </c>
      <c r="L376" s="46">
        <v>15.57</v>
      </c>
      <c r="M376" s="46">
        <f>VLOOKUP(fLineItemInvoiceDetail[[#This Row],[Invoice Number]],fInvoiceHeader[[Invoice Number]:[% Sales Discount]],5,0)*fLineItemInvoiceDetail[[#This Row],[Quanity]]*fLineItemInvoiceDetail[[#This Row],[Unit Price]]</f>
        <v>58.38750000000001</v>
      </c>
      <c r="N3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20.715447154471544</v>
      </c>
      <c r="O376" s="46">
        <f>VLOOKUP(fLineItemInvoiceDetail[[#This Row],[Product]],dProduct[],4,0)*fLineItemInvoiceDetail[[#This Row],[Quanity]]</f>
        <v>175</v>
      </c>
      <c r="AM376" s="31">
        <v>125903</v>
      </c>
      <c r="AN376" s="31">
        <v>78.575000000000003</v>
      </c>
      <c r="AO376" s="31">
        <v>169.1</v>
      </c>
      <c r="AQ376" s="32">
        <v>125666</v>
      </c>
      <c r="AR376" s="31" t="s">
        <v>21</v>
      </c>
      <c r="AS376" s="31">
        <v>50</v>
      </c>
      <c r="AT376" s="31">
        <v>15.57</v>
      </c>
      <c r="AU376" s="48">
        <f t="shared" si="12"/>
        <v>58.38750000000001</v>
      </c>
      <c r="AV376" s="48">
        <f t="shared" si="13"/>
        <v>20.715447154471544</v>
      </c>
    </row>
    <row r="377" spans="1:48" x14ac:dyDescent="0.25">
      <c r="A377" s="1">
        <v>43199</v>
      </c>
      <c r="B377">
        <v>125904</v>
      </c>
      <c r="C377">
        <v>142.1</v>
      </c>
      <c r="D377">
        <v>323.57</v>
      </c>
      <c r="E377">
        <f>SUMPRODUCT(fLineItemInvoiceDetail[Quanity],fLineItemInvoiceDetail[Unit Price],--(fLineItemInvoiceDetail[Invoice Number]=fInvoiceHeader[[#This Row],[Invoice Number]]))</f>
        <v>3235.66</v>
      </c>
      <c r="F377">
        <f>fInvoiceHeader[[#This Row],[Invoice Discount]]/fInvoiceHeader[[#This Row],[Invoice Sales]]</f>
        <v>0.10000123622383068</v>
      </c>
      <c r="G377">
        <f>SUMIFS(fLineItemInvoiceDetail[Line Weight],fLineItemInvoiceDetail[Invoice Number],fInvoiceHeader[[#This Row],[Invoice Number]])</f>
        <v>927.5</v>
      </c>
      <c r="I377" s="43">
        <v>125671</v>
      </c>
      <c r="J377" s="43" t="s">
        <v>15</v>
      </c>
      <c r="K377" s="43">
        <v>26</v>
      </c>
      <c r="L377" s="43">
        <v>18.82</v>
      </c>
      <c r="M377" s="43">
        <f>VLOOKUP(fLineItemInvoiceDetail[[#This Row],[Invoice Number]],fInvoiceHeader[[Invoice Number]:[% Sales Discount]],5,0)*fLineItemInvoiceDetail[[#This Row],[Quanity]]*fLineItemInvoiceDetail[[#This Row],[Unit Price]]</f>
        <v>31.806264764054482</v>
      </c>
      <c r="N3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17.183044315992291</v>
      </c>
      <c r="O377" s="43">
        <f>VLOOKUP(fLineItemInvoiceDetail[[#This Row],[Product]],dProduct[],4,0)*fLineItemInvoiceDetail[[#This Row],[Quanity]]</f>
        <v>130</v>
      </c>
      <c r="AM377" s="28">
        <v>125904</v>
      </c>
      <c r="AN377" s="28">
        <v>142.1</v>
      </c>
      <c r="AO377" s="28">
        <v>323.57</v>
      </c>
      <c r="AQ377" s="30">
        <v>125671</v>
      </c>
      <c r="AR377" s="28" t="s">
        <v>15</v>
      </c>
      <c r="AS377" s="28">
        <v>26</v>
      </c>
      <c r="AT377" s="28">
        <v>18.82</v>
      </c>
      <c r="AU377" s="48">
        <f t="shared" si="12"/>
        <v>31.806264764054482</v>
      </c>
      <c r="AV377" s="48">
        <f t="shared" si="13"/>
        <v>17.183044315992291</v>
      </c>
    </row>
    <row r="378" spans="1:48" x14ac:dyDescent="0.25">
      <c r="A378" s="1">
        <v>43207</v>
      </c>
      <c r="B378">
        <v>125905</v>
      </c>
      <c r="C378">
        <v>171.5</v>
      </c>
      <c r="D378">
        <v>410.61</v>
      </c>
      <c r="E378">
        <f>SUMPRODUCT(fLineItemInvoiceDetail[Quanity],fLineItemInvoiceDetail[Unit Price],--(fLineItemInvoiceDetail[Invoice Number]=fInvoiceHeader[[#This Row],[Invoice Number]]))</f>
        <v>4106.1000000000004</v>
      </c>
      <c r="F378">
        <f>fInvoiceHeader[[#This Row],[Invoice Discount]]/fInvoiceHeader[[#This Row],[Invoice Sales]]</f>
        <v>9.9999999999999992E-2</v>
      </c>
      <c r="G378">
        <f>SUMIFS(fLineItemInvoiceDetail[Line Weight],fLineItemInvoiceDetail[Invoice Number],fInvoiceHeader[[#This Row],[Invoice Number]])</f>
        <v>1538</v>
      </c>
      <c r="I378" s="46">
        <v>125671</v>
      </c>
      <c r="J378" s="46" t="s">
        <v>17</v>
      </c>
      <c r="K378" s="46">
        <v>26</v>
      </c>
      <c r="L378" s="46">
        <v>18.170000000000002</v>
      </c>
      <c r="M378" s="46">
        <f>VLOOKUP(fLineItemInvoiceDetail[[#This Row],[Invoice Number]],fInvoiceHeader[[Invoice Number]:[% Sales Discount]],5,0)*fLineItemInvoiceDetail[[#This Row],[Quanity]]*fLineItemInvoiceDetail[[#This Row],[Unit Price]]</f>
        <v>30.707748712160999</v>
      </c>
      <c r="N3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22.337957610789982</v>
      </c>
      <c r="O378" s="46">
        <f>VLOOKUP(fLineItemInvoiceDetail[[#This Row],[Product]],dProduct[],4,0)*fLineItemInvoiceDetail[[#This Row],[Quanity]]</f>
        <v>169</v>
      </c>
      <c r="AM378" s="31">
        <v>125905</v>
      </c>
      <c r="AN378" s="31">
        <v>171.5</v>
      </c>
      <c r="AO378" s="31">
        <v>410.61</v>
      </c>
      <c r="AQ378" s="32">
        <v>125671</v>
      </c>
      <c r="AR378" s="31" t="s">
        <v>17</v>
      </c>
      <c r="AS378" s="31">
        <v>26</v>
      </c>
      <c r="AT378" s="31">
        <v>18.170000000000002</v>
      </c>
      <c r="AU378" s="48">
        <f t="shared" si="12"/>
        <v>30.707748712160999</v>
      </c>
      <c r="AV378" s="48">
        <f t="shared" si="13"/>
        <v>22.337957610789982</v>
      </c>
    </row>
    <row r="379" spans="1:48" x14ac:dyDescent="0.25">
      <c r="A379" s="1">
        <v>43209</v>
      </c>
      <c r="B379">
        <v>125906</v>
      </c>
      <c r="C379">
        <v>68.949999999999989</v>
      </c>
      <c r="D379">
        <v>324.60000000000002</v>
      </c>
      <c r="E379">
        <f>SUMPRODUCT(fLineItemInvoiceDetail[Quanity],fLineItemInvoiceDetail[Unit Price],--(fLineItemInvoiceDetail[Invoice Number]=fInvoiceHeader[[#This Row],[Invoice Number]]))</f>
        <v>3245.95</v>
      </c>
      <c r="F379">
        <f>fInvoiceHeader[[#This Row],[Invoice Discount]]/fInvoiceHeader[[#This Row],[Invoice Sales]]</f>
        <v>0.1000015403810903</v>
      </c>
      <c r="G379">
        <f>SUMIFS(fLineItemInvoiceDetail[Line Weight],fLineItemInvoiceDetail[Invoice Number],fInvoiceHeader[[#This Row],[Invoice Number]])</f>
        <v>546</v>
      </c>
      <c r="I379" s="43">
        <v>125671</v>
      </c>
      <c r="J379" s="43" t="s">
        <v>15</v>
      </c>
      <c r="K379" s="43">
        <v>44</v>
      </c>
      <c r="L379" s="43">
        <v>18.82</v>
      </c>
      <c r="M379" s="43">
        <f>VLOOKUP(fLineItemInvoiceDetail[[#This Row],[Invoice Number]],fInvoiceHeader[[Invoice Number]:[% Sales Discount]],5,0)*fLineItemInvoiceDetail[[#This Row],[Quanity]]*fLineItemInvoiceDetail[[#This Row],[Unit Price]]</f>
        <v>53.825986523784508</v>
      </c>
      <c r="N3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29.078998073217722</v>
      </c>
      <c r="O379" s="43">
        <f>VLOOKUP(fLineItemInvoiceDetail[[#This Row],[Product]],dProduct[],4,0)*fLineItemInvoiceDetail[[#This Row],[Quanity]]</f>
        <v>220</v>
      </c>
      <c r="AM379" s="28">
        <v>125906</v>
      </c>
      <c r="AN379" s="28">
        <v>68.949999999999989</v>
      </c>
      <c r="AO379" s="28">
        <v>324.60000000000002</v>
      </c>
      <c r="AQ379" s="30">
        <v>125671</v>
      </c>
      <c r="AR379" s="28" t="s">
        <v>15</v>
      </c>
      <c r="AS379" s="28">
        <v>44</v>
      </c>
      <c r="AT379" s="28">
        <v>18.82</v>
      </c>
      <c r="AU379" s="48">
        <f t="shared" si="12"/>
        <v>53.825986523784508</v>
      </c>
      <c r="AV379" s="48">
        <f t="shared" si="13"/>
        <v>29.078998073217722</v>
      </c>
    </row>
    <row r="380" spans="1:48" x14ac:dyDescent="0.25">
      <c r="A380" s="1">
        <v>43211</v>
      </c>
      <c r="B380">
        <v>125907</v>
      </c>
      <c r="C380">
        <v>36.75</v>
      </c>
      <c r="D380">
        <v>20.440000000000001</v>
      </c>
      <c r="E380">
        <f>SUMPRODUCT(fLineItemInvoiceDetail[Quanity],fLineItemInvoiceDetail[Unit Price],--(fLineItemInvoiceDetail[Invoice Number]=fInvoiceHeader[[#This Row],[Invoice Number]]))</f>
        <v>681.24</v>
      </c>
      <c r="F380">
        <f>fInvoiceHeader[[#This Row],[Invoice Discount]]/fInvoiceHeader[[#This Row],[Invoice Sales]]</f>
        <v>3.0004110152075627E-2</v>
      </c>
      <c r="G380">
        <f>SUMIFS(fLineItemInvoiceDetail[Line Weight],fLineItemInvoiceDetail[Invoice Number],fInvoiceHeader[[#This Row],[Invoice Number]])</f>
        <v>231</v>
      </c>
      <c r="I380" s="46">
        <v>125673</v>
      </c>
      <c r="J380" s="46" t="s">
        <v>16</v>
      </c>
      <c r="K380" s="46">
        <v>190</v>
      </c>
      <c r="L380" s="46">
        <v>8.5299999999999994</v>
      </c>
      <c r="M380" s="46">
        <f>VLOOKUP(fLineItemInvoiceDetail[[#This Row],[Invoice Number]],fInvoiceHeader[[Invoice Number]:[% Sales Discount]],5,0)*fLineItemInvoiceDetail[[#This Row],[Quanity]]*fLineItemInvoiceDetail[[#This Row],[Unit Price]]</f>
        <v>162.06966323886624</v>
      </c>
      <c r="N3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60.904738878143128</v>
      </c>
      <c r="O380" s="46">
        <f>VLOOKUP(fLineItemInvoiceDetail[[#This Row],[Product]],dProduct[],4,0)*fLineItemInvoiceDetail[[#This Row],[Quanity]]</f>
        <v>665</v>
      </c>
      <c r="AM380" s="31">
        <v>125907</v>
      </c>
      <c r="AN380" s="31">
        <v>36.75</v>
      </c>
      <c r="AO380" s="31">
        <v>20.440000000000001</v>
      </c>
      <c r="AQ380" s="32">
        <v>125673</v>
      </c>
      <c r="AR380" s="31" t="s">
        <v>16</v>
      </c>
      <c r="AS380" s="31">
        <v>190</v>
      </c>
      <c r="AT380" s="31">
        <v>8.5299999999999994</v>
      </c>
      <c r="AU380" s="48">
        <f t="shared" si="12"/>
        <v>162.06966323886624</v>
      </c>
      <c r="AV380" s="48">
        <f t="shared" si="13"/>
        <v>60.904738878143128</v>
      </c>
    </row>
    <row r="381" spans="1:48" x14ac:dyDescent="0.25">
      <c r="A381" s="1">
        <v>43213</v>
      </c>
      <c r="B381">
        <v>125908</v>
      </c>
      <c r="C381">
        <v>28.875</v>
      </c>
      <c r="D381">
        <v>129.88</v>
      </c>
      <c r="E381">
        <f>SUMPRODUCT(fLineItemInvoiceDetail[Quanity],fLineItemInvoiceDetail[Unit Price],--(fLineItemInvoiceDetail[Invoice Number]=fInvoiceHeader[[#This Row],[Invoice Number]]))</f>
        <v>1998.1</v>
      </c>
      <c r="F381">
        <f>fInvoiceHeader[[#This Row],[Invoice Discount]]/fInvoiceHeader[[#This Row],[Invoice Sales]]</f>
        <v>6.5001751664080884E-2</v>
      </c>
      <c r="G381">
        <f>SUMIFS(fLineItemInvoiceDetail[Line Weight],fLineItemInvoiceDetail[Invoice Number],fInvoiceHeader[[#This Row],[Invoice Number]])</f>
        <v>520</v>
      </c>
      <c r="I381" s="43">
        <v>125673</v>
      </c>
      <c r="J381" s="43" t="s">
        <v>15</v>
      </c>
      <c r="K381" s="43">
        <v>35</v>
      </c>
      <c r="L381" s="43">
        <v>18.82</v>
      </c>
      <c r="M381" s="43">
        <f>VLOOKUP(fLineItemInvoiceDetail[[#This Row],[Invoice Number]],fInvoiceHeader[[Invoice Number]:[% Sales Discount]],5,0)*fLineItemInvoiceDetail[[#This Row],[Quanity]]*fLineItemInvoiceDetail[[#This Row],[Unit Price]]</f>
        <v>65.869863130401185</v>
      </c>
      <c r="N3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16.027562862669242</v>
      </c>
      <c r="O381" s="43">
        <f>VLOOKUP(fLineItemInvoiceDetail[[#This Row],[Product]],dProduct[],4,0)*fLineItemInvoiceDetail[[#This Row],[Quanity]]</f>
        <v>175</v>
      </c>
      <c r="AM381" s="28">
        <v>125908</v>
      </c>
      <c r="AN381" s="28">
        <v>28.875</v>
      </c>
      <c r="AO381" s="28">
        <v>129.88</v>
      </c>
      <c r="AQ381" s="30">
        <v>125673</v>
      </c>
      <c r="AR381" s="28" t="s">
        <v>15</v>
      </c>
      <c r="AS381" s="28">
        <v>35</v>
      </c>
      <c r="AT381" s="28">
        <v>18.82</v>
      </c>
      <c r="AU381" s="48">
        <f t="shared" si="12"/>
        <v>65.869863130401185</v>
      </c>
      <c r="AV381" s="48">
        <f t="shared" si="13"/>
        <v>16.027562862669242</v>
      </c>
    </row>
    <row r="382" spans="1:48" x14ac:dyDescent="0.25">
      <c r="A382" s="1">
        <v>43213</v>
      </c>
      <c r="B382">
        <v>125909</v>
      </c>
      <c r="C382">
        <v>105.7</v>
      </c>
      <c r="D382">
        <v>402.95</v>
      </c>
      <c r="E382">
        <f>SUMPRODUCT(fLineItemInvoiceDetail[Quanity],fLineItemInvoiceDetail[Unit Price],--(fLineItemInvoiceDetail[Invoice Number]=fInvoiceHeader[[#This Row],[Invoice Number]]))</f>
        <v>4029.54</v>
      </c>
      <c r="F382">
        <f>fInvoiceHeader[[#This Row],[Invoice Discount]]/fInvoiceHeader[[#This Row],[Invoice Sales]]</f>
        <v>9.9999007330861589E-2</v>
      </c>
      <c r="G382">
        <f>SUMIFS(fLineItemInvoiceDetail[Line Weight],fLineItemInvoiceDetail[Invoice Number],fInvoiceHeader[[#This Row],[Invoice Number]])</f>
        <v>684.5</v>
      </c>
      <c r="I382" s="46">
        <v>125673</v>
      </c>
      <c r="J382" s="46" t="s">
        <v>16</v>
      </c>
      <c r="K382" s="46">
        <v>60</v>
      </c>
      <c r="L382" s="46">
        <v>11.37</v>
      </c>
      <c r="M382" s="46">
        <f>VLOOKUP(fLineItemInvoiceDetail[[#This Row],[Invoice Number]],fInvoiceHeader[[Invoice Number]:[% Sales Discount]],5,0)*fLineItemInvoiceDetail[[#This Row],[Quanity]]*fLineItemInvoiceDetail[[#This Row],[Unit Price]]</f>
        <v>68.219858247395905</v>
      </c>
      <c r="N3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19.233075435203094</v>
      </c>
      <c r="O382" s="46">
        <f>VLOOKUP(fLineItemInvoiceDetail[[#This Row],[Product]],dProduct[],4,0)*fLineItemInvoiceDetail[[#This Row],[Quanity]]</f>
        <v>210</v>
      </c>
      <c r="AM382" s="31">
        <v>125909</v>
      </c>
      <c r="AN382" s="31">
        <v>105.7</v>
      </c>
      <c r="AO382" s="31">
        <v>402.95</v>
      </c>
      <c r="AQ382" s="32">
        <v>125673</v>
      </c>
      <c r="AR382" s="31" t="s">
        <v>16</v>
      </c>
      <c r="AS382" s="31">
        <v>60</v>
      </c>
      <c r="AT382" s="31">
        <v>11.37</v>
      </c>
      <c r="AU382" s="48">
        <f t="shared" si="12"/>
        <v>68.219858247395905</v>
      </c>
      <c r="AV382" s="48">
        <f t="shared" si="13"/>
        <v>19.233075435203094</v>
      </c>
    </row>
    <row r="383" spans="1:48" x14ac:dyDescent="0.25">
      <c r="A383" s="1">
        <v>43214</v>
      </c>
      <c r="B383">
        <v>125910</v>
      </c>
      <c r="C383">
        <v>62.3</v>
      </c>
      <c r="D383">
        <v>132.99</v>
      </c>
      <c r="E383">
        <f>SUMPRODUCT(fLineItemInvoiceDetail[Quanity],fLineItemInvoiceDetail[Unit Price],--(fLineItemInvoiceDetail[Invoice Number]=fInvoiceHeader[[#This Row],[Invoice Number]]))</f>
        <v>2045.94</v>
      </c>
      <c r="F383">
        <f>fInvoiceHeader[[#This Row],[Invoice Discount]]/fInvoiceHeader[[#This Row],[Invoice Sales]]</f>
        <v>6.5001906214258484E-2</v>
      </c>
      <c r="G383">
        <f>SUMIFS(fLineItemInvoiceDetail[Line Weight],fLineItemInvoiceDetail[Invoice Number],fInvoiceHeader[[#This Row],[Invoice Number]])</f>
        <v>665.5</v>
      </c>
      <c r="I383" s="43">
        <v>125673</v>
      </c>
      <c r="J383" s="43" t="s">
        <v>16</v>
      </c>
      <c r="K383" s="43">
        <v>217</v>
      </c>
      <c r="L383" s="43">
        <v>8.5299999999999994</v>
      </c>
      <c r="M383" s="43">
        <f>VLOOKUP(fLineItemInvoiceDetail[[#This Row],[Invoice Number]],fInvoiceHeader[[Invoice Number]:[% Sales Discount]],5,0)*fLineItemInvoiceDetail[[#This Row],[Quanity]]*fLineItemInvoiceDetail[[#This Row],[Unit Price]]</f>
        <v>185.10061538333673</v>
      </c>
      <c r="N3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69.559622823984526</v>
      </c>
      <c r="O383" s="43">
        <f>VLOOKUP(fLineItemInvoiceDetail[[#This Row],[Product]],dProduct[],4,0)*fLineItemInvoiceDetail[[#This Row],[Quanity]]</f>
        <v>759.5</v>
      </c>
      <c r="AM383" s="28">
        <v>125910</v>
      </c>
      <c r="AN383" s="28">
        <v>62.3</v>
      </c>
      <c r="AO383" s="28">
        <v>132.99</v>
      </c>
      <c r="AQ383" s="30">
        <v>125673</v>
      </c>
      <c r="AR383" s="28" t="s">
        <v>16</v>
      </c>
      <c r="AS383" s="28">
        <v>217</v>
      </c>
      <c r="AT383" s="28">
        <v>8.5299999999999994</v>
      </c>
      <c r="AU383" s="48">
        <f t="shared" si="12"/>
        <v>185.10061538333673</v>
      </c>
      <c r="AV383" s="48">
        <f t="shared" si="13"/>
        <v>69.559622823984526</v>
      </c>
    </row>
    <row r="384" spans="1:48" x14ac:dyDescent="0.25">
      <c r="A384" s="1">
        <v>43215</v>
      </c>
      <c r="B384">
        <v>125912</v>
      </c>
      <c r="C384">
        <v>113.4</v>
      </c>
      <c r="D384">
        <v>422.77</v>
      </c>
      <c r="E384">
        <f>SUMPRODUCT(fLineItemInvoiceDetail[Quanity],fLineItemInvoiceDetail[Unit Price],--(fLineItemInvoiceDetail[Invoice Number]=fInvoiceHeader[[#This Row],[Invoice Number]]))</f>
        <v>4227.68</v>
      </c>
      <c r="F384">
        <f>fInvoiceHeader[[#This Row],[Invoice Discount]]/fInvoiceHeader[[#This Row],[Invoice Sales]]</f>
        <v>0.1000004730727018</v>
      </c>
      <c r="G384">
        <f>SUMIFS(fLineItemInvoiceDetail[Line Weight],fLineItemInvoiceDetail[Invoice Number],fInvoiceHeader[[#This Row],[Invoice Number]])</f>
        <v>929</v>
      </c>
      <c r="I384" s="46">
        <v>125674</v>
      </c>
      <c r="J384" s="46" t="s">
        <v>13</v>
      </c>
      <c r="K384" s="46">
        <v>49</v>
      </c>
      <c r="L384" s="46">
        <v>16.22</v>
      </c>
      <c r="M384" s="46">
        <f>VLOOKUP(fLineItemInvoiceDetail[[#This Row],[Invoice Number]],fInvoiceHeader[[Invoice Number]:[% Sales Discount]],5,0)*fLineItemInvoiceDetail[[#This Row],[Quanity]]*fLineItemInvoiceDetail[[#This Row],[Unit Price]]</f>
        <v>79.478563677756568</v>
      </c>
      <c r="N3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19.26514710913445</v>
      </c>
      <c r="O384" s="46">
        <f>VLOOKUP(fLineItemInvoiceDetail[[#This Row],[Product]],dProduct[],4,0)*fLineItemInvoiceDetail[[#This Row],[Quanity]]</f>
        <v>269.5</v>
      </c>
      <c r="AM384" s="31">
        <v>125912</v>
      </c>
      <c r="AN384" s="31">
        <v>113.4</v>
      </c>
      <c r="AO384" s="31">
        <v>422.77</v>
      </c>
      <c r="AQ384" s="32">
        <v>125674</v>
      </c>
      <c r="AR384" s="31" t="s">
        <v>13</v>
      </c>
      <c r="AS384" s="31">
        <v>49</v>
      </c>
      <c r="AT384" s="31">
        <v>16.22</v>
      </c>
      <c r="AU384" s="48">
        <f t="shared" si="12"/>
        <v>79.478563677756568</v>
      </c>
      <c r="AV384" s="48">
        <f t="shared" si="13"/>
        <v>19.26514710913445</v>
      </c>
    </row>
    <row r="385" spans="1:48" x14ac:dyDescent="0.25">
      <c r="A385" s="1">
        <v>43217</v>
      </c>
      <c r="B385">
        <v>125914</v>
      </c>
      <c r="C385">
        <v>203</v>
      </c>
      <c r="D385">
        <v>449.04</v>
      </c>
      <c r="E385">
        <f>SUMPRODUCT(fLineItemInvoiceDetail[Quanity],fLineItemInvoiceDetail[Unit Price],--(fLineItemInvoiceDetail[Invoice Number]=fInvoiceHeader[[#This Row],[Invoice Number]]))</f>
        <v>4490.3500000000004</v>
      </c>
      <c r="F385">
        <f>fInvoiceHeader[[#This Row],[Invoice Discount]]/fInvoiceHeader[[#This Row],[Invoice Sales]]</f>
        <v>0.10000111349894775</v>
      </c>
      <c r="G385">
        <f>SUMIFS(fLineItemInvoiceDetail[Line Weight],fLineItemInvoiceDetail[Invoice Number],fInvoiceHeader[[#This Row],[Invoice Number]])</f>
        <v>1625</v>
      </c>
      <c r="I385" s="43">
        <v>125674</v>
      </c>
      <c r="J385" s="43" t="s">
        <v>8</v>
      </c>
      <c r="K385" s="43">
        <v>47</v>
      </c>
      <c r="L385" s="43">
        <v>18.170000000000002</v>
      </c>
      <c r="M385" s="43">
        <f>VLOOKUP(fLineItemInvoiceDetail[[#This Row],[Invoice Number]],fInvoiceHeader[[Invoice Number]:[% Sales Discount]],5,0)*fLineItemInvoiceDetail[[#This Row],[Quanity]]*fLineItemInvoiceDetail[[#This Row],[Unit Price]]</f>
        <v>85.399605670962202</v>
      </c>
      <c r="N3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13.439137872049262</v>
      </c>
      <c r="O385" s="43">
        <f>VLOOKUP(fLineItemInvoiceDetail[[#This Row],[Product]],dProduct[],4,0)*fLineItemInvoiceDetail[[#This Row],[Quanity]]</f>
        <v>188</v>
      </c>
      <c r="AM385" s="28">
        <v>125914</v>
      </c>
      <c r="AN385" s="28">
        <v>203</v>
      </c>
      <c r="AO385" s="28">
        <v>449.04</v>
      </c>
      <c r="AQ385" s="30">
        <v>125674</v>
      </c>
      <c r="AR385" s="28" t="s">
        <v>8</v>
      </c>
      <c r="AS385" s="28">
        <v>47</v>
      </c>
      <c r="AT385" s="28">
        <v>18.170000000000002</v>
      </c>
      <c r="AU385" s="48">
        <f t="shared" si="12"/>
        <v>85.399605670962202</v>
      </c>
      <c r="AV385" s="48">
        <f t="shared" si="13"/>
        <v>13.439137872049262</v>
      </c>
    </row>
    <row r="386" spans="1:48" x14ac:dyDescent="0.25">
      <c r="A386" s="1">
        <v>43217</v>
      </c>
      <c r="B386">
        <v>125915</v>
      </c>
      <c r="C386">
        <v>107.45</v>
      </c>
      <c r="D386">
        <v>444.74</v>
      </c>
      <c r="E386">
        <f>SUMPRODUCT(fLineItemInvoiceDetail[Quanity],fLineItemInvoiceDetail[Unit Price],--(fLineItemInvoiceDetail[Invoice Number]=fInvoiceHeader[[#This Row],[Invoice Number]]))</f>
        <v>4447.4400000000005</v>
      </c>
      <c r="F386">
        <f>fInvoiceHeader[[#This Row],[Invoice Discount]]/fInvoiceHeader[[#This Row],[Invoice Sales]]</f>
        <v>9.9999100606191424E-2</v>
      </c>
      <c r="G386">
        <f>SUMIFS(fLineItemInvoiceDetail[Line Weight],fLineItemInvoiceDetail[Invoice Number],fInvoiceHeader[[#This Row],[Invoice Number]])</f>
        <v>972</v>
      </c>
      <c r="I386" s="46">
        <v>125674</v>
      </c>
      <c r="J386" s="46" t="s">
        <v>10</v>
      </c>
      <c r="K386" s="46">
        <v>32</v>
      </c>
      <c r="L386" s="46">
        <v>18.82</v>
      </c>
      <c r="M386" s="46">
        <f>VLOOKUP(fLineItemInvoiceDetail[[#This Row],[Invoice Number]],fInvoiceHeader[[Invoice Number]:[% Sales Discount]],5,0)*fLineItemInvoiceDetail[[#This Row],[Quanity]]*fLineItemInvoiceDetail[[#This Row],[Unit Price]]</f>
        <v>60.22442712359662</v>
      </c>
      <c r="N3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13.725076975709886</v>
      </c>
      <c r="O386" s="46">
        <f>VLOOKUP(fLineItemInvoiceDetail[[#This Row],[Product]],dProduct[],4,0)*fLineItemInvoiceDetail[[#This Row],[Quanity]]</f>
        <v>192</v>
      </c>
      <c r="AM386" s="31">
        <v>125915</v>
      </c>
      <c r="AN386" s="31">
        <v>107.45</v>
      </c>
      <c r="AO386" s="31">
        <v>444.74</v>
      </c>
      <c r="AQ386" s="32">
        <v>125674</v>
      </c>
      <c r="AR386" s="31" t="s">
        <v>10</v>
      </c>
      <c r="AS386" s="31">
        <v>32</v>
      </c>
      <c r="AT386" s="31">
        <v>18.82</v>
      </c>
      <c r="AU386" s="48">
        <f t="shared" si="12"/>
        <v>60.22442712359662</v>
      </c>
      <c r="AV386" s="48">
        <f t="shared" si="13"/>
        <v>13.725076975709886</v>
      </c>
    </row>
    <row r="387" spans="1:48" x14ac:dyDescent="0.25">
      <c r="A387" s="1">
        <v>43218</v>
      </c>
      <c r="B387">
        <v>125916</v>
      </c>
      <c r="C387">
        <v>38.5</v>
      </c>
      <c r="D387">
        <v>84.14</v>
      </c>
      <c r="E387">
        <f>SUMPRODUCT(fLineItemInvoiceDetail[Quanity],fLineItemInvoiceDetail[Unit Price],--(fLineItemInvoiceDetail[Invoice Number]=fInvoiceHeader[[#This Row],[Invoice Number]]))</f>
        <v>1682.7600000000002</v>
      </c>
      <c r="F387">
        <f>fInvoiceHeader[[#This Row],[Invoice Discount]]/fInvoiceHeader[[#This Row],[Invoice Sales]]</f>
        <v>5.0001188523615958E-2</v>
      </c>
      <c r="G387">
        <f>SUMIFS(fLineItemInvoiceDetail[Line Weight],fLineItemInvoiceDetail[Invoice Number],fInvoiceHeader[[#This Row],[Invoice Number]])</f>
        <v>572</v>
      </c>
      <c r="I387" s="43">
        <v>125674</v>
      </c>
      <c r="J387" s="43" t="s">
        <v>16</v>
      </c>
      <c r="K387" s="43">
        <v>232</v>
      </c>
      <c r="L387" s="43">
        <v>8.5299999999999994</v>
      </c>
      <c r="M387" s="43">
        <f>VLOOKUP(fLineItemInvoiceDetail[[#This Row],[Invoice Number]],fInvoiceHeader[[Invoice Number]:[% Sales Discount]],5,0)*fLineItemInvoiceDetail[[#This Row],[Quanity]]*fLineItemInvoiceDetail[[#This Row],[Unit Price]]</f>
        <v>197.89740352768459</v>
      </c>
      <c r="N3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58.045638043106393</v>
      </c>
      <c r="O387" s="43">
        <f>VLOOKUP(fLineItemInvoiceDetail[[#This Row],[Product]],dProduct[],4,0)*fLineItemInvoiceDetail[[#This Row],[Quanity]]</f>
        <v>812</v>
      </c>
      <c r="AM387" s="28">
        <v>125916</v>
      </c>
      <c r="AN387" s="28">
        <v>38.5</v>
      </c>
      <c r="AO387" s="28">
        <v>84.14</v>
      </c>
      <c r="AQ387" s="30">
        <v>125674</v>
      </c>
      <c r="AR387" s="28" t="s">
        <v>16</v>
      </c>
      <c r="AS387" s="28">
        <v>232</v>
      </c>
      <c r="AT387" s="28">
        <v>8.5299999999999994</v>
      </c>
      <c r="AU387" s="48">
        <f t="shared" si="12"/>
        <v>197.89740352768459</v>
      </c>
      <c r="AV387" s="48">
        <f t="shared" si="13"/>
        <v>58.045638043106393</v>
      </c>
    </row>
    <row r="388" spans="1:48" x14ac:dyDescent="0.25">
      <c r="A388" s="1">
        <v>43219</v>
      </c>
      <c r="B388">
        <v>125917</v>
      </c>
      <c r="C388">
        <v>140</v>
      </c>
      <c r="D388">
        <v>316.43</v>
      </c>
      <c r="E388">
        <f>SUMPRODUCT(fLineItemInvoiceDetail[Quanity],fLineItemInvoiceDetail[Unit Price],--(fLineItemInvoiceDetail[Invoice Number]=fInvoiceHeader[[#This Row],[Invoice Number]]))</f>
        <v>3164.2700000000004</v>
      </c>
      <c r="F388">
        <f>fInvoiceHeader[[#This Row],[Invoice Discount]]/fInvoiceHeader[[#This Row],[Invoice Sales]]</f>
        <v>0.10000094808597243</v>
      </c>
      <c r="G388">
        <f>SUMIFS(fLineItemInvoiceDetail[Line Weight],fLineItemInvoiceDetail[Invoice Number],fInvoiceHeader[[#This Row],[Invoice Number]])</f>
        <v>934</v>
      </c>
      <c r="I388" s="46">
        <v>125675</v>
      </c>
      <c r="J388" s="46" t="s">
        <v>13</v>
      </c>
      <c r="K388" s="46">
        <v>56</v>
      </c>
      <c r="L388" s="46">
        <v>14.97</v>
      </c>
      <c r="M388" s="46">
        <f>VLOOKUP(fLineItemInvoiceDetail[[#This Row],[Invoice Number]],fInvoiceHeader[[Invoice Number]:[% Sales Discount]],5,0)*fLineItemInvoiceDetail[[#This Row],[Quanity]]*fLineItemInvoiceDetail[[#This Row],[Unit Price]]</f>
        <v>83.833213610996523</v>
      </c>
      <c r="N3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39.136086956521744</v>
      </c>
      <c r="O388" s="46">
        <f>VLOOKUP(fLineItemInvoiceDetail[[#This Row],[Product]],dProduct[],4,0)*fLineItemInvoiceDetail[[#This Row],[Quanity]]</f>
        <v>308</v>
      </c>
      <c r="AM388" s="31">
        <v>125917</v>
      </c>
      <c r="AN388" s="31">
        <v>140</v>
      </c>
      <c r="AO388" s="31">
        <v>316.43</v>
      </c>
      <c r="AQ388" s="32">
        <v>125675</v>
      </c>
      <c r="AR388" s="31" t="s">
        <v>13</v>
      </c>
      <c r="AS388" s="31">
        <v>56</v>
      </c>
      <c r="AT388" s="31">
        <v>14.97</v>
      </c>
      <c r="AU388" s="48">
        <f t="shared" si="12"/>
        <v>83.833213610996523</v>
      </c>
      <c r="AV388" s="48">
        <f t="shared" si="13"/>
        <v>39.136086956521744</v>
      </c>
    </row>
    <row r="389" spans="1:48" x14ac:dyDescent="0.25">
      <c r="A389" s="1">
        <v>43221</v>
      </c>
      <c r="B389">
        <v>125918</v>
      </c>
      <c r="C389">
        <v>216.12499999999997</v>
      </c>
      <c r="D389">
        <v>763.29</v>
      </c>
      <c r="E389">
        <f>SUMPRODUCT(fLineItemInvoiceDetail[Quanity],fLineItemInvoiceDetail[Unit Price],--(fLineItemInvoiceDetail[Invoice Number]=fInvoiceHeader[[#This Row],[Invoice Number]]))</f>
        <v>7632.9</v>
      </c>
      <c r="F389">
        <f>fInvoiceHeader[[#This Row],[Invoice Discount]]/fInvoiceHeader[[#This Row],[Invoice Sales]]</f>
        <v>0.1</v>
      </c>
      <c r="G389">
        <f>SUMIFS(fLineItemInvoiceDetail[Line Weight],fLineItemInvoiceDetail[Invoice Number],fInvoiceHeader[[#This Row],[Invoice Number]])</f>
        <v>1826</v>
      </c>
      <c r="I389" s="43">
        <v>125675</v>
      </c>
      <c r="J389" s="43" t="s">
        <v>8</v>
      </c>
      <c r="K389" s="43">
        <v>153</v>
      </c>
      <c r="L389" s="43">
        <v>12.58</v>
      </c>
      <c r="M389" s="43">
        <f>VLOOKUP(fLineItemInvoiceDetail[[#This Row],[Invoice Number]],fInvoiceHeader[[Invoice Number]:[% Sales Discount]],5,0)*fLineItemInvoiceDetail[[#This Row],[Quanity]]*fLineItemInvoiceDetail[[#This Row],[Unit Price]]</f>
        <v>192.47678638900351</v>
      </c>
      <c r="N3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77.763913043478269</v>
      </c>
      <c r="O389" s="43">
        <f>VLOOKUP(fLineItemInvoiceDetail[[#This Row],[Product]],dProduct[],4,0)*fLineItemInvoiceDetail[[#This Row],[Quanity]]</f>
        <v>612</v>
      </c>
      <c r="AM389" s="28">
        <v>125918</v>
      </c>
      <c r="AN389" s="28">
        <v>216.12499999999997</v>
      </c>
      <c r="AO389" s="28">
        <v>763.29</v>
      </c>
      <c r="AQ389" s="30">
        <v>125675</v>
      </c>
      <c r="AR389" s="28" t="s">
        <v>8</v>
      </c>
      <c r="AS389" s="28">
        <v>153</v>
      </c>
      <c r="AT389" s="28">
        <v>12.58</v>
      </c>
      <c r="AU389" s="48">
        <f t="shared" si="12"/>
        <v>192.47678638900351</v>
      </c>
      <c r="AV389" s="48">
        <f t="shared" si="13"/>
        <v>77.763913043478269</v>
      </c>
    </row>
    <row r="390" spans="1:48" x14ac:dyDescent="0.25">
      <c r="A390" s="1">
        <v>43221</v>
      </c>
      <c r="B390">
        <v>125919</v>
      </c>
      <c r="C390">
        <v>161.69999999999999</v>
      </c>
      <c r="D390">
        <v>199.36</v>
      </c>
      <c r="E390">
        <f>SUMPRODUCT(fLineItemInvoiceDetail[Quanity],fLineItemInvoiceDetail[Unit Price],--(fLineItemInvoiceDetail[Invoice Number]=fInvoiceHeader[[#This Row],[Invoice Number]]))</f>
        <v>2658.12</v>
      </c>
      <c r="F390">
        <f>fInvoiceHeader[[#This Row],[Invoice Discount]]/fInvoiceHeader[[#This Row],[Invoice Sales]]</f>
        <v>7.5000376205739405E-2</v>
      </c>
      <c r="G390">
        <f>SUMIFS(fLineItemInvoiceDetail[Line Weight],fLineItemInvoiceDetail[Invoice Number],fInvoiceHeader[[#This Row],[Invoice Number]])</f>
        <v>1224</v>
      </c>
      <c r="I390" s="46">
        <v>125676</v>
      </c>
      <c r="J390" s="46" t="s">
        <v>6</v>
      </c>
      <c r="K390" s="46">
        <v>21</v>
      </c>
      <c r="L390" s="46">
        <v>36.76</v>
      </c>
      <c r="M390" s="46">
        <f>VLOOKUP(fLineItemInvoiceDetail[[#This Row],[Invoice Number]],fInvoiceHeader[[Invoice Number]:[% Sales Discount]],5,0)*fLineItemInvoiceDetail[[#This Row],[Quanity]]*fLineItemInvoiceDetail[[#This Row],[Unit Price]]</f>
        <v>27.020000000000003</v>
      </c>
      <c r="N3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390" s="46">
        <f>VLOOKUP(fLineItemInvoiceDetail[[#This Row],[Product]],dProduct[],4,0)*fLineItemInvoiceDetail[[#This Row],[Quanity]]</f>
        <v>63</v>
      </c>
      <c r="AM390" s="31">
        <v>125919</v>
      </c>
      <c r="AN390" s="31">
        <v>161.69999999999999</v>
      </c>
      <c r="AO390" s="31">
        <v>199.36</v>
      </c>
      <c r="AQ390" s="32">
        <v>125676</v>
      </c>
      <c r="AR390" s="31" t="s">
        <v>6</v>
      </c>
      <c r="AS390" s="31">
        <v>21</v>
      </c>
      <c r="AT390" s="31">
        <v>36.76</v>
      </c>
      <c r="AU390" s="48">
        <f t="shared" si="12"/>
        <v>27.020000000000003</v>
      </c>
      <c r="AV390" s="48">
        <f t="shared" si="13"/>
        <v>10.5</v>
      </c>
    </row>
    <row r="391" spans="1:48" x14ac:dyDescent="0.25">
      <c r="A391" s="1">
        <v>43221</v>
      </c>
      <c r="B391">
        <v>125920</v>
      </c>
      <c r="C391">
        <v>19.600000000000001</v>
      </c>
      <c r="D391">
        <v>62.73</v>
      </c>
      <c r="E391">
        <f>SUMPRODUCT(fLineItemInvoiceDetail[Quanity],fLineItemInvoiceDetail[Unit Price],--(fLineItemInvoiceDetail[Invoice Number]=fInvoiceHeader[[#This Row],[Invoice Number]]))</f>
        <v>1254.54</v>
      </c>
      <c r="F391">
        <f>fInvoiceHeader[[#This Row],[Invoice Discount]]/fInvoiceHeader[[#This Row],[Invoice Sales]]</f>
        <v>5.0002391314744848E-2</v>
      </c>
      <c r="G391">
        <f>SUMIFS(fLineItemInvoiceDetail[Line Weight],fLineItemInvoiceDetail[Invoice Number],fInvoiceHeader[[#This Row],[Invoice Number]])</f>
        <v>126</v>
      </c>
      <c r="I391" s="43">
        <v>125677</v>
      </c>
      <c r="J391" s="43" t="s">
        <v>21</v>
      </c>
      <c r="K391" s="43">
        <v>32</v>
      </c>
      <c r="L391" s="43">
        <v>16.87</v>
      </c>
      <c r="M391" s="43">
        <f>VLOOKUP(fLineItemInvoiceDetail[[#This Row],[Invoice Number]],fInvoiceHeader[[Invoice Number]:[% Sales Discount]],5,0)*fLineItemInvoiceDetail[[#This Row],[Quanity]]*fLineItemInvoiceDetail[[#This Row],[Unit Price]]</f>
        <v>26.991173368450067</v>
      </c>
      <c r="N3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15.649464459591043</v>
      </c>
      <c r="O391" s="43">
        <f>VLOOKUP(fLineItemInvoiceDetail[[#This Row],[Product]],dProduct[],4,0)*fLineItemInvoiceDetail[[#This Row],[Quanity]]</f>
        <v>112</v>
      </c>
      <c r="AM391" s="28">
        <v>125920</v>
      </c>
      <c r="AN391" s="28">
        <v>19.600000000000001</v>
      </c>
      <c r="AO391" s="28">
        <v>62.73</v>
      </c>
      <c r="AQ391" s="30">
        <v>125677</v>
      </c>
      <c r="AR391" s="28" t="s">
        <v>21</v>
      </c>
      <c r="AS391" s="28">
        <v>32</v>
      </c>
      <c r="AT391" s="28">
        <v>16.87</v>
      </c>
      <c r="AU391" s="48">
        <f t="shared" si="12"/>
        <v>26.991173368450067</v>
      </c>
      <c r="AV391" s="48">
        <f t="shared" si="13"/>
        <v>15.649464459591043</v>
      </c>
    </row>
    <row r="392" spans="1:48" x14ac:dyDescent="0.25">
      <c r="A392" s="1">
        <v>43221</v>
      </c>
      <c r="B392">
        <v>125921</v>
      </c>
      <c r="C392">
        <v>108.85</v>
      </c>
      <c r="D392">
        <v>437.91</v>
      </c>
      <c r="E392">
        <f>SUMPRODUCT(fLineItemInvoiceDetail[Quanity],fLineItemInvoiceDetail[Unit Price],--(fLineItemInvoiceDetail[Invoice Number]=fInvoiceHeader[[#This Row],[Invoice Number]]))</f>
        <v>4379.12</v>
      </c>
      <c r="F392">
        <f>fInvoiceHeader[[#This Row],[Invoice Discount]]/fInvoiceHeader[[#This Row],[Invoice Sales]]</f>
        <v>9.9999543287235801E-2</v>
      </c>
      <c r="G392">
        <f>SUMIFS(fLineItemInvoiceDetail[Line Weight],fLineItemInvoiceDetail[Invoice Number],fInvoiceHeader[[#This Row],[Invoice Number]])</f>
        <v>792</v>
      </c>
      <c r="I392" s="46">
        <v>125677</v>
      </c>
      <c r="J392" s="46" t="s">
        <v>13</v>
      </c>
      <c r="K392" s="46">
        <v>73</v>
      </c>
      <c r="L392" s="46">
        <v>14.97</v>
      </c>
      <c r="M392" s="46">
        <f>VLOOKUP(fLineItemInvoiceDetail[[#This Row],[Invoice Number]],fInvoiceHeader[[Invoice Number]:[% Sales Discount]],5,0)*fLineItemInvoiceDetail[[#This Row],[Quanity]]*fLineItemInvoiceDetail[[#This Row],[Unit Price]]</f>
        <v>54.638826631549932</v>
      </c>
      <c r="N3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56.100535540408956</v>
      </c>
      <c r="O392" s="46">
        <f>VLOOKUP(fLineItemInvoiceDetail[[#This Row],[Product]],dProduct[],4,0)*fLineItemInvoiceDetail[[#This Row],[Quanity]]</f>
        <v>401.5</v>
      </c>
      <c r="AM392" s="31">
        <v>125921</v>
      </c>
      <c r="AN392" s="31">
        <v>108.85</v>
      </c>
      <c r="AO392" s="31">
        <v>437.91</v>
      </c>
      <c r="AQ392" s="32">
        <v>125677</v>
      </c>
      <c r="AR392" s="31" t="s">
        <v>13</v>
      </c>
      <c r="AS392" s="31">
        <v>73</v>
      </c>
      <c r="AT392" s="31">
        <v>14.97</v>
      </c>
      <c r="AU392" s="48">
        <f t="shared" si="12"/>
        <v>54.638826631549932</v>
      </c>
      <c r="AV392" s="48">
        <f t="shared" si="13"/>
        <v>56.100535540408956</v>
      </c>
    </row>
    <row r="393" spans="1:48" x14ac:dyDescent="0.25">
      <c r="A393" s="1">
        <v>43222</v>
      </c>
      <c r="B393">
        <v>125922</v>
      </c>
      <c r="C393">
        <v>27.824999999999999</v>
      </c>
      <c r="D393">
        <v>34.99</v>
      </c>
      <c r="E393">
        <f>SUMPRODUCT(fLineItemInvoiceDetail[Quanity],fLineItemInvoiceDetail[Unit Price],--(fLineItemInvoiceDetail[Invoice Number]=fInvoiceHeader[[#This Row],[Invoice Number]]))</f>
        <v>999.73</v>
      </c>
      <c r="F393">
        <f>fInvoiceHeader[[#This Row],[Invoice Discount]]/fInvoiceHeader[[#This Row],[Invoice Sales]]</f>
        <v>3.4999449851459898E-2</v>
      </c>
      <c r="G393">
        <f>SUMIFS(fLineItemInvoiceDetail[Line Weight],fLineItemInvoiceDetail[Invoice Number],fInvoiceHeader[[#This Row],[Invoice Number]])</f>
        <v>320</v>
      </c>
      <c r="I393" s="43">
        <v>125678</v>
      </c>
      <c r="J393" s="43" t="s">
        <v>11</v>
      </c>
      <c r="K393" s="43">
        <v>15</v>
      </c>
      <c r="L393" s="43">
        <v>15.96</v>
      </c>
      <c r="M393" s="43">
        <f>VLOOKUP(fLineItemInvoiceDetail[[#This Row],[Invoice Number]],fInvoiceHeader[[Invoice Number]:[% Sales Discount]],5,0)*fLineItemInvoiceDetail[[#This Row],[Quanity]]*fLineItemInvoiceDetail[[#This Row],[Unit Price]]</f>
        <v>11.970716952502649</v>
      </c>
      <c r="N3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10.940779610194902</v>
      </c>
      <c r="O393" s="43">
        <f>VLOOKUP(fLineItemInvoiceDetail[[#This Row],[Product]],dProduct[],4,0)*fLineItemInvoiceDetail[[#This Row],[Quanity]]</f>
        <v>75</v>
      </c>
      <c r="AM393" s="28">
        <v>125922</v>
      </c>
      <c r="AN393" s="28">
        <v>27.824999999999999</v>
      </c>
      <c r="AO393" s="28">
        <v>34.99</v>
      </c>
      <c r="AQ393" s="30">
        <v>125678</v>
      </c>
      <c r="AR393" s="28" t="s">
        <v>11</v>
      </c>
      <c r="AS393" s="28">
        <v>15</v>
      </c>
      <c r="AT393" s="28">
        <v>15.96</v>
      </c>
      <c r="AU393" s="48">
        <f t="shared" si="12"/>
        <v>11.970716952502649</v>
      </c>
      <c r="AV393" s="48">
        <f t="shared" si="13"/>
        <v>10.940779610194902</v>
      </c>
    </row>
    <row r="394" spans="1:48" x14ac:dyDescent="0.25">
      <c r="A394" s="1">
        <v>43224</v>
      </c>
      <c r="B394">
        <v>125923</v>
      </c>
      <c r="C394">
        <v>312.375</v>
      </c>
      <c r="D394">
        <v>523.08000000000004</v>
      </c>
      <c r="E394">
        <f>SUMPRODUCT(fLineItemInvoiceDetail[Quanity],fLineItemInvoiceDetail[Unit Price],--(fLineItemInvoiceDetail[Invoice Number]=fInvoiceHeader[[#This Row],[Invoice Number]]))</f>
        <v>5230.8099999999995</v>
      </c>
      <c r="F394">
        <f>fInvoiceHeader[[#This Row],[Invoice Discount]]/fInvoiceHeader[[#This Row],[Invoice Sales]]</f>
        <v>9.9999808825019465E-2</v>
      </c>
      <c r="G394">
        <f>SUMIFS(fLineItemInvoiceDetail[Line Weight],fLineItemInvoiceDetail[Invoice Number],fInvoiceHeader[[#This Row],[Invoice Number]])</f>
        <v>2605</v>
      </c>
      <c r="I394" s="46">
        <v>125678</v>
      </c>
      <c r="J394" s="46" t="s">
        <v>13</v>
      </c>
      <c r="K394" s="46">
        <v>47</v>
      </c>
      <c r="L394" s="46">
        <v>16.22</v>
      </c>
      <c r="M394" s="46">
        <f>VLOOKUP(fLineItemInvoiceDetail[[#This Row],[Invoice Number]],fInvoiceHeader[[Invoice Number]:[% Sales Discount]],5,0)*fLineItemInvoiceDetail[[#This Row],[Quanity]]*fLineItemInvoiceDetail[[#This Row],[Unit Price]]</f>
        <v>38.119283047497355</v>
      </c>
      <c r="N3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37.709220389805097</v>
      </c>
      <c r="O394" s="46">
        <f>VLOOKUP(fLineItemInvoiceDetail[[#This Row],[Product]],dProduct[],4,0)*fLineItemInvoiceDetail[[#This Row],[Quanity]]</f>
        <v>258.5</v>
      </c>
      <c r="AM394" s="31">
        <v>125923</v>
      </c>
      <c r="AN394" s="31">
        <v>312.375</v>
      </c>
      <c r="AO394" s="31">
        <v>523.08000000000004</v>
      </c>
      <c r="AQ394" s="32">
        <v>125678</v>
      </c>
      <c r="AR394" s="31" t="s">
        <v>13</v>
      </c>
      <c r="AS394" s="31">
        <v>47</v>
      </c>
      <c r="AT394" s="31">
        <v>16.22</v>
      </c>
      <c r="AU394" s="48">
        <f t="shared" ref="AU394:AU457" si="14">VLOOKUP(AQ394,$AM$9:$AO$872,3,0)/SUMPRODUCT($AS$9:$AS$1780,$AT$9:$AT$1780,--($AQ$9:$AQ$1780=AQ394))*AS394*AT394</f>
        <v>38.119283047497355</v>
      </c>
      <c r="AV394" s="48">
        <f t="shared" ref="AV394:AV457" si="15">(VLOOKUP(AR394,$AX$9:$BA$19,4,0)*AS394)/SUMPRODUCT(SUMIFS($BA$9:$BA$19,$AX$9:$AX$19,$AR$9:$AR$1780),$AS$9:$AS$1780,--($AQ$9:$AQ$1780=AQ394))*VLOOKUP(AQ394,$AM$9:$AO$872,2,0)</f>
        <v>37.709220389805097</v>
      </c>
    </row>
    <row r="395" spans="1:48" x14ac:dyDescent="0.25">
      <c r="A395" s="1">
        <v>43225</v>
      </c>
      <c r="B395">
        <v>125924</v>
      </c>
      <c r="C395">
        <v>17.324999999999999</v>
      </c>
      <c r="D395">
        <v>18.11</v>
      </c>
      <c r="E395">
        <f>SUMPRODUCT(fLineItemInvoiceDetail[Quanity],fLineItemInvoiceDetail[Unit Price],--(fLineItemInvoiceDetail[Invoice Number]=fInvoiceHeader[[#This Row],[Invoice Number]]))</f>
        <v>603.68000000000006</v>
      </c>
      <c r="F395">
        <f>fInvoiceHeader[[#This Row],[Invoice Discount]]/fInvoiceHeader[[#This Row],[Invoice Sales]]</f>
        <v>2.9999337397296579E-2</v>
      </c>
      <c r="G395">
        <f>SUMIFS(fLineItemInvoiceDetail[Line Weight],fLineItemInvoiceDetail[Invoice Number],fInvoiceHeader[[#This Row],[Invoice Number]])</f>
        <v>171.5</v>
      </c>
      <c r="I395" s="43">
        <v>125679</v>
      </c>
      <c r="J395" s="43" t="s">
        <v>6</v>
      </c>
      <c r="K395" s="43">
        <v>249</v>
      </c>
      <c r="L395" s="43">
        <v>20.68</v>
      </c>
      <c r="M395" s="43">
        <f>VLOOKUP(fLineItemInvoiceDetail[[#This Row],[Invoice Number]],fInvoiceHeader[[Invoice Number]:[% Sales Discount]],5,0)*fLineItemInvoiceDetail[[#This Row],[Quanity]]*fLineItemInvoiceDetail[[#This Row],[Unit Price]]</f>
        <v>514.92999999999995</v>
      </c>
      <c r="N3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115.15</v>
      </c>
      <c r="O395" s="43">
        <f>VLOOKUP(fLineItemInvoiceDetail[[#This Row],[Product]],dProduct[],4,0)*fLineItemInvoiceDetail[[#This Row],[Quanity]]</f>
        <v>747</v>
      </c>
      <c r="AM395" s="28">
        <v>125924</v>
      </c>
      <c r="AN395" s="28">
        <v>17.324999999999999</v>
      </c>
      <c r="AO395" s="28">
        <v>18.11</v>
      </c>
      <c r="AQ395" s="30">
        <v>125679</v>
      </c>
      <c r="AR395" s="28" t="s">
        <v>6</v>
      </c>
      <c r="AS395" s="28">
        <v>249</v>
      </c>
      <c r="AT395" s="28">
        <v>20.68</v>
      </c>
      <c r="AU395" s="48">
        <f t="shared" si="14"/>
        <v>514.92999999999995</v>
      </c>
      <c r="AV395" s="48">
        <f t="shared" si="15"/>
        <v>115.15</v>
      </c>
    </row>
    <row r="396" spans="1:48" x14ac:dyDescent="0.25">
      <c r="A396" s="1">
        <v>43231</v>
      </c>
      <c r="B396">
        <v>125926</v>
      </c>
      <c r="C396">
        <v>65.974999999999994</v>
      </c>
      <c r="D396">
        <v>82.27</v>
      </c>
      <c r="E396">
        <f>SUMPRODUCT(fLineItemInvoiceDetail[Quanity],fLineItemInvoiceDetail[Unit Price],--(fLineItemInvoiceDetail[Invoice Number]=fInvoiceHeader[[#This Row],[Invoice Number]]))</f>
        <v>1645.46</v>
      </c>
      <c r="F396">
        <f>fInvoiceHeader[[#This Row],[Invoice Discount]]/fInvoiceHeader[[#This Row],[Invoice Sales]]</f>
        <v>4.9998176801623856E-2</v>
      </c>
      <c r="G396">
        <f>SUMIFS(fLineItemInvoiceDetail[Line Weight],fLineItemInvoiceDetail[Invoice Number],fInvoiceHeader[[#This Row],[Invoice Number]])</f>
        <v>554</v>
      </c>
      <c r="I396" s="46">
        <v>125680</v>
      </c>
      <c r="J396" s="46" t="s">
        <v>14</v>
      </c>
      <c r="K396" s="46">
        <v>7</v>
      </c>
      <c r="L396" s="46">
        <v>27.5</v>
      </c>
      <c r="M396" s="46">
        <f>VLOOKUP(fLineItemInvoiceDetail[[#This Row],[Invoice Number]],fInvoiceHeader[[Invoice Number]:[% Sales Discount]],5,0)*fLineItemInvoiceDetail[[#This Row],[Quanity]]*fLineItemInvoiceDetail[[#This Row],[Unit Price]]</f>
        <v>6.7375961293043174</v>
      </c>
      <c r="N3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7.1946341463414631</v>
      </c>
      <c r="O396" s="46">
        <f>VLOOKUP(fLineItemInvoiceDetail[[#This Row],[Product]],dProduct[],4,0)*fLineItemInvoiceDetail[[#This Row],[Quanity]]</f>
        <v>49</v>
      </c>
      <c r="AM396" s="31">
        <v>125926</v>
      </c>
      <c r="AN396" s="31">
        <v>65.974999999999994</v>
      </c>
      <c r="AO396" s="31">
        <v>82.27</v>
      </c>
      <c r="AQ396" s="32">
        <v>125680</v>
      </c>
      <c r="AR396" s="31" t="s">
        <v>14</v>
      </c>
      <c r="AS396" s="31">
        <v>7</v>
      </c>
      <c r="AT396" s="31">
        <v>27.5</v>
      </c>
      <c r="AU396" s="48">
        <f t="shared" si="14"/>
        <v>6.7375961293043174</v>
      </c>
      <c r="AV396" s="48">
        <f t="shared" si="15"/>
        <v>7.1946341463414631</v>
      </c>
    </row>
    <row r="397" spans="1:48" x14ac:dyDescent="0.25">
      <c r="A397" s="1">
        <v>43232</v>
      </c>
      <c r="B397">
        <v>125927</v>
      </c>
      <c r="C397">
        <v>268.27499999999998</v>
      </c>
      <c r="D397">
        <v>629.99</v>
      </c>
      <c r="E397">
        <f>SUMPRODUCT(fLineItemInvoiceDetail[Quanity],fLineItemInvoiceDetail[Unit Price],--(fLineItemInvoiceDetail[Invoice Number]=fInvoiceHeader[[#This Row],[Invoice Number]]))</f>
        <v>6299.9000000000005</v>
      </c>
      <c r="F397">
        <f>fInvoiceHeader[[#This Row],[Invoice Discount]]/fInvoiceHeader[[#This Row],[Invoice Sales]]</f>
        <v>9.9999999999999992E-2</v>
      </c>
      <c r="G397">
        <f>SUMIFS(fLineItemInvoiceDetail[Line Weight],fLineItemInvoiceDetail[Invoice Number],fInvoiceHeader[[#This Row],[Invoice Number]])</f>
        <v>1925.5</v>
      </c>
      <c r="I397" s="43">
        <v>125680</v>
      </c>
      <c r="J397" s="43" t="s">
        <v>8</v>
      </c>
      <c r="K397" s="43">
        <v>39</v>
      </c>
      <c r="L397" s="43">
        <v>18.170000000000002</v>
      </c>
      <c r="M397" s="43">
        <f>VLOOKUP(fLineItemInvoiceDetail[[#This Row],[Invoice Number]],fInvoiceHeader[[Invoice Number]:[% Sales Discount]],5,0)*fLineItemInvoiceDetail[[#This Row],[Quanity]]*fLineItemInvoiceDetail[[#This Row],[Unit Price]]</f>
        <v>24.802403870695681</v>
      </c>
      <c r="N3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22.905365853658537</v>
      </c>
      <c r="O397" s="43">
        <f>VLOOKUP(fLineItemInvoiceDetail[[#This Row],[Product]],dProduct[],4,0)*fLineItemInvoiceDetail[[#This Row],[Quanity]]</f>
        <v>156</v>
      </c>
      <c r="AM397" s="28">
        <v>125927</v>
      </c>
      <c r="AN397" s="28">
        <v>268.27499999999998</v>
      </c>
      <c r="AO397" s="28">
        <v>629.99</v>
      </c>
      <c r="AQ397" s="30">
        <v>125680</v>
      </c>
      <c r="AR397" s="28" t="s">
        <v>8</v>
      </c>
      <c r="AS397" s="28">
        <v>39</v>
      </c>
      <c r="AT397" s="28">
        <v>18.170000000000002</v>
      </c>
      <c r="AU397" s="48">
        <f t="shared" si="14"/>
        <v>24.802403870695681</v>
      </c>
      <c r="AV397" s="48">
        <f t="shared" si="15"/>
        <v>22.905365853658537</v>
      </c>
    </row>
    <row r="398" spans="1:48" x14ac:dyDescent="0.25">
      <c r="A398" s="1">
        <v>43233</v>
      </c>
      <c r="B398">
        <v>125928</v>
      </c>
      <c r="C398">
        <v>108.675</v>
      </c>
      <c r="D398">
        <v>359.36</v>
      </c>
      <c r="E398">
        <f>SUMPRODUCT(fLineItemInvoiceDetail[Quanity],fLineItemInvoiceDetail[Unit Price],--(fLineItemInvoiceDetail[Invoice Number]=fInvoiceHeader[[#This Row],[Invoice Number]]))</f>
        <v>3593.6299999999997</v>
      </c>
      <c r="F398">
        <f>fInvoiceHeader[[#This Row],[Invoice Discount]]/fInvoiceHeader[[#This Row],[Invoice Sales]]</f>
        <v>9.9999165189515904E-2</v>
      </c>
      <c r="G398">
        <f>SUMIFS(fLineItemInvoiceDetail[Line Weight],fLineItemInvoiceDetail[Invoice Number],fInvoiceHeader[[#This Row],[Invoice Number]])</f>
        <v>943</v>
      </c>
      <c r="I398" s="46">
        <v>125681</v>
      </c>
      <c r="J398" s="46" t="s">
        <v>13</v>
      </c>
      <c r="K398" s="46">
        <v>35</v>
      </c>
      <c r="L398" s="46">
        <v>16.22</v>
      </c>
      <c r="M398" s="46">
        <f>VLOOKUP(fLineItemInvoiceDetail[[#This Row],[Invoice Number]],fInvoiceHeader[[Invoice Number]:[% Sales Discount]],5,0)*fLineItemInvoiceDetail[[#This Row],[Quanity]]*fLineItemInvoiceDetail[[#This Row],[Unit Price]]</f>
        <v>19.86681851579721</v>
      </c>
      <c r="N3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18.786144578313255</v>
      </c>
      <c r="O398" s="46">
        <f>VLOOKUP(fLineItemInvoiceDetail[[#This Row],[Product]],dProduct[],4,0)*fLineItemInvoiceDetail[[#This Row],[Quanity]]</f>
        <v>192.5</v>
      </c>
      <c r="AM398" s="31">
        <v>125928</v>
      </c>
      <c r="AN398" s="31">
        <v>108.675</v>
      </c>
      <c r="AO398" s="31">
        <v>359.36</v>
      </c>
      <c r="AQ398" s="32">
        <v>125681</v>
      </c>
      <c r="AR398" s="31" t="s">
        <v>13</v>
      </c>
      <c r="AS398" s="31">
        <v>35</v>
      </c>
      <c r="AT398" s="31">
        <v>16.22</v>
      </c>
      <c r="AU398" s="48">
        <f t="shared" si="14"/>
        <v>19.86681851579721</v>
      </c>
      <c r="AV398" s="48">
        <f t="shared" si="15"/>
        <v>18.786144578313255</v>
      </c>
    </row>
    <row r="399" spans="1:48" x14ac:dyDescent="0.25">
      <c r="A399" s="1">
        <v>43236</v>
      </c>
      <c r="B399">
        <v>125929</v>
      </c>
      <c r="C399">
        <v>34.125</v>
      </c>
      <c r="D399">
        <v>19.2</v>
      </c>
      <c r="E399">
        <f>SUMPRODUCT(fLineItemInvoiceDetail[Quanity],fLineItemInvoiceDetail[Unit Price],--(fLineItemInvoiceDetail[Invoice Number]=fInvoiceHeader[[#This Row],[Invoice Number]]))</f>
        <v>639.88</v>
      </c>
      <c r="F399">
        <f>fInvoiceHeader[[#This Row],[Invoice Discount]]/fInvoiceHeader[[#This Row],[Invoice Sales]]</f>
        <v>3.0005626054885291E-2</v>
      </c>
      <c r="G399">
        <f>SUMIFS(fLineItemInvoiceDetail[Line Weight],fLineItemInvoiceDetail[Invoice Number],fInvoiceHeader[[#This Row],[Invoice Number]])</f>
        <v>204</v>
      </c>
      <c r="I399" s="43">
        <v>125681</v>
      </c>
      <c r="J399" s="43" t="s">
        <v>14</v>
      </c>
      <c r="K399" s="43">
        <v>14</v>
      </c>
      <c r="L399" s="43">
        <v>27.5</v>
      </c>
      <c r="M399" s="43">
        <f>VLOOKUP(fLineItemInvoiceDetail[[#This Row],[Invoice Number]],fInvoiceHeader[[Invoice Number]:[% Sales Discount]],5,0)*fLineItemInvoiceDetail[[#This Row],[Quanity]]*fLineItemInvoiceDetail[[#This Row],[Unit Price]]</f>
        <v>13.473181484202795</v>
      </c>
      <c r="N3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9.5638554216867462</v>
      </c>
      <c r="O399" s="43">
        <f>VLOOKUP(fLineItemInvoiceDetail[[#This Row],[Product]],dProduct[],4,0)*fLineItemInvoiceDetail[[#This Row],[Quanity]]</f>
        <v>98</v>
      </c>
      <c r="AM399" s="28">
        <v>125929</v>
      </c>
      <c r="AN399" s="28">
        <v>34.125</v>
      </c>
      <c r="AO399" s="28">
        <v>19.2</v>
      </c>
      <c r="AQ399" s="30">
        <v>125681</v>
      </c>
      <c r="AR399" s="28" t="s">
        <v>14</v>
      </c>
      <c r="AS399" s="28">
        <v>14</v>
      </c>
      <c r="AT399" s="28">
        <v>27.5</v>
      </c>
      <c r="AU399" s="48">
        <f t="shared" si="14"/>
        <v>13.473181484202795</v>
      </c>
      <c r="AV399" s="48">
        <f t="shared" si="15"/>
        <v>9.5638554216867462</v>
      </c>
    </row>
    <row r="400" spans="1:48" x14ac:dyDescent="0.25">
      <c r="A400" s="1">
        <v>43236</v>
      </c>
      <c r="B400">
        <v>125930</v>
      </c>
      <c r="C400">
        <v>74.025000000000006</v>
      </c>
      <c r="D400">
        <v>206.1</v>
      </c>
      <c r="E400">
        <f>SUMPRODUCT(fLineItemInvoiceDetail[Quanity],fLineItemInvoiceDetail[Unit Price],--(fLineItemInvoiceDetail[Invoice Number]=fInvoiceHeader[[#This Row],[Invoice Number]]))</f>
        <v>2747.9700000000003</v>
      </c>
      <c r="F400">
        <f>fInvoiceHeader[[#This Row],[Invoice Discount]]/fInvoiceHeader[[#This Row],[Invoice Sales]]</f>
        <v>7.5000818786231285E-2</v>
      </c>
      <c r="G400">
        <f>SUMIFS(fLineItemInvoiceDetail[Line Weight],fLineItemInvoiceDetail[Invoice Number],fInvoiceHeader[[#This Row],[Invoice Number]])</f>
        <v>858</v>
      </c>
      <c r="I400" s="46">
        <v>125682</v>
      </c>
      <c r="J400" s="46" t="s">
        <v>13</v>
      </c>
      <c r="K400" s="46">
        <v>57</v>
      </c>
      <c r="L400" s="46">
        <v>14.97</v>
      </c>
      <c r="M400" s="46">
        <f>VLOOKUP(fLineItemInvoiceDetail[[#This Row],[Invoice Number]],fInvoiceHeader[[Invoice Number]:[% Sales Discount]],5,0)*fLineItemInvoiceDetail[[#This Row],[Quanity]]*fLineItemInvoiceDetail[[#This Row],[Unit Price]]</f>
        <v>29.869999999999997</v>
      </c>
      <c r="N4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400" s="46">
        <f>VLOOKUP(fLineItemInvoiceDetail[[#This Row],[Product]],dProduct[],4,0)*fLineItemInvoiceDetail[[#This Row],[Quanity]]</f>
        <v>313.5</v>
      </c>
      <c r="AM400" s="31">
        <v>125930</v>
      </c>
      <c r="AN400" s="31">
        <v>74.025000000000006</v>
      </c>
      <c r="AO400" s="31">
        <v>206.1</v>
      </c>
      <c r="AQ400" s="32">
        <v>125682</v>
      </c>
      <c r="AR400" s="31" t="s">
        <v>13</v>
      </c>
      <c r="AS400" s="31">
        <v>57</v>
      </c>
      <c r="AT400" s="31">
        <v>14.97</v>
      </c>
      <c r="AU400" s="48">
        <f t="shared" si="14"/>
        <v>29.869999999999997</v>
      </c>
      <c r="AV400" s="48">
        <f t="shared" si="15"/>
        <v>42</v>
      </c>
    </row>
    <row r="401" spans="1:48" x14ac:dyDescent="0.25">
      <c r="A401" s="1">
        <v>43236</v>
      </c>
      <c r="B401">
        <v>125931</v>
      </c>
      <c r="C401">
        <v>18.2</v>
      </c>
      <c r="D401">
        <v>15.81</v>
      </c>
      <c r="E401">
        <f>SUMPRODUCT(fLineItemInvoiceDetail[Quanity],fLineItemInvoiceDetail[Unit Price],--(fLineItemInvoiceDetail[Invoice Number]=fInvoiceHeader[[#This Row],[Invoice Number]]))</f>
        <v>526.93000000000006</v>
      </c>
      <c r="F401">
        <f>fInvoiceHeader[[#This Row],[Invoice Discount]]/fInvoiceHeader[[#This Row],[Invoice Sales]]</f>
        <v>3.0003985349097602E-2</v>
      </c>
      <c r="G401">
        <f>SUMIFS(fLineItemInvoiceDetail[Line Weight],fLineItemInvoiceDetail[Invoice Number],fInvoiceHeader[[#This Row],[Invoice Number]])</f>
        <v>116</v>
      </c>
      <c r="I401" s="43">
        <v>125683</v>
      </c>
      <c r="J401" s="43" t="s">
        <v>17</v>
      </c>
      <c r="K401" s="43">
        <v>36</v>
      </c>
      <c r="L401" s="43">
        <v>18.170000000000002</v>
      </c>
      <c r="M401" s="43">
        <f>VLOOKUP(fLineItemInvoiceDetail[[#This Row],[Invoice Number]],fInvoiceHeader[[Invoice Number]:[% Sales Discount]],5,0)*fLineItemInvoiceDetail[[#This Row],[Quanity]]*fLineItemInvoiceDetail[[#This Row],[Unit Price]]</f>
        <v>32.707821727817439</v>
      </c>
      <c r="N4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24.306436233611443</v>
      </c>
      <c r="O401" s="43">
        <f>VLOOKUP(fLineItemInvoiceDetail[[#This Row],[Product]],dProduct[],4,0)*fLineItemInvoiceDetail[[#This Row],[Quanity]]</f>
        <v>234</v>
      </c>
      <c r="AM401" s="28">
        <v>125931</v>
      </c>
      <c r="AN401" s="28">
        <v>18.2</v>
      </c>
      <c r="AO401" s="28">
        <v>15.81</v>
      </c>
      <c r="AQ401" s="30">
        <v>125683</v>
      </c>
      <c r="AR401" s="28" t="s">
        <v>17</v>
      </c>
      <c r="AS401" s="28">
        <v>36</v>
      </c>
      <c r="AT401" s="28">
        <v>18.170000000000002</v>
      </c>
      <c r="AU401" s="48">
        <f t="shared" si="14"/>
        <v>32.707821727817439</v>
      </c>
      <c r="AV401" s="48">
        <f t="shared" si="15"/>
        <v>24.306436233611443</v>
      </c>
    </row>
    <row r="402" spans="1:48" x14ac:dyDescent="0.25">
      <c r="A402" s="1">
        <v>43237</v>
      </c>
      <c r="B402">
        <v>125932</v>
      </c>
      <c r="C402">
        <v>32.200000000000003</v>
      </c>
      <c r="D402">
        <v>172.13</v>
      </c>
      <c r="E402">
        <f>SUMPRODUCT(fLineItemInvoiceDetail[Quanity],fLineItemInvoiceDetail[Unit Price],--(fLineItemInvoiceDetail[Invoice Number]=fInvoiceHeader[[#This Row],[Invoice Number]]))</f>
        <v>2295</v>
      </c>
      <c r="F402">
        <f>fInvoiceHeader[[#This Row],[Invoice Discount]]/fInvoiceHeader[[#This Row],[Invoice Sales]]</f>
        <v>7.5002178649237472E-2</v>
      </c>
      <c r="G402">
        <f>SUMIFS(fLineItemInvoiceDetail[Line Weight],fLineItemInvoiceDetail[Invoice Number],fInvoiceHeader[[#This Row],[Invoice Number]])</f>
        <v>357</v>
      </c>
      <c r="I402" s="46">
        <v>125683</v>
      </c>
      <c r="J402" s="46" t="s">
        <v>16</v>
      </c>
      <c r="K402" s="46">
        <v>53</v>
      </c>
      <c r="L402" s="46">
        <v>11.37</v>
      </c>
      <c r="M402" s="46">
        <f>VLOOKUP(fLineItemInvoiceDetail[[#This Row],[Invoice Number]],fInvoiceHeader[[Invoice Number]:[% Sales Discount]],5,0)*fLineItemInvoiceDetail[[#This Row],[Quanity]]*fLineItemInvoiceDetail[[#This Row],[Unit Price]]</f>
        <v>30.132178272182571</v>
      </c>
      <c r="N4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19.26856376638856</v>
      </c>
      <c r="O402" s="46">
        <f>VLOOKUP(fLineItemInvoiceDetail[[#This Row],[Product]],dProduct[],4,0)*fLineItemInvoiceDetail[[#This Row],[Quanity]]</f>
        <v>185.5</v>
      </c>
      <c r="AM402" s="31">
        <v>125932</v>
      </c>
      <c r="AN402" s="31">
        <v>32.200000000000003</v>
      </c>
      <c r="AO402" s="31">
        <v>172.13</v>
      </c>
      <c r="AQ402" s="32">
        <v>125683</v>
      </c>
      <c r="AR402" s="31" t="s">
        <v>16</v>
      </c>
      <c r="AS402" s="31">
        <v>53</v>
      </c>
      <c r="AT402" s="31">
        <v>11.37</v>
      </c>
      <c r="AU402" s="48">
        <f t="shared" si="14"/>
        <v>30.132178272182571</v>
      </c>
      <c r="AV402" s="48">
        <f t="shared" si="15"/>
        <v>19.26856376638856</v>
      </c>
    </row>
    <row r="403" spans="1:48" x14ac:dyDescent="0.25">
      <c r="A403" s="1">
        <v>43237</v>
      </c>
      <c r="B403">
        <v>125933</v>
      </c>
      <c r="C403">
        <v>24.5</v>
      </c>
      <c r="D403">
        <v>65.400000000000006</v>
      </c>
      <c r="E403">
        <f>SUMPRODUCT(fLineItemInvoiceDetail[Quanity],fLineItemInvoiceDetail[Unit Price],--(fLineItemInvoiceDetail[Invoice Number]=fInvoiceHeader[[#This Row],[Invoice Number]]))</f>
        <v>1308.06</v>
      </c>
      <c r="F403">
        <f>fInvoiceHeader[[#This Row],[Invoice Discount]]/fInvoiceHeader[[#This Row],[Invoice Sales]]</f>
        <v>4.9997706527223532E-2</v>
      </c>
      <c r="G403">
        <f>SUMIFS(fLineItemInvoiceDetail[Line Weight],fLineItemInvoiceDetail[Invoice Number],fInvoiceHeader[[#This Row],[Invoice Number]])</f>
        <v>312</v>
      </c>
      <c r="I403" s="43">
        <v>125684</v>
      </c>
      <c r="J403" s="43" t="s">
        <v>17</v>
      </c>
      <c r="K403" s="43">
        <v>31</v>
      </c>
      <c r="L403" s="43">
        <v>18.170000000000002</v>
      </c>
      <c r="M403" s="43">
        <f>VLOOKUP(fLineItemInvoiceDetail[[#This Row],[Invoice Number]],fInvoiceHeader[[Invoice Number]:[% Sales Discount]],5,0)*fLineItemInvoiceDetail[[#This Row],[Quanity]]*fLineItemInvoiceDetail[[#This Row],[Unit Price]]</f>
        <v>16.899999999999999</v>
      </c>
      <c r="N4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31.85</v>
      </c>
      <c r="O403" s="43">
        <f>VLOOKUP(fLineItemInvoiceDetail[[#This Row],[Product]],dProduct[],4,0)*fLineItemInvoiceDetail[[#This Row],[Quanity]]</f>
        <v>201.5</v>
      </c>
      <c r="AM403" s="28">
        <v>125933</v>
      </c>
      <c r="AN403" s="28">
        <v>24.5</v>
      </c>
      <c r="AO403" s="28">
        <v>65.400000000000006</v>
      </c>
      <c r="AQ403" s="30">
        <v>125684</v>
      </c>
      <c r="AR403" s="28" t="s">
        <v>17</v>
      </c>
      <c r="AS403" s="28">
        <v>31</v>
      </c>
      <c r="AT403" s="28">
        <v>18.170000000000002</v>
      </c>
      <c r="AU403" s="48">
        <f t="shared" si="14"/>
        <v>16.899999999999999</v>
      </c>
      <c r="AV403" s="48">
        <f t="shared" si="15"/>
        <v>31.85</v>
      </c>
    </row>
    <row r="404" spans="1:48" x14ac:dyDescent="0.25">
      <c r="A404" s="1">
        <v>43237</v>
      </c>
      <c r="B404">
        <v>125934</v>
      </c>
      <c r="C404">
        <v>150.67499999999998</v>
      </c>
      <c r="D404">
        <v>313.73</v>
      </c>
      <c r="E404">
        <f>SUMPRODUCT(fLineItemInvoiceDetail[Quanity],fLineItemInvoiceDetail[Unit Price],--(fLineItemInvoiceDetail[Invoice Number]=fInvoiceHeader[[#This Row],[Invoice Number]]))</f>
        <v>3137.25</v>
      </c>
      <c r="F404">
        <f>fInvoiceHeader[[#This Row],[Invoice Discount]]/fInvoiceHeader[[#This Row],[Invoice Sales]]</f>
        <v>0.10000159375249025</v>
      </c>
      <c r="G404">
        <f>SUMIFS(fLineItemInvoiceDetail[Line Weight],fLineItemInvoiceDetail[Invoice Number],fInvoiceHeader[[#This Row],[Invoice Number]])</f>
        <v>1100</v>
      </c>
      <c r="I404" s="46">
        <v>125686</v>
      </c>
      <c r="J404" s="46" t="s">
        <v>17</v>
      </c>
      <c r="K404" s="46">
        <v>21</v>
      </c>
      <c r="L404" s="46">
        <v>22.36</v>
      </c>
      <c r="M404" s="46">
        <f>VLOOKUP(fLineItemInvoiceDetail[[#This Row],[Invoice Number]],fInvoiceHeader[[Invoice Number]:[% Sales Discount]],5,0)*fLineItemInvoiceDetail[[#This Row],[Quanity]]*fLineItemInvoiceDetail[[#This Row],[Unit Price]]</f>
        <v>35.21626582394903</v>
      </c>
      <c r="N4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17.095341207349083</v>
      </c>
      <c r="O404" s="46">
        <f>VLOOKUP(fLineItemInvoiceDetail[[#This Row],[Product]],dProduct[],4,0)*fLineItemInvoiceDetail[[#This Row],[Quanity]]</f>
        <v>136.5</v>
      </c>
      <c r="AM404" s="31">
        <v>125934</v>
      </c>
      <c r="AN404" s="31">
        <v>150.67499999999998</v>
      </c>
      <c r="AO404" s="31">
        <v>313.73</v>
      </c>
      <c r="AQ404" s="32">
        <v>125686</v>
      </c>
      <c r="AR404" s="31" t="s">
        <v>17</v>
      </c>
      <c r="AS404" s="31">
        <v>21</v>
      </c>
      <c r="AT404" s="31">
        <v>22.36</v>
      </c>
      <c r="AU404" s="48">
        <f t="shared" si="14"/>
        <v>35.21626582394903</v>
      </c>
      <c r="AV404" s="48">
        <f t="shared" si="15"/>
        <v>17.095341207349083</v>
      </c>
    </row>
    <row r="405" spans="1:48" x14ac:dyDescent="0.25">
      <c r="A405" s="1">
        <v>43239</v>
      </c>
      <c r="B405">
        <v>125935</v>
      </c>
      <c r="C405">
        <v>7.875</v>
      </c>
      <c r="D405">
        <v>6.74</v>
      </c>
      <c r="E405">
        <f>SUMPRODUCT(fLineItemInvoiceDetail[Quanity],fLineItemInvoiceDetail[Unit Price],--(fLineItemInvoiceDetail[Invoice Number]=fInvoiceHeader[[#This Row],[Invoice Number]]))</f>
        <v>337.22</v>
      </c>
      <c r="F405">
        <f>fInvoiceHeader[[#This Row],[Invoice Discount]]/fInvoiceHeader[[#This Row],[Invoice Sales]]</f>
        <v>1.9986952138070103E-2</v>
      </c>
      <c r="G405">
        <f>SUMIFS(fLineItemInvoiceDetail[Line Weight],fLineItemInvoiceDetail[Invoice Number],fInvoiceHeader[[#This Row],[Invoice Number]])</f>
        <v>130</v>
      </c>
      <c r="I405" s="43">
        <v>125686</v>
      </c>
      <c r="J405" s="43" t="s">
        <v>22</v>
      </c>
      <c r="K405" s="43">
        <v>33</v>
      </c>
      <c r="L405" s="43">
        <v>48.75</v>
      </c>
      <c r="M405" s="43">
        <f>VLOOKUP(fLineItemInvoiceDetail[[#This Row],[Invoice Number]],fInvoiceHeader[[Invoice Number]:[% Sales Discount]],5,0)*fLineItemInvoiceDetail[[#This Row],[Quanity]]*fLineItemInvoiceDetail[[#This Row],[Unit Price]]</f>
        <v>120.65373465431041</v>
      </c>
      <c r="N4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28.930577427821525</v>
      </c>
      <c r="O405" s="43">
        <f>VLOOKUP(fLineItemInvoiceDetail[[#This Row],[Product]],dProduct[],4,0)*fLineItemInvoiceDetail[[#This Row],[Quanity]]</f>
        <v>231</v>
      </c>
      <c r="AM405" s="28">
        <v>125935</v>
      </c>
      <c r="AN405" s="28">
        <v>7.875</v>
      </c>
      <c r="AO405" s="28">
        <v>6.74</v>
      </c>
      <c r="AQ405" s="30">
        <v>125686</v>
      </c>
      <c r="AR405" s="28" t="s">
        <v>22</v>
      </c>
      <c r="AS405" s="28">
        <v>33</v>
      </c>
      <c r="AT405" s="28">
        <v>48.75</v>
      </c>
      <c r="AU405" s="48">
        <f t="shared" si="14"/>
        <v>120.65373465431041</v>
      </c>
      <c r="AV405" s="48">
        <f t="shared" si="15"/>
        <v>28.930577427821525</v>
      </c>
    </row>
    <row r="406" spans="1:48" x14ac:dyDescent="0.25">
      <c r="A406" s="1">
        <v>43240</v>
      </c>
      <c r="B406">
        <v>125936</v>
      </c>
      <c r="C406">
        <v>108.675</v>
      </c>
      <c r="D406">
        <v>184.43</v>
      </c>
      <c r="E406">
        <f>SUMPRODUCT(fLineItemInvoiceDetail[Quanity],fLineItemInvoiceDetail[Unit Price],--(fLineItemInvoiceDetail[Invoice Number]=fInvoiceHeader[[#This Row],[Invoice Number]]))</f>
        <v>2459.1000000000004</v>
      </c>
      <c r="F406">
        <f>fInvoiceHeader[[#This Row],[Invoice Discount]]/fInvoiceHeader[[#This Row],[Invoice Sales]]</f>
        <v>7.4998983367898814E-2</v>
      </c>
      <c r="G406">
        <f>SUMIFS(fLineItemInvoiceDetail[Line Weight],fLineItemInvoiceDetail[Invoice Number],fInvoiceHeader[[#This Row],[Invoice Number]])</f>
        <v>823.5</v>
      </c>
      <c r="I406" s="46">
        <v>125686</v>
      </c>
      <c r="J406" s="46" t="s">
        <v>10</v>
      </c>
      <c r="K406" s="46">
        <v>34</v>
      </c>
      <c r="L406" s="46">
        <v>18.82</v>
      </c>
      <c r="M406" s="46">
        <f>VLOOKUP(fLineItemInvoiceDetail[[#This Row],[Invoice Number]],fInvoiceHeader[[Invoice Number]:[% Sales Discount]],5,0)*fLineItemInvoiceDetail[[#This Row],[Quanity]]*fLineItemInvoiceDetail[[#This Row],[Unit Price]]</f>
        <v>47.989999521740572</v>
      </c>
      <c r="N4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25.549081364829398</v>
      </c>
      <c r="O406" s="46">
        <f>VLOOKUP(fLineItemInvoiceDetail[[#This Row],[Product]],dProduct[],4,0)*fLineItemInvoiceDetail[[#This Row],[Quanity]]</f>
        <v>204</v>
      </c>
      <c r="AM406" s="31">
        <v>125936</v>
      </c>
      <c r="AN406" s="31">
        <v>108.675</v>
      </c>
      <c r="AO406" s="31">
        <v>184.43</v>
      </c>
      <c r="AQ406" s="32">
        <v>125686</v>
      </c>
      <c r="AR406" s="31" t="s">
        <v>10</v>
      </c>
      <c r="AS406" s="31">
        <v>34</v>
      </c>
      <c r="AT406" s="31">
        <v>18.82</v>
      </c>
      <c r="AU406" s="48">
        <f t="shared" si="14"/>
        <v>47.989999521740572</v>
      </c>
      <c r="AV406" s="48">
        <f t="shared" si="15"/>
        <v>25.549081364829398</v>
      </c>
    </row>
    <row r="407" spans="1:48" x14ac:dyDescent="0.25">
      <c r="A407" s="1">
        <v>43240</v>
      </c>
      <c r="B407">
        <v>125937</v>
      </c>
      <c r="C407">
        <v>103.25</v>
      </c>
      <c r="D407">
        <v>285.61</v>
      </c>
      <c r="E407">
        <f>SUMPRODUCT(fLineItemInvoiceDetail[Quanity],fLineItemInvoiceDetail[Unit Price],--(fLineItemInvoiceDetail[Invoice Number]=fInvoiceHeader[[#This Row],[Invoice Number]]))</f>
        <v>2856.14</v>
      </c>
      <c r="F407">
        <f>fInvoiceHeader[[#This Row],[Invoice Discount]]/fInvoiceHeader[[#This Row],[Invoice Sales]]</f>
        <v>9.999859950842746E-2</v>
      </c>
      <c r="G407">
        <f>SUMIFS(fLineItemInvoiceDetail[Line Weight],fLineItemInvoiceDetail[Invoice Number],fInvoiceHeader[[#This Row],[Invoice Number]])</f>
        <v>660.5</v>
      </c>
      <c r="I407" s="43">
        <v>125687</v>
      </c>
      <c r="J407" s="43" t="s">
        <v>6</v>
      </c>
      <c r="K407" s="43">
        <v>65</v>
      </c>
      <c r="L407" s="43">
        <v>27.57</v>
      </c>
      <c r="M407" s="43">
        <f>VLOOKUP(fLineItemInvoiceDetail[[#This Row],[Invoice Number]],fInvoiceHeader[[Invoice Number]:[% Sales Discount]],5,0)*fLineItemInvoiceDetail[[#This Row],[Quanity]]*fLineItemInvoiceDetail[[#This Row],[Unit Price]]</f>
        <v>179.20677270096891</v>
      </c>
      <c r="N4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27.191235059760956</v>
      </c>
      <c r="O407" s="43">
        <f>VLOOKUP(fLineItemInvoiceDetail[[#This Row],[Product]],dProduct[],4,0)*fLineItemInvoiceDetail[[#This Row],[Quanity]]</f>
        <v>195</v>
      </c>
      <c r="AM407" s="28">
        <v>125937</v>
      </c>
      <c r="AN407" s="28">
        <v>103.25</v>
      </c>
      <c r="AO407" s="28">
        <v>285.61</v>
      </c>
      <c r="AQ407" s="30">
        <v>125687</v>
      </c>
      <c r="AR407" s="28" t="s">
        <v>6</v>
      </c>
      <c r="AS407" s="28">
        <v>65</v>
      </c>
      <c r="AT407" s="28">
        <v>27.57</v>
      </c>
      <c r="AU407" s="48">
        <f t="shared" si="14"/>
        <v>179.20677270096891</v>
      </c>
      <c r="AV407" s="48">
        <f t="shared" si="15"/>
        <v>27.191235059760956</v>
      </c>
    </row>
    <row r="408" spans="1:48" x14ac:dyDescent="0.25">
      <c r="A408" s="1">
        <v>43243</v>
      </c>
      <c r="B408">
        <v>125939</v>
      </c>
      <c r="C408">
        <v>109.9</v>
      </c>
      <c r="D408">
        <v>403.04</v>
      </c>
      <c r="E408">
        <f>SUMPRODUCT(fLineItemInvoiceDetail[Quanity],fLineItemInvoiceDetail[Unit Price],--(fLineItemInvoiceDetail[Invoice Number]=fInvoiceHeader[[#This Row],[Invoice Number]]))</f>
        <v>4030.4100000000003</v>
      </c>
      <c r="F408">
        <f>fInvoiceHeader[[#This Row],[Invoice Discount]]/fInvoiceHeader[[#This Row],[Invoice Sales]]</f>
        <v>9.9999751886284516E-2</v>
      </c>
      <c r="G408">
        <f>SUMIFS(fLineItemInvoiceDetail[Line Weight],fLineItemInvoiceDetail[Invoice Number],fInvoiceHeader[[#This Row],[Invoice Number]])</f>
        <v>929</v>
      </c>
      <c r="I408" s="46">
        <v>125687</v>
      </c>
      <c r="J408" s="46" t="s">
        <v>21</v>
      </c>
      <c r="K408" s="46">
        <v>39</v>
      </c>
      <c r="L408" s="46">
        <v>16.87</v>
      </c>
      <c r="M408" s="46">
        <f>VLOOKUP(fLineItemInvoiceDetail[[#This Row],[Invoice Number]],fInvoiceHeader[[Invoice Number]:[% Sales Discount]],5,0)*fLineItemInvoiceDetail[[#This Row],[Quanity]]*fLineItemInvoiceDetail[[#This Row],[Unit Price]]</f>
        <v>65.793650826231683</v>
      </c>
      <c r="N4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19.033864541832671</v>
      </c>
      <c r="O408" s="46">
        <f>VLOOKUP(fLineItemInvoiceDetail[[#This Row],[Product]],dProduct[],4,0)*fLineItemInvoiceDetail[[#This Row],[Quanity]]</f>
        <v>136.5</v>
      </c>
      <c r="AM408" s="31">
        <v>125939</v>
      </c>
      <c r="AN408" s="31">
        <v>109.9</v>
      </c>
      <c r="AO408" s="31">
        <v>403.04</v>
      </c>
      <c r="AQ408" s="32">
        <v>125687</v>
      </c>
      <c r="AR408" s="31" t="s">
        <v>21</v>
      </c>
      <c r="AS408" s="31">
        <v>39</v>
      </c>
      <c r="AT408" s="31">
        <v>16.87</v>
      </c>
      <c r="AU408" s="48">
        <f t="shared" si="14"/>
        <v>65.793650826231683</v>
      </c>
      <c r="AV408" s="48">
        <f t="shared" si="15"/>
        <v>19.033864541832671</v>
      </c>
    </row>
    <row r="409" spans="1:48" x14ac:dyDescent="0.25">
      <c r="A409" s="1">
        <v>43244</v>
      </c>
      <c r="B409">
        <v>125940</v>
      </c>
      <c r="C409">
        <v>58.625</v>
      </c>
      <c r="D409">
        <v>86.49</v>
      </c>
      <c r="E409">
        <f>SUMPRODUCT(fLineItemInvoiceDetail[Quanity],fLineItemInvoiceDetail[Unit Price],--(fLineItemInvoiceDetail[Invoice Number]=fInvoiceHeader[[#This Row],[Invoice Number]]))</f>
        <v>1729.79</v>
      </c>
      <c r="F409">
        <f>fInvoiceHeader[[#This Row],[Invoice Discount]]/fInvoiceHeader[[#This Row],[Invoice Sales]]</f>
        <v>5.0000289052428329E-2</v>
      </c>
      <c r="G409">
        <f>SUMIFS(fLineItemInvoiceDetail[Line Weight],fLineItemInvoiceDetail[Invoice Number],fInvoiceHeader[[#This Row],[Invoice Number]])</f>
        <v>628.5</v>
      </c>
      <c r="I409" s="43">
        <v>125687</v>
      </c>
      <c r="J409" s="43" t="s">
        <v>10</v>
      </c>
      <c r="K409" s="43">
        <v>60</v>
      </c>
      <c r="L409" s="43">
        <v>17.37</v>
      </c>
      <c r="M409" s="43">
        <f>VLOOKUP(fLineItemInvoiceDetail[[#This Row],[Invoice Number]],fInvoiceHeader[[Invoice Number]:[% Sales Discount]],5,0)*fLineItemInvoiceDetail[[#This Row],[Quanity]]*fLineItemInvoiceDetail[[#This Row],[Unit Price]]</f>
        <v>104.22103094721119</v>
      </c>
      <c r="N4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50.199203187250994</v>
      </c>
      <c r="O409" s="43">
        <f>VLOOKUP(fLineItemInvoiceDetail[[#This Row],[Product]],dProduct[],4,0)*fLineItemInvoiceDetail[[#This Row],[Quanity]]</f>
        <v>360</v>
      </c>
      <c r="AM409" s="28">
        <v>125940</v>
      </c>
      <c r="AN409" s="28">
        <v>58.625</v>
      </c>
      <c r="AO409" s="28">
        <v>86.49</v>
      </c>
      <c r="AQ409" s="30">
        <v>125687</v>
      </c>
      <c r="AR409" s="28" t="s">
        <v>10</v>
      </c>
      <c r="AS409" s="28">
        <v>60</v>
      </c>
      <c r="AT409" s="28">
        <v>17.37</v>
      </c>
      <c r="AU409" s="48">
        <f t="shared" si="14"/>
        <v>104.22103094721119</v>
      </c>
      <c r="AV409" s="48">
        <f t="shared" si="15"/>
        <v>50.199203187250994</v>
      </c>
    </row>
    <row r="410" spans="1:48" x14ac:dyDescent="0.25">
      <c r="A410" s="1">
        <v>43246</v>
      </c>
      <c r="B410">
        <v>125941</v>
      </c>
      <c r="C410">
        <v>99.05</v>
      </c>
      <c r="D410">
        <v>371.7</v>
      </c>
      <c r="E410">
        <f>SUMPRODUCT(fLineItemInvoiceDetail[Quanity],fLineItemInvoiceDetail[Unit Price],--(fLineItemInvoiceDetail[Invoice Number]=fInvoiceHeader[[#This Row],[Invoice Number]]))</f>
        <v>3716.98</v>
      </c>
      <c r="F410">
        <f>fInvoiceHeader[[#This Row],[Invoice Discount]]/fInvoiceHeader[[#This Row],[Invoice Sales]]</f>
        <v>0.10000053807122987</v>
      </c>
      <c r="G410">
        <f>SUMIFS(fLineItemInvoiceDetail[Line Weight],fLineItemInvoiceDetail[Invoice Number],fInvoiceHeader[[#This Row],[Invoice Number]])</f>
        <v>1183</v>
      </c>
      <c r="I410" s="46">
        <v>125687</v>
      </c>
      <c r="J410" s="46" t="s">
        <v>13</v>
      </c>
      <c r="K410" s="46">
        <v>34</v>
      </c>
      <c r="L410" s="46">
        <v>16.22</v>
      </c>
      <c r="M410" s="46">
        <f>VLOOKUP(fLineItemInvoiceDetail[[#This Row],[Invoice Number]],fInvoiceHeader[[Invoice Number]:[% Sales Discount]],5,0)*fLineItemInvoiceDetail[[#This Row],[Quanity]]*fLineItemInvoiceDetail[[#This Row],[Unit Price]]</f>
        <v>55.148545525588197</v>
      </c>
      <c r="N4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26.075697211155379</v>
      </c>
      <c r="O410" s="46">
        <f>VLOOKUP(fLineItemInvoiceDetail[[#This Row],[Product]],dProduct[],4,0)*fLineItemInvoiceDetail[[#This Row],[Quanity]]</f>
        <v>187</v>
      </c>
      <c r="AM410" s="31">
        <v>125941</v>
      </c>
      <c r="AN410" s="31">
        <v>99.05</v>
      </c>
      <c r="AO410" s="31">
        <v>371.7</v>
      </c>
      <c r="AQ410" s="32">
        <v>125687</v>
      </c>
      <c r="AR410" s="31" t="s">
        <v>13</v>
      </c>
      <c r="AS410" s="31">
        <v>34</v>
      </c>
      <c r="AT410" s="31">
        <v>16.22</v>
      </c>
      <c r="AU410" s="48">
        <f t="shared" si="14"/>
        <v>55.148545525588197</v>
      </c>
      <c r="AV410" s="48">
        <f t="shared" si="15"/>
        <v>26.075697211155379</v>
      </c>
    </row>
    <row r="411" spans="1:48" x14ac:dyDescent="0.25">
      <c r="A411" s="1">
        <v>43249</v>
      </c>
      <c r="B411">
        <v>125945</v>
      </c>
      <c r="C411">
        <v>138.42500000000001</v>
      </c>
      <c r="D411">
        <v>343.82</v>
      </c>
      <c r="E411">
        <f>SUMPRODUCT(fLineItemInvoiceDetail[Quanity],fLineItemInvoiceDetail[Unit Price],--(fLineItemInvoiceDetail[Invoice Number]=fInvoiceHeader[[#This Row],[Invoice Number]]))</f>
        <v>3438.18</v>
      </c>
      <c r="F411">
        <f>fInvoiceHeader[[#This Row],[Invoice Discount]]/fInvoiceHeader[[#This Row],[Invoice Sales]]</f>
        <v>0.10000058170311037</v>
      </c>
      <c r="G411">
        <f>SUMIFS(fLineItemInvoiceDetail[Line Weight],fLineItemInvoiceDetail[Invoice Number],fInvoiceHeader[[#This Row],[Invoice Number]])</f>
        <v>1790</v>
      </c>
      <c r="I411" s="43">
        <v>125688</v>
      </c>
      <c r="J411" s="43" t="s">
        <v>14</v>
      </c>
      <c r="K411" s="43">
        <v>62</v>
      </c>
      <c r="L411" s="43">
        <v>17.37</v>
      </c>
      <c r="M411" s="43">
        <f>VLOOKUP(fLineItemInvoiceDetail[[#This Row],[Invoice Number]],fInvoiceHeader[[Invoice Number]:[% Sales Discount]],5,0)*fLineItemInvoiceDetail[[#This Row],[Quanity]]*fLineItemInvoiceDetail[[#This Row],[Unit Price]]</f>
        <v>53.844893392277299</v>
      </c>
      <c r="N4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39.535616438356158</v>
      </c>
      <c r="O411" s="43">
        <f>VLOOKUP(fLineItemInvoiceDetail[[#This Row],[Product]],dProduct[],4,0)*fLineItemInvoiceDetail[[#This Row],[Quanity]]</f>
        <v>434</v>
      </c>
      <c r="AM411" s="28">
        <v>125945</v>
      </c>
      <c r="AN411" s="28">
        <v>138.42500000000001</v>
      </c>
      <c r="AO411" s="28">
        <v>343.82</v>
      </c>
      <c r="AQ411" s="30">
        <v>125688</v>
      </c>
      <c r="AR411" s="28" t="s">
        <v>14</v>
      </c>
      <c r="AS411" s="28">
        <v>62</v>
      </c>
      <c r="AT411" s="28">
        <v>17.37</v>
      </c>
      <c r="AU411" s="48">
        <f t="shared" si="14"/>
        <v>53.844893392277299</v>
      </c>
      <c r="AV411" s="48">
        <f t="shared" si="15"/>
        <v>39.535616438356158</v>
      </c>
    </row>
    <row r="412" spans="1:48" x14ac:dyDescent="0.25">
      <c r="A412" s="1">
        <v>43251</v>
      </c>
      <c r="B412">
        <v>125947</v>
      </c>
      <c r="C412">
        <v>29.75</v>
      </c>
      <c r="D412">
        <v>127.24</v>
      </c>
      <c r="E412">
        <f>SUMPRODUCT(fLineItemInvoiceDetail[Quanity],fLineItemInvoiceDetail[Unit Price],--(fLineItemInvoiceDetail[Invoice Number]=fInvoiceHeader[[#This Row],[Invoice Number]]))</f>
        <v>1957.5</v>
      </c>
      <c r="F412">
        <f>fInvoiceHeader[[#This Row],[Invoice Discount]]/fInvoiceHeader[[#This Row],[Invoice Sales]]</f>
        <v>6.5001277139208169E-2</v>
      </c>
      <c r="G412">
        <f>SUMIFS(fLineItemInvoiceDetail[Line Weight],fLineItemInvoiceDetail[Invoice Number],fInvoiceHeader[[#This Row],[Invoice Number]])</f>
        <v>536.5</v>
      </c>
      <c r="I412" s="46">
        <v>125688</v>
      </c>
      <c r="J412" s="46" t="s">
        <v>21</v>
      </c>
      <c r="K412" s="46">
        <v>22</v>
      </c>
      <c r="L412" s="46">
        <v>20.76</v>
      </c>
      <c r="M412" s="46">
        <f>VLOOKUP(fLineItemInvoiceDetail[[#This Row],[Invoice Number]],fInvoiceHeader[[Invoice Number]:[% Sales Discount]],5,0)*fLineItemInvoiceDetail[[#This Row],[Quanity]]*fLineItemInvoiceDetail[[#This Row],[Unit Price]]</f>
        <v>22.835106607722704</v>
      </c>
      <c r="N4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7.014383561643835</v>
      </c>
      <c r="O412" s="46">
        <f>VLOOKUP(fLineItemInvoiceDetail[[#This Row],[Product]],dProduct[],4,0)*fLineItemInvoiceDetail[[#This Row],[Quanity]]</f>
        <v>77</v>
      </c>
      <c r="AM412" s="31">
        <v>125947</v>
      </c>
      <c r="AN412" s="31">
        <v>29.75</v>
      </c>
      <c r="AO412" s="31">
        <v>127.24</v>
      </c>
      <c r="AQ412" s="32">
        <v>125688</v>
      </c>
      <c r="AR412" s="31" t="s">
        <v>21</v>
      </c>
      <c r="AS412" s="31">
        <v>22</v>
      </c>
      <c r="AT412" s="31">
        <v>20.76</v>
      </c>
      <c r="AU412" s="48">
        <f t="shared" si="14"/>
        <v>22.835106607722704</v>
      </c>
      <c r="AV412" s="48">
        <f t="shared" si="15"/>
        <v>7.014383561643835</v>
      </c>
    </row>
    <row r="413" spans="1:48" x14ac:dyDescent="0.25">
      <c r="A413" s="1">
        <v>43253</v>
      </c>
      <c r="B413">
        <v>125948</v>
      </c>
      <c r="C413">
        <v>56.875</v>
      </c>
      <c r="D413">
        <v>51.15</v>
      </c>
      <c r="E413">
        <f>SUMPRODUCT(fLineItemInvoiceDetail[Quanity],fLineItemInvoiceDetail[Unit Price],--(fLineItemInvoiceDetail[Invoice Number]=fInvoiceHeader[[#This Row],[Invoice Number]]))</f>
        <v>1022.97</v>
      </c>
      <c r="F413">
        <f>fInvoiceHeader[[#This Row],[Invoice Discount]]/fInvoiceHeader[[#This Row],[Invoice Sales]]</f>
        <v>5.000146631866037E-2</v>
      </c>
      <c r="G413">
        <f>SUMIFS(fLineItemInvoiceDetail[Line Weight],fLineItemInvoiceDetail[Invoice Number],fInvoiceHeader[[#This Row],[Invoice Number]])</f>
        <v>396.5</v>
      </c>
      <c r="I413" s="43">
        <v>125689</v>
      </c>
      <c r="J413" s="43" t="s">
        <v>15</v>
      </c>
      <c r="K413" s="43">
        <v>3</v>
      </c>
      <c r="L413" s="43">
        <v>28.95</v>
      </c>
      <c r="M413" s="43">
        <f>VLOOKUP(fLineItemInvoiceDetail[[#This Row],[Invoice Number]],fInvoiceHeader[[Invoice Number]:[% Sales Discount]],5,0)*fLineItemInvoiceDetail[[#This Row],[Quanity]]*fLineItemInvoiceDetail[[#This Row],[Unit Price]]</f>
        <v>4.3428305549212141</v>
      </c>
      <c r="N4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1.5919354838709678</v>
      </c>
      <c r="O413" s="43">
        <f>VLOOKUP(fLineItemInvoiceDetail[[#This Row],[Product]],dProduct[],4,0)*fLineItemInvoiceDetail[[#This Row],[Quanity]]</f>
        <v>15</v>
      </c>
      <c r="AM413" s="28">
        <v>125948</v>
      </c>
      <c r="AN413" s="28">
        <v>56.875</v>
      </c>
      <c r="AO413" s="28">
        <v>51.15</v>
      </c>
      <c r="AQ413" s="30">
        <v>125689</v>
      </c>
      <c r="AR413" s="28" t="s">
        <v>15</v>
      </c>
      <c r="AS413" s="28">
        <v>3</v>
      </c>
      <c r="AT413" s="28">
        <v>28.95</v>
      </c>
      <c r="AU413" s="48">
        <f t="shared" si="14"/>
        <v>4.3428305549212141</v>
      </c>
      <c r="AV413" s="48">
        <f t="shared" si="15"/>
        <v>1.5919354838709678</v>
      </c>
    </row>
    <row r="414" spans="1:48" x14ac:dyDescent="0.25">
      <c r="A414" s="1">
        <v>43253</v>
      </c>
      <c r="B414">
        <v>125949</v>
      </c>
      <c r="C414">
        <v>27.3</v>
      </c>
      <c r="D414">
        <v>59.92</v>
      </c>
      <c r="E414">
        <f>SUMPRODUCT(fLineItemInvoiceDetail[Quanity],fLineItemInvoiceDetail[Unit Price],--(fLineItemInvoiceDetail[Invoice Number]=fInvoiceHeader[[#This Row],[Invoice Number]]))</f>
        <v>1198.3</v>
      </c>
      <c r="F414">
        <f>fInvoiceHeader[[#This Row],[Invoice Discount]]/fInvoiceHeader[[#This Row],[Invoice Sales]]</f>
        <v>5.0004172577818577E-2</v>
      </c>
      <c r="G414">
        <f>SUMIFS(fLineItemInvoiceDetail[Line Weight],fLineItemInvoiceDetail[Invoice Number],fInvoiceHeader[[#This Row],[Invoice Number]])</f>
        <v>402.5</v>
      </c>
      <c r="I414" s="46">
        <v>125689</v>
      </c>
      <c r="J414" s="46" t="s">
        <v>16</v>
      </c>
      <c r="K414" s="46">
        <v>50</v>
      </c>
      <c r="L414" s="46">
        <v>11.37</v>
      </c>
      <c r="M414" s="46">
        <f>VLOOKUP(fLineItemInvoiceDetail[[#This Row],[Invoice Number]],fInvoiceHeader[[Invoice Number]:[% Sales Discount]],5,0)*fLineItemInvoiceDetail[[#This Row],[Quanity]]*fLineItemInvoiceDetail[[#This Row],[Unit Price]]</f>
        <v>28.427163736012787</v>
      </c>
      <c r="N4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18.572580645161292</v>
      </c>
      <c r="O414" s="46">
        <f>VLOOKUP(fLineItemInvoiceDetail[[#This Row],[Product]],dProduct[],4,0)*fLineItemInvoiceDetail[[#This Row],[Quanity]]</f>
        <v>175</v>
      </c>
      <c r="AM414" s="31">
        <v>125949</v>
      </c>
      <c r="AN414" s="31">
        <v>27.3</v>
      </c>
      <c r="AO414" s="31">
        <v>59.92</v>
      </c>
      <c r="AQ414" s="32">
        <v>125689</v>
      </c>
      <c r="AR414" s="31" t="s">
        <v>16</v>
      </c>
      <c r="AS414" s="31">
        <v>50</v>
      </c>
      <c r="AT414" s="31">
        <v>11.37</v>
      </c>
      <c r="AU414" s="48">
        <f t="shared" si="14"/>
        <v>28.427163736012787</v>
      </c>
      <c r="AV414" s="48">
        <f t="shared" si="15"/>
        <v>18.572580645161292</v>
      </c>
    </row>
    <row r="415" spans="1:48" x14ac:dyDescent="0.25">
      <c r="A415" s="1">
        <v>43253</v>
      </c>
      <c r="B415">
        <v>125950</v>
      </c>
      <c r="C415">
        <v>159.6</v>
      </c>
      <c r="D415">
        <v>197.4</v>
      </c>
      <c r="E415">
        <f>SUMPRODUCT(fLineItemInvoiceDetail[Quanity],fLineItemInvoiceDetail[Unit Price],--(fLineItemInvoiceDetail[Invoice Number]=fInvoiceHeader[[#This Row],[Invoice Number]]))</f>
        <v>2632.06</v>
      </c>
      <c r="F415">
        <f>fInvoiceHeader[[#This Row],[Invoice Discount]]/fInvoiceHeader[[#This Row],[Invoice Sales]]</f>
        <v>7.4998290312530871E-2</v>
      </c>
      <c r="G415">
        <f>SUMIFS(fLineItemInvoiceDetail[Line Weight],fLineItemInvoiceDetail[Invoice Number],fInvoiceHeader[[#This Row],[Invoice Number]])</f>
        <v>1212</v>
      </c>
      <c r="I415" s="43">
        <v>125689</v>
      </c>
      <c r="J415" s="43" t="s">
        <v>11</v>
      </c>
      <c r="K415" s="43">
        <v>55</v>
      </c>
      <c r="L415" s="43">
        <v>11.97</v>
      </c>
      <c r="M415" s="43">
        <f>VLOOKUP(fLineItemInvoiceDetail[[#This Row],[Invoice Number]],fInvoiceHeader[[Invoice Number]:[% Sales Discount]],5,0)*fLineItemInvoiceDetail[[#This Row],[Quanity]]*fLineItemInvoiceDetail[[#This Row],[Unit Price]]</f>
        <v>32.920005709065997</v>
      </c>
      <c r="N4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29.185483870967744</v>
      </c>
      <c r="O415" s="43">
        <f>VLOOKUP(fLineItemInvoiceDetail[[#This Row],[Product]],dProduct[],4,0)*fLineItemInvoiceDetail[[#This Row],[Quanity]]</f>
        <v>275</v>
      </c>
      <c r="AM415" s="28">
        <v>125950</v>
      </c>
      <c r="AN415" s="28">
        <v>159.6</v>
      </c>
      <c r="AO415" s="28">
        <v>197.4</v>
      </c>
      <c r="AQ415" s="30">
        <v>125689</v>
      </c>
      <c r="AR415" s="28" t="s">
        <v>11</v>
      </c>
      <c r="AS415" s="28">
        <v>55</v>
      </c>
      <c r="AT415" s="28">
        <v>11.97</v>
      </c>
      <c r="AU415" s="48">
        <f t="shared" si="14"/>
        <v>32.920005709065997</v>
      </c>
      <c r="AV415" s="48">
        <f t="shared" si="15"/>
        <v>29.185483870967744</v>
      </c>
    </row>
    <row r="416" spans="1:48" x14ac:dyDescent="0.25">
      <c r="A416" s="1">
        <v>43254</v>
      </c>
      <c r="B416">
        <v>125951</v>
      </c>
      <c r="C416">
        <v>200.20000000000002</v>
      </c>
      <c r="D416">
        <v>693.09</v>
      </c>
      <c r="E416">
        <f>SUMPRODUCT(fLineItemInvoiceDetail[Quanity],fLineItemInvoiceDetail[Unit Price],--(fLineItemInvoiceDetail[Invoice Number]=fInvoiceHeader[[#This Row],[Invoice Number]]))</f>
        <v>6930.9400000000005</v>
      </c>
      <c r="F416">
        <f>fInvoiceHeader[[#This Row],[Invoice Discount]]/fInvoiceHeader[[#This Row],[Invoice Sales]]</f>
        <v>9.9999422877704899E-2</v>
      </c>
      <c r="G416">
        <f>SUMIFS(fLineItemInvoiceDetail[Line Weight],fLineItemInvoiceDetail[Invoice Number],fInvoiceHeader[[#This Row],[Invoice Number]])</f>
        <v>1739</v>
      </c>
      <c r="I416" s="46">
        <v>125690</v>
      </c>
      <c r="J416" s="46" t="s">
        <v>11</v>
      </c>
      <c r="K416" s="46">
        <v>71</v>
      </c>
      <c r="L416" s="46">
        <v>11.97</v>
      </c>
      <c r="M416" s="46">
        <f>VLOOKUP(fLineItemInvoiceDetail[[#This Row],[Invoice Number]],fInvoiceHeader[[Invoice Number]:[% Sales Discount]],5,0)*fLineItemInvoiceDetail[[#This Row],[Quanity]]*fLineItemInvoiceDetail[[#This Row],[Unit Price]]</f>
        <v>29.750000000000004</v>
      </c>
      <c r="N4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52.325000000000003</v>
      </c>
      <c r="O416" s="46">
        <f>VLOOKUP(fLineItemInvoiceDetail[[#This Row],[Product]],dProduct[],4,0)*fLineItemInvoiceDetail[[#This Row],[Quanity]]</f>
        <v>355</v>
      </c>
      <c r="AM416" s="31">
        <v>125951</v>
      </c>
      <c r="AN416" s="31">
        <v>200.20000000000002</v>
      </c>
      <c r="AO416" s="31">
        <v>693.09</v>
      </c>
      <c r="AQ416" s="32">
        <v>125690</v>
      </c>
      <c r="AR416" s="31" t="s">
        <v>11</v>
      </c>
      <c r="AS416" s="31">
        <v>71</v>
      </c>
      <c r="AT416" s="31">
        <v>11.97</v>
      </c>
      <c r="AU416" s="48">
        <f t="shared" si="14"/>
        <v>29.750000000000004</v>
      </c>
      <c r="AV416" s="48">
        <f t="shared" si="15"/>
        <v>52.325000000000003</v>
      </c>
    </row>
    <row r="417" spans="1:48" x14ac:dyDescent="0.25">
      <c r="A417" s="1">
        <v>43260</v>
      </c>
      <c r="B417">
        <v>125952</v>
      </c>
      <c r="C417">
        <v>119.69999999999999</v>
      </c>
      <c r="D417">
        <v>343.39</v>
      </c>
      <c r="E417">
        <f>SUMPRODUCT(fLineItemInvoiceDetail[Quanity],fLineItemInvoiceDetail[Unit Price],--(fLineItemInvoiceDetail[Invoice Number]=fInvoiceHeader[[#This Row],[Invoice Number]]))</f>
        <v>3433.92</v>
      </c>
      <c r="F417">
        <f>fInvoiceHeader[[#This Row],[Invoice Discount]]/fInvoiceHeader[[#This Row],[Invoice Sales]]</f>
        <v>9.9999417575249272E-2</v>
      </c>
      <c r="G417">
        <f>SUMIFS(fLineItemInvoiceDetail[Line Weight],fLineItemInvoiceDetail[Invoice Number],fInvoiceHeader[[#This Row],[Invoice Number]])</f>
        <v>1095</v>
      </c>
      <c r="I417" s="43">
        <v>125691</v>
      </c>
      <c r="J417" s="43" t="s">
        <v>16</v>
      </c>
      <c r="K417" s="43">
        <v>46</v>
      </c>
      <c r="L417" s="43">
        <v>12.32</v>
      </c>
      <c r="M417" s="43">
        <f>VLOOKUP(fLineItemInvoiceDetail[[#This Row],[Invoice Number]],fInvoiceHeader[[Invoice Number]:[% Sales Discount]],5,0)*fLineItemInvoiceDetail[[#This Row],[Quanity]]*fLineItemInvoiceDetail[[#This Row],[Unit Price]]</f>
        <v>16.999999999999996</v>
      </c>
      <c r="N4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417" s="43">
        <f>VLOOKUP(fLineItemInvoiceDetail[[#This Row],[Product]],dProduct[],4,0)*fLineItemInvoiceDetail[[#This Row],[Quanity]]</f>
        <v>161</v>
      </c>
      <c r="AM417" s="28">
        <v>125952</v>
      </c>
      <c r="AN417" s="28">
        <v>119.69999999999999</v>
      </c>
      <c r="AO417" s="28">
        <v>343.39</v>
      </c>
      <c r="AQ417" s="30">
        <v>125691</v>
      </c>
      <c r="AR417" s="28" t="s">
        <v>16</v>
      </c>
      <c r="AS417" s="28">
        <v>46</v>
      </c>
      <c r="AT417" s="28">
        <v>12.32</v>
      </c>
      <c r="AU417" s="48">
        <f t="shared" si="14"/>
        <v>16.999999999999996</v>
      </c>
      <c r="AV417" s="48">
        <f t="shared" si="15"/>
        <v>19.25</v>
      </c>
    </row>
    <row r="418" spans="1:48" x14ac:dyDescent="0.25">
      <c r="A418" s="1">
        <v>43262</v>
      </c>
      <c r="B418">
        <v>125954</v>
      </c>
      <c r="C418">
        <v>5.25</v>
      </c>
      <c r="D418">
        <v>6.65</v>
      </c>
      <c r="E418">
        <f>SUMPRODUCT(fLineItemInvoiceDetail[Quanity],fLineItemInvoiceDetail[Unit Price],--(fLineItemInvoiceDetail[Invoice Number]=fInvoiceHeader[[#This Row],[Invoice Number]]))</f>
        <v>332.64</v>
      </c>
      <c r="F418">
        <f>fInvoiceHeader[[#This Row],[Invoice Discount]]/fInvoiceHeader[[#This Row],[Invoice Sales]]</f>
        <v>1.9991582491582494E-2</v>
      </c>
      <c r="G418">
        <f>SUMIFS(fLineItemInvoiceDetail[Line Weight],fLineItemInvoiceDetail[Invoice Number],fInvoiceHeader[[#This Row],[Invoice Number]])</f>
        <v>94.5</v>
      </c>
      <c r="I418" s="46">
        <v>125692</v>
      </c>
      <c r="J418" s="46" t="s">
        <v>8</v>
      </c>
      <c r="K418" s="46">
        <v>197</v>
      </c>
      <c r="L418" s="46">
        <v>12.58</v>
      </c>
      <c r="M418" s="46">
        <f>VLOOKUP(fLineItemInvoiceDetail[[#This Row],[Invoice Number]],fInvoiceHeader[[Invoice Number]:[% Sales Discount]],5,0)*fLineItemInvoiceDetail[[#This Row],[Quanity]]*fLineItemInvoiceDetail[[#This Row],[Unit Price]]</f>
        <v>247.82599999999999</v>
      </c>
      <c r="N4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61.175390946502063</v>
      </c>
      <c r="O418" s="46">
        <f>VLOOKUP(fLineItemInvoiceDetail[[#This Row],[Product]],dProduct[],4,0)*fLineItemInvoiceDetail[[#This Row],[Quanity]]</f>
        <v>788</v>
      </c>
      <c r="AM418" s="31">
        <v>125954</v>
      </c>
      <c r="AN418" s="31">
        <v>5.25</v>
      </c>
      <c r="AO418" s="31">
        <v>6.65</v>
      </c>
      <c r="AQ418" s="32">
        <v>125692</v>
      </c>
      <c r="AR418" s="31" t="s">
        <v>8</v>
      </c>
      <c r="AS418" s="31">
        <v>197</v>
      </c>
      <c r="AT418" s="31">
        <v>12.58</v>
      </c>
      <c r="AU418" s="48">
        <f t="shared" si="14"/>
        <v>247.82599999999999</v>
      </c>
      <c r="AV418" s="48">
        <f t="shared" si="15"/>
        <v>61.175390946502063</v>
      </c>
    </row>
    <row r="419" spans="1:48" x14ac:dyDescent="0.25">
      <c r="A419" s="1">
        <v>43264</v>
      </c>
      <c r="B419">
        <v>125955</v>
      </c>
      <c r="C419">
        <v>26.95</v>
      </c>
      <c r="D419">
        <v>17.5</v>
      </c>
      <c r="E419">
        <f>SUMPRODUCT(fLineItemInvoiceDetail[Quanity],fLineItemInvoiceDetail[Unit Price],--(fLineItemInvoiceDetail[Invoice Number]=fInvoiceHeader[[#This Row],[Invoice Number]]))</f>
        <v>583.41999999999996</v>
      </c>
      <c r="F419">
        <f>fInvoiceHeader[[#This Row],[Invoice Discount]]/fInvoiceHeader[[#This Row],[Invoice Sales]]</f>
        <v>2.9995543519248571E-2</v>
      </c>
      <c r="G419">
        <f>SUMIFS(fLineItemInvoiceDetail[Line Weight],fLineItemInvoiceDetail[Invoice Number],fInvoiceHeader[[#This Row],[Invoice Number]])</f>
        <v>217</v>
      </c>
      <c r="I419" s="43">
        <v>125692</v>
      </c>
      <c r="J419" s="43" t="s">
        <v>21</v>
      </c>
      <c r="K419" s="43">
        <v>122</v>
      </c>
      <c r="L419" s="43">
        <v>14.27</v>
      </c>
      <c r="M419" s="43">
        <f>VLOOKUP(fLineItemInvoiceDetail[[#This Row],[Invoice Number]],fInvoiceHeader[[Invoice Number]:[% Sales Discount]],5,0)*fLineItemInvoiceDetail[[#This Row],[Quanity]]*fLineItemInvoiceDetail[[#This Row],[Unit Price]]</f>
        <v>174.09399999999999</v>
      </c>
      <c r="N4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33.14960905349794</v>
      </c>
      <c r="O419" s="43">
        <f>VLOOKUP(fLineItemInvoiceDetail[[#This Row],[Product]],dProduct[],4,0)*fLineItemInvoiceDetail[[#This Row],[Quanity]]</f>
        <v>427</v>
      </c>
      <c r="AM419" s="28">
        <v>125955</v>
      </c>
      <c r="AN419" s="28">
        <v>26.95</v>
      </c>
      <c r="AO419" s="28">
        <v>17.5</v>
      </c>
      <c r="AQ419" s="30">
        <v>125692</v>
      </c>
      <c r="AR419" s="28" t="s">
        <v>21</v>
      </c>
      <c r="AS419" s="28">
        <v>122</v>
      </c>
      <c r="AT419" s="28">
        <v>14.27</v>
      </c>
      <c r="AU419" s="48">
        <f t="shared" si="14"/>
        <v>174.09399999999999</v>
      </c>
      <c r="AV419" s="48">
        <f t="shared" si="15"/>
        <v>33.14960905349794</v>
      </c>
    </row>
    <row r="420" spans="1:48" x14ac:dyDescent="0.25">
      <c r="A420" s="1">
        <v>43267</v>
      </c>
      <c r="B420">
        <v>125956</v>
      </c>
      <c r="C420">
        <v>54.6</v>
      </c>
      <c r="D420">
        <v>135.99</v>
      </c>
      <c r="E420">
        <f>SUMPRODUCT(fLineItemInvoiceDetail[Quanity],fLineItemInvoiceDetail[Unit Price],--(fLineItemInvoiceDetail[Invoice Number]=fInvoiceHeader[[#This Row],[Invoice Number]]))</f>
        <v>2092.2200000000003</v>
      </c>
      <c r="F420">
        <f>fInvoiceHeader[[#This Row],[Invoice Discount]]/fInvoiceHeader[[#This Row],[Invoice Sales]]</f>
        <v>6.499794476680272E-2</v>
      </c>
      <c r="G420">
        <f>SUMIFS(fLineItemInvoiceDetail[Line Weight],fLineItemInvoiceDetail[Invoice Number],fInvoiceHeader[[#This Row],[Invoice Number]])</f>
        <v>382</v>
      </c>
      <c r="I420" s="46">
        <v>125693</v>
      </c>
      <c r="J420" s="46" t="s">
        <v>10</v>
      </c>
      <c r="K420" s="46">
        <v>70</v>
      </c>
      <c r="L420" s="46">
        <v>17.37</v>
      </c>
      <c r="M420" s="46">
        <f>VLOOKUP(fLineItemInvoiceDetail[[#This Row],[Invoice Number]],fInvoiceHeader[[Invoice Number]:[% Sales Discount]],5,0)*fLineItemInvoiceDetail[[#This Row],[Quanity]]*fLineItemInvoiceDetail[[#This Row],[Unit Price]]</f>
        <v>60.8</v>
      </c>
      <c r="N4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33.075000000000003</v>
      </c>
      <c r="O420" s="46">
        <f>VLOOKUP(fLineItemInvoiceDetail[[#This Row],[Product]],dProduct[],4,0)*fLineItemInvoiceDetail[[#This Row],[Quanity]]</f>
        <v>420</v>
      </c>
      <c r="AM420" s="31">
        <v>125956</v>
      </c>
      <c r="AN420" s="31">
        <v>54.6</v>
      </c>
      <c r="AO420" s="31">
        <v>135.99</v>
      </c>
      <c r="AQ420" s="32">
        <v>125693</v>
      </c>
      <c r="AR420" s="31" t="s">
        <v>10</v>
      </c>
      <c r="AS420" s="31">
        <v>70</v>
      </c>
      <c r="AT420" s="31">
        <v>17.37</v>
      </c>
      <c r="AU420" s="48">
        <f t="shared" si="14"/>
        <v>60.8</v>
      </c>
      <c r="AV420" s="48">
        <f t="shared" si="15"/>
        <v>33.075000000000003</v>
      </c>
    </row>
    <row r="421" spans="1:48" x14ac:dyDescent="0.25">
      <c r="A421" s="1">
        <v>43267</v>
      </c>
      <c r="B421">
        <v>125957</v>
      </c>
      <c r="C421">
        <v>76.825000000000003</v>
      </c>
      <c r="D421">
        <v>191.83</v>
      </c>
      <c r="E421">
        <f>SUMPRODUCT(fLineItemInvoiceDetail[Quanity],fLineItemInvoiceDetail[Unit Price],--(fLineItemInvoiceDetail[Invoice Number]=fInvoiceHeader[[#This Row],[Invoice Number]]))</f>
        <v>2557.6799999999998</v>
      </c>
      <c r="F421">
        <f>fInvoiceHeader[[#This Row],[Invoice Discount]]/fInvoiceHeader[[#This Row],[Invoice Sales]]</f>
        <v>7.5001563917300063E-2</v>
      </c>
      <c r="G421">
        <f>SUMIFS(fLineItemInvoiceDetail[Line Weight],fLineItemInvoiceDetail[Invoice Number],fInvoiceHeader[[#This Row],[Invoice Number]])</f>
        <v>719</v>
      </c>
      <c r="I421" s="43">
        <v>125694</v>
      </c>
      <c r="J421" s="43" t="s">
        <v>22</v>
      </c>
      <c r="K421" s="43">
        <v>17</v>
      </c>
      <c r="L421" s="43">
        <v>60</v>
      </c>
      <c r="M421" s="43">
        <f>VLOOKUP(fLineItemInvoiceDetail[[#This Row],[Invoice Number]],fInvoiceHeader[[Invoice Number]:[% Sales Discount]],5,0)*fLineItemInvoiceDetail[[#This Row],[Quanity]]*fLineItemInvoiceDetail[[#This Row],[Unit Price]]</f>
        <v>51.000000000000007</v>
      </c>
      <c r="N4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421" s="43">
        <f>VLOOKUP(fLineItemInvoiceDetail[[#This Row],[Product]],dProduct[],4,0)*fLineItemInvoiceDetail[[#This Row],[Quanity]]</f>
        <v>119</v>
      </c>
      <c r="AM421" s="28">
        <v>125957</v>
      </c>
      <c r="AN421" s="28">
        <v>76.825000000000003</v>
      </c>
      <c r="AO421" s="28">
        <v>191.83</v>
      </c>
      <c r="AQ421" s="30">
        <v>125694</v>
      </c>
      <c r="AR421" s="28" t="s">
        <v>22</v>
      </c>
      <c r="AS421" s="28">
        <v>17</v>
      </c>
      <c r="AT421" s="28">
        <v>60</v>
      </c>
      <c r="AU421" s="48">
        <f t="shared" si="14"/>
        <v>51.000000000000007</v>
      </c>
      <c r="AV421" s="48">
        <f t="shared" si="15"/>
        <v>11.2</v>
      </c>
    </row>
    <row r="422" spans="1:48" x14ac:dyDescent="0.25">
      <c r="A422" s="1">
        <v>43267</v>
      </c>
      <c r="B422">
        <v>125958</v>
      </c>
      <c r="C422">
        <v>12.25</v>
      </c>
      <c r="D422">
        <v>132.61000000000001</v>
      </c>
      <c r="E422">
        <f>SUMPRODUCT(fLineItemInvoiceDetail[Quanity],fLineItemInvoiceDetail[Unit Price],--(fLineItemInvoiceDetail[Invoice Number]=fInvoiceHeader[[#This Row],[Invoice Number]]))</f>
        <v>2040.18</v>
      </c>
      <c r="F422">
        <f>fInvoiceHeader[[#This Row],[Invoice Discount]]/fInvoiceHeader[[#This Row],[Invoice Sales]]</f>
        <v>6.4999166740189601E-2</v>
      </c>
      <c r="G422">
        <f>SUMIFS(fLineItemInvoiceDetail[Line Weight],fLineItemInvoiceDetail[Invoice Number],fInvoiceHeader[[#This Row],[Invoice Number]])</f>
        <v>222</v>
      </c>
      <c r="I422" s="46">
        <v>125695</v>
      </c>
      <c r="J422" s="46" t="s">
        <v>11</v>
      </c>
      <c r="K422" s="46">
        <v>23</v>
      </c>
      <c r="L422" s="46">
        <v>15.96</v>
      </c>
      <c r="M422" s="46">
        <f>VLOOKUP(fLineItemInvoiceDetail[[#This Row],[Invoice Number]],fInvoiceHeader[[Invoice Number]:[% Sales Discount]],5,0)*fLineItemInvoiceDetail[[#This Row],[Quanity]]*fLineItemInvoiceDetail[[#This Row],[Unit Price]]</f>
        <v>27.531210999471185</v>
      </c>
      <c r="N4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15.151315789473685</v>
      </c>
      <c r="O422" s="46">
        <f>VLOOKUP(fLineItemInvoiceDetail[[#This Row],[Product]],dProduct[],4,0)*fLineItemInvoiceDetail[[#This Row],[Quanity]]</f>
        <v>115</v>
      </c>
      <c r="AM422" s="31">
        <v>125958</v>
      </c>
      <c r="AN422" s="31">
        <v>12.25</v>
      </c>
      <c r="AO422" s="31">
        <v>132.61000000000001</v>
      </c>
      <c r="AQ422" s="32">
        <v>125695</v>
      </c>
      <c r="AR422" s="31" t="s">
        <v>11</v>
      </c>
      <c r="AS422" s="31">
        <v>23</v>
      </c>
      <c r="AT422" s="31">
        <v>15.96</v>
      </c>
      <c r="AU422" s="48">
        <f t="shared" si="14"/>
        <v>27.531210999471185</v>
      </c>
      <c r="AV422" s="48">
        <f t="shared" si="15"/>
        <v>15.151315789473685</v>
      </c>
    </row>
    <row r="423" spans="1:48" x14ac:dyDescent="0.25">
      <c r="A423" s="1">
        <v>43272</v>
      </c>
      <c r="B423">
        <v>125961</v>
      </c>
      <c r="C423">
        <v>63.525000000000006</v>
      </c>
      <c r="D423">
        <v>341.42</v>
      </c>
      <c r="E423">
        <f>SUMPRODUCT(fLineItemInvoiceDetail[Quanity],fLineItemInvoiceDetail[Unit Price],--(fLineItemInvoiceDetail[Invoice Number]=fInvoiceHeader[[#This Row],[Invoice Number]]))</f>
        <v>3414.1899999999996</v>
      </c>
      <c r="F423">
        <f>fInvoiceHeader[[#This Row],[Invoice Discount]]/fInvoiceHeader[[#This Row],[Invoice Sales]]</f>
        <v>0.10000029289524018</v>
      </c>
      <c r="G423">
        <f>SUMIFS(fLineItemInvoiceDetail[Line Weight],fLineItemInvoiceDetail[Invoice Number],fInvoiceHeader[[#This Row],[Invoice Number]])</f>
        <v>507</v>
      </c>
      <c r="I423" s="43">
        <v>125695</v>
      </c>
      <c r="J423" s="43" t="s">
        <v>22</v>
      </c>
      <c r="K423" s="43">
        <v>46</v>
      </c>
      <c r="L423" s="43">
        <v>48.75</v>
      </c>
      <c r="M423" s="43">
        <f>VLOOKUP(fLineItemInvoiceDetail[[#This Row],[Invoice Number]],fInvoiceHeader[[Invoice Number]:[% Sales Discount]],5,0)*fLineItemInvoiceDetail[[#This Row],[Quanity]]*fLineItemInvoiceDetail[[#This Row],[Unit Price]]</f>
        <v>168.18878900052883</v>
      </c>
      <c r="N4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42.423684210526318</v>
      </c>
      <c r="O423" s="43">
        <f>VLOOKUP(fLineItemInvoiceDetail[[#This Row],[Product]],dProduct[],4,0)*fLineItemInvoiceDetail[[#This Row],[Quanity]]</f>
        <v>322</v>
      </c>
      <c r="AM423" s="28">
        <v>125961</v>
      </c>
      <c r="AN423" s="28">
        <v>63.525000000000006</v>
      </c>
      <c r="AO423" s="28">
        <v>341.42</v>
      </c>
      <c r="AQ423" s="30">
        <v>125695</v>
      </c>
      <c r="AR423" s="28" t="s">
        <v>22</v>
      </c>
      <c r="AS423" s="28">
        <v>46</v>
      </c>
      <c r="AT423" s="28">
        <v>48.75</v>
      </c>
      <c r="AU423" s="48">
        <f t="shared" si="14"/>
        <v>168.18878900052883</v>
      </c>
      <c r="AV423" s="48">
        <f t="shared" si="15"/>
        <v>42.423684210526318</v>
      </c>
    </row>
    <row r="424" spans="1:48" x14ac:dyDescent="0.25">
      <c r="A424" s="1">
        <v>43272</v>
      </c>
      <c r="B424">
        <v>125962</v>
      </c>
      <c r="C424">
        <v>18.2</v>
      </c>
      <c r="D424">
        <v>27.01</v>
      </c>
      <c r="E424">
        <f>SUMPRODUCT(fLineItemInvoiceDetail[Quanity],fLineItemInvoiceDetail[Unit Price],--(fLineItemInvoiceDetail[Invoice Number]=fInvoiceHeader[[#This Row],[Invoice Number]]))</f>
        <v>771.62</v>
      </c>
      <c r="F424">
        <f>fInvoiceHeader[[#This Row],[Invoice Discount]]/fInvoiceHeader[[#This Row],[Invoice Sales]]</f>
        <v>3.5004276716518498E-2</v>
      </c>
      <c r="G424">
        <f>SUMIFS(fLineItemInvoiceDetail[Line Weight],fLineItemInvoiceDetail[Invoice Number],fInvoiceHeader[[#This Row],[Invoice Number]])</f>
        <v>205</v>
      </c>
      <c r="I424" s="46">
        <v>125696</v>
      </c>
      <c r="J424" s="46" t="s">
        <v>17</v>
      </c>
      <c r="K424" s="46">
        <v>110</v>
      </c>
      <c r="L424" s="46">
        <v>15.37</v>
      </c>
      <c r="M424" s="46">
        <f>VLOOKUP(fLineItemInvoiceDetail[[#This Row],[Invoice Number]],fInvoiceHeader[[Invoice Number]:[% Sales Discount]],5,0)*fLineItemInvoiceDetail[[#This Row],[Quanity]]*fLineItemInvoiceDetail[[#This Row],[Unit Price]]</f>
        <v>126.80422033352698</v>
      </c>
      <c r="N4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101.17267413541158</v>
      </c>
      <c r="O424" s="46">
        <f>VLOOKUP(fLineItemInvoiceDetail[[#This Row],[Product]],dProduct[],4,0)*fLineItemInvoiceDetail[[#This Row],[Quanity]]</f>
        <v>715</v>
      </c>
      <c r="AM424" s="31">
        <v>125962</v>
      </c>
      <c r="AN424" s="31">
        <v>18.2</v>
      </c>
      <c r="AO424" s="31">
        <v>27.01</v>
      </c>
      <c r="AQ424" s="32">
        <v>125696</v>
      </c>
      <c r="AR424" s="31" t="s">
        <v>17</v>
      </c>
      <c r="AS424" s="31">
        <v>110</v>
      </c>
      <c r="AT424" s="31">
        <v>15.37</v>
      </c>
      <c r="AU424" s="48">
        <f t="shared" si="14"/>
        <v>126.80422033352698</v>
      </c>
      <c r="AV424" s="48">
        <f t="shared" si="15"/>
        <v>101.17267413541158</v>
      </c>
    </row>
    <row r="425" spans="1:48" x14ac:dyDescent="0.25">
      <c r="A425" s="1">
        <v>43273</v>
      </c>
      <c r="B425">
        <v>125963</v>
      </c>
      <c r="C425">
        <v>21.875</v>
      </c>
      <c r="D425">
        <v>53.89</v>
      </c>
      <c r="E425">
        <f>SUMPRODUCT(fLineItemInvoiceDetail[Quanity],fLineItemInvoiceDetail[Unit Price],--(fLineItemInvoiceDetail[Invoice Number]=fInvoiceHeader[[#This Row],[Invoice Number]]))</f>
        <v>1077.8400000000001</v>
      </c>
      <c r="F425">
        <f>fInvoiceHeader[[#This Row],[Invoice Discount]]/fInvoiceHeader[[#This Row],[Invoice Sales]]</f>
        <v>4.9998144437022184E-2</v>
      </c>
      <c r="G425">
        <f>SUMIFS(fLineItemInvoiceDetail[Line Weight],fLineItemInvoiceDetail[Invoice Number],fInvoiceHeader[[#This Row],[Invoice Number]])</f>
        <v>396</v>
      </c>
      <c r="I425" s="43">
        <v>125696</v>
      </c>
      <c r="J425" s="43" t="s">
        <v>16</v>
      </c>
      <c r="K425" s="43">
        <v>89</v>
      </c>
      <c r="L425" s="43">
        <v>11.37</v>
      </c>
      <c r="M425" s="43">
        <f>VLOOKUP(fLineItemInvoiceDetail[[#This Row],[Invoice Number]],fInvoiceHeader[[Invoice Number]:[% Sales Discount]],5,0)*fLineItemInvoiceDetail[[#This Row],[Quanity]]*fLineItemInvoiceDetail[[#This Row],[Unit Price]]</f>
        <v>75.895779666473032</v>
      </c>
      <c r="N4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44.077325864588403</v>
      </c>
      <c r="O425" s="43">
        <f>VLOOKUP(fLineItemInvoiceDetail[[#This Row],[Product]],dProduct[],4,0)*fLineItemInvoiceDetail[[#This Row],[Quanity]]</f>
        <v>311.5</v>
      </c>
      <c r="AM425" s="28">
        <v>125963</v>
      </c>
      <c r="AN425" s="28">
        <v>21.875</v>
      </c>
      <c r="AO425" s="28">
        <v>53.89</v>
      </c>
      <c r="AQ425" s="30">
        <v>125696</v>
      </c>
      <c r="AR425" s="28" t="s">
        <v>16</v>
      </c>
      <c r="AS425" s="28">
        <v>89</v>
      </c>
      <c r="AT425" s="28">
        <v>11.37</v>
      </c>
      <c r="AU425" s="48">
        <f t="shared" si="14"/>
        <v>75.895779666473032</v>
      </c>
      <c r="AV425" s="48">
        <f t="shared" si="15"/>
        <v>44.077325864588403</v>
      </c>
    </row>
    <row r="426" spans="1:48" x14ac:dyDescent="0.25">
      <c r="A426" s="1">
        <v>43273</v>
      </c>
      <c r="B426">
        <v>125964</v>
      </c>
      <c r="C426">
        <v>21</v>
      </c>
      <c r="D426">
        <v>16.350000000000001</v>
      </c>
      <c r="E426">
        <f>SUMPRODUCT(fLineItemInvoiceDetail[Quanity],fLineItemInvoiceDetail[Unit Price],--(fLineItemInvoiceDetail[Invoice Number]=fInvoiceHeader[[#This Row],[Invoice Number]]))</f>
        <v>545.1</v>
      </c>
      <c r="F426">
        <f>fInvoiceHeader[[#This Row],[Invoice Discount]]/fInvoiceHeader[[#This Row],[Invoice Sales]]</f>
        <v>2.9994496422674741E-2</v>
      </c>
      <c r="G426">
        <f>SUMIFS(fLineItemInvoiceDetail[Line Weight],fLineItemInvoiceDetail[Invoice Number],fInvoiceHeader[[#This Row],[Invoice Number]])</f>
        <v>120</v>
      </c>
      <c r="I426" s="46">
        <v>125697</v>
      </c>
      <c r="J426" s="46" t="s">
        <v>14</v>
      </c>
      <c r="K426" s="46">
        <v>96</v>
      </c>
      <c r="L426" s="46">
        <v>17.37</v>
      </c>
      <c r="M426" s="46">
        <f>VLOOKUP(fLineItemInvoiceDetail[[#This Row],[Invoice Number]],fInvoiceHeader[[Invoice Number]:[% Sales Discount]],5,0)*fLineItemInvoiceDetail[[#This Row],[Quanity]]*fLineItemInvoiceDetail[[#This Row],[Unit Price]]</f>
        <v>166.75298427732972</v>
      </c>
      <c r="N4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56.093974065598786</v>
      </c>
      <c r="O426" s="46">
        <f>VLOOKUP(fLineItemInvoiceDetail[[#This Row],[Product]],dProduct[],4,0)*fLineItemInvoiceDetail[[#This Row],[Quanity]]</f>
        <v>672</v>
      </c>
      <c r="AM426" s="31">
        <v>125964</v>
      </c>
      <c r="AN426" s="31">
        <v>21</v>
      </c>
      <c r="AO426" s="31">
        <v>16.350000000000001</v>
      </c>
      <c r="AQ426" s="32">
        <v>125697</v>
      </c>
      <c r="AR426" s="31" t="s">
        <v>14</v>
      </c>
      <c r="AS426" s="31">
        <v>96</v>
      </c>
      <c r="AT426" s="31">
        <v>17.37</v>
      </c>
      <c r="AU426" s="48">
        <f t="shared" si="14"/>
        <v>166.75298427732972</v>
      </c>
      <c r="AV426" s="48">
        <f t="shared" si="15"/>
        <v>56.093974065598786</v>
      </c>
    </row>
    <row r="427" spans="1:48" x14ac:dyDescent="0.25">
      <c r="A427" s="1">
        <v>43273</v>
      </c>
      <c r="B427">
        <v>125965</v>
      </c>
      <c r="C427">
        <v>33.6</v>
      </c>
      <c r="D427">
        <v>31.01</v>
      </c>
      <c r="E427">
        <f>SUMPRODUCT(fLineItemInvoiceDetail[Quanity],fLineItemInvoiceDetail[Unit Price],--(fLineItemInvoiceDetail[Invoice Number]=fInvoiceHeader[[#This Row],[Invoice Number]]))</f>
        <v>885.87</v>
      </c>
      <c r="F427">
        <f>fInvoiceHeader[[#This Row],[Invoice Discount]]/fInvoiceHeader[[#This Row],[Invoice Sales]]</f>
        <v>3.5005136193798192E-2</v>
      </c>
      <c r="G427">
        <f>SUMIFS(fLineItemInvoiceDetail[Line Weight],fLineItemInvoiceDetail[Invoice Number],fInvoiceHeader[[#This Row],[Invoice Number]])</f>
        <v>255</v>
      </c>
      <c r="I427" s="43">
        <v>125697</v>
      </c>
      <c r="J427" s="43" t="s">
        <v>15</v>
      </c>
      <c r="K427" s="43">
        <v>33</v>
      </c>
      <c r="L427" s="43">
        <v>18.82</v>
      </c>
      <c r="M427" s="43">
        <f>VLOOKUP(fLineItemInvoiceDetail[[#This Row],[Invoice Number]],fInvoiceHeader[[Invoice Number]:[% Sales Discount]],5,0)*fLineItemInvoiceDetail[[#This Row],[Quanity]]*fLineItemInvoiceDetail[[#This Row],[Unit Price]]</f>
        <v>62.106366589473225</v>
      </c>
      <c r="N4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13.773073989321128</v>
      </c>
      <c r="O427" s="43">
        <f>VLOOKUP(fLineItemInvoiceDetail[[#This Row],[Product]],dProduct[],4,0)*fLineItemInvoiceDetail[[#This Row],[Quanity]]</f>
        <v>165</v>
      </c>
      <c r="AM427" s="28">
        <v>125965</v>
      </c>
      <c r="AN427" s="28">
        <v>33.6</v>
      </c>
      <c r="AO427" s="28">
        <v>31.01</v>
      </c>
      <c r="AQ427" s="30">
        <v>125697</v>
      </c>
      <c r="AR427" s="28" t="s">
        <v>15</v>
      </c>
      <c r="AS427" s="28">
        <v>33</v>
      </c>
      <c r="AT427" s="28">
        <v>18.82</v>
      </c>
      <c r="AU427" s="48">
        <f t="shared" si="14"/>
        <v>62.106366589473225</v>
      </c>
      <c r="AV427" s="48">
        <f t="shared" si="15"/>
        <v>13.773073989321128</v>
      </c>
    </row>
    <row r="428" spans="1:48" x14ac:dyDescent="0.25">
      <c r="A428" s="1">
        <v>43273</v>
      </c>
      <c r="B428">
        <v>125966</v>
      </c>
      <c r="C428">
        <v>43.05</v>
      </c>
      <c r="D428">
        <v>71.83</v>
      </c>
      <c r="E428">
        <f>SUMPRODUCT(fLineItemInvoiceDetail[Quanity],fLineItemInvoiceDetail[Unit Price],--(fLineItemInvoiceDetail[Invoice Number]=fInvoiceHeader[[#This Row],[Invoice Number]]))</f>
        <v>1436.67</v>
      </c>
      <c r="F428">
        <f>fInvoiceHeader[[#This Row],[Invoice Discount]]/fInvoiceHeader[[#This Row],[Invoice Sales]]</f>
        <v>4.9997563810756818E-2</v>
      </c>
      <c r="G428">
        <f>SUMIFS(fLineItemInvoiceDetail[Line Weight],fLineItemInvoiceDetail[Invoice Number],fInvoiceHeader[[#This Row],[Invoice Number]])</f>
        <v>532</v>
      </c>
      <c r="I428" s="46">
        <v>125697</v>
      </c>
      <c r="J428" s="46" t="s">
        <v>17</v>
      </c>
      <c r="K428" s="46">
        <v>105</v>
      </c>
      <c r="L428" s="46">
        <v>15.37</v>
      </c>
      <c r="M428" s="46">
        <f>VLOOKUP(fLineItemInvoiceDetail[[#This Row],[Invoice Number]],fInvoiceHeader[[Invoice Number]:[% Sales Discount]],5,0)*fLineItemInvoiceDetail[[#This Row],[Quanity]]*fLineItemInvoiceDetail[[#This Row],[Unit Price]]</f>
        <v>161.38595259785103</v>
      </c>
      <c r="N4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56.970442410373764</v>
      </c>
      <c r="O428" s="46">
        <f>VLOOKUP(fLineItemInvoiceDetail[[#This Row],[Product]],dProduct[],4,0)*fLineItemInvoiceDetail[[#This Row],[Quanity]]</f>
        <v>682.5</v>
      </c>
      <c r="AM428" s="31">
        <v>125966</v>
      </c>
      <c r="AN428" s="31">
        <v>43.05</v>
      </c>
      <c r="AO428" s="31">
        <v>71.83</v>
      </c>
      <c r="AQ428" s="32">
        <v>125697</v>
      </c>
      <c r="AR428" s="31" t="s">
        <v>17</v>
      </c>
      <c r="AS428" s="31">
        <v>105</v>
      </c>
      <c r="AT428" s="31">
        <v>15.37</v>
      </c>
      <c r="AU428" s="48">
        <f t="shared" si="14"/>
        <v>161.38595259785103</v>
      </c>
      <c r="AV428" s="48">
        <f t="shared" si="15"/>
        <v>56.970442410373764</v>
      </c>
    </row>
    <row r="429" spans="1:48" x14ac:dyDescent="0.25">
      <c r="A429" s="1">
        <v>43274</v>
      </c>
      <c r="B429">
        <v>125967</v>
      </c>
      <c r="C429">
        <v>187.07499999999999</v>
      </c>
      <c r="D429">
        <v>354.34</v>
      </c>
      <c r="E429">
        <f>SUMPRODUCT(fLineItemInvoiceDetail[Quanity],fLineItemInvoiceDetail[Unit Price],--(fLineItemInvoiceDetail[Invoice Number]=fInvoiceHeader[[#This Row],[Invoice Number]]))</f>
        <v>3543.4299999999994</v>
      </c>
      <c r="F429">
        <f>fInvoiceHeader[[#This Row],[Invoice Discount]]/fInvoiceHeader[[#This Row],[Invoice Sales]]</f>
        <v>9.9999153362702251E-2</v>
      </c>
      <c r="G429">
        <f>SUMIFS(fLineItemInvoiceDetail[Line Weight],fLineItemInvoiceDetail[Invoice Number],fInvoiceHeader[[#This Row],[Invoice Number]])</f>
        <v>1573</v>
      </c>
      <c r="I429" s="43">
        <v>125697</v>
      </c>
      <c r="J429" s="43" t="s">
        <v>11</v>
      </c>
      <c r="K429" s="43">
        <v>46</v>
      </c>
      <c r="L429" s="43">
        <v>12.97</v>
      </c>
      <c r="M429" s="43">
        <f>VLOOKUP(fLineItemInvoiceDetail[[#This Row],[Invoice Number]],fInvoiceHeader[[Invoice Number]:[% Sales Discount]],5,0)*fLineItemInvoiceDetail[[#This Row],[Quanity]]*fLineItemInvoiceDetail[[#This Row],[Unit Price]]</f>
        <v>59.662352163416607</v>
      </c>
      <c r="N4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19.198830409356724</v>
      </c>
      <c r="O429" s="43">
        <f>VLOOKUP(fLineItemInvoiceDetail[[#This Row],[Product]],dProduct[],4,0)*fLineItemInvoiceDetail[[#This Row],[Quanity]]</f>
        <v>230</v>
      </c>
      <c r="AM429" s="28">
        <v>125967</v>
      </c>
      <c r="AN429" s="28">
        <v>187.07499999999999</v>
      </c>
      <c r="AO429" s="28">
        <v>354.34</v>
      </c>
      <c r="AQ429" s="30">
        <v>125697</v>
      </c>
      <c r="AR429" s="28" t="s">
        <v>11</v>
      </c>
      <c r="AS429" s="28">
        <v>46</v>
      </c>
      <c r="AT429" s="28">
        <v>12.97</v>
      </c>
      <c r="AU429" s="48">
        <f t="shared" si="14"/>
        <v>59.662352163416607</v>
      </c>
      <c r="AV429" s="48">
        <f t="shared" si="15"/>
        <v>19.198830409356724</v>
      </c>
    </row>
    <row r="430" spans="1:48" x14ac:dyDescent="0.25">
      <c r="A430" s="1">
        <v>43275</v>
      </c>
      <c r="B430">
        <v>125969</v>
      </c>
      <c r="C430">
        <v>49.525000000000006</v>
      </c>
      <c r="D430">
        <v>75.260000000000005</v>
      </c>
      <c r="E430">
        <f>SUMPRODUCT(fLineItemInvoiceDetail[Quanity],fLineItemInvoiceDetail[Unit Price],--(fLineItemInvoiceDetail[Invoice Number]=fInvoiceHeader[[#This Row],[Invoice Number]]))</f>
        <v>1505.27</v>
      </c>
      <c r="F430">
        <f>fInvoiceHeader[[#This Row],[Invoice Discount]]/fInvoiceHeader[[#This Row],[Invoice Sales]]</f>
        <v>4.9997674835743758E-2</v>
      </c>
      <c r="G430">
        <f>SUMIFS(fLineItemInvoiceDetail[Line Weight],fLineItemInvoiceDetail[Invoice Number],fInvoiceHeader[[#This Row],[Invoice Number]])</f>
        <v>522</v>
      </c>
      <c r="I430" s="46">
        <v>125697</v>
      </c>
      <c r="J430" s="46" t="s">
        <v>14</v>
      </c>
      <c r="K430" s="46">
        <v>31</v>
      </c>
      <c r="L430" s="46">
        <v>18.82</v>
      </c>
      <c r="M430" s="46">
        <f>VLOOKUP(fLineItemInvoiceDetail[[#This Row],[Invoice Number]],fInvoiceHeader[[Invoice Number]:[% Sales Discount]],5,0)*fLineItemInvoiceDetail[[#This Row],[Quanity]]*fLineItemInvoiceDetail[[#This Row],[Unit Price]]</f>
        <v>58.342344371929393</v>
      </c>
      <c r="N4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18.113679125349606</v>
      </c>
      <c r="O430" s="46">
        <f>VLOOKUP(fLineItemInvoiceDetail[[#This Row],[Product]],dProduct[],4,0)*fLineItemInvoiceDetail[[#This Row],[Quanity]]</f>
        <v>217</v>
      </c>
      <c r="AM430" s="31">
        <v>125969</v>
      </c>
      <c r="AN430" s="31">
        <v>49.525000000000006</v>
      </c>
      <c r="AO430" s="31">
        <v>75.260000000000005</v>
      </c>
      <c r="AQ430" s="32">
        <v>125697</v>
      </c>
      <c r="AR430" s="31" t="s">
        <v>14</v>
      </c>
      <c r="AS430" s="31">
        <v>31</v>
      </c>
      <c r="AT430" s="31">
        <v>18.82</v>
      </c>
      <c r="AU430" s="48">
        <f t="shared" si="14"/>
        <v>58.342344371929393</v>
      </c>
      <c r="AV430" s="48">
        <f t="shared" si="15"/>
        <v>18.113679125349606</v>
      </c>
    </row>
    <row r="431" spans="1:48" x14ac:dyDescent="0.25">
      <c r="A431" s="1">
        <v>43276</v>
      </c>
      <c r="B431">
        <v>125971</v>
      </c>
      <c r="C431">
        <v>28.524999999999999</v>
      </c>
      <c r="D431">
        <v>73.77</v>
      </c>
      <c r="E431">
        <f>SUMPRODUCT(fLineItemInvoiceDetail[Quanity],fLineItemInvoiceDetail[Unit Price],--(fLineItemInvoiceDetail[Invoice Number]=fInvoiceHeader[[#This Row],[Invoice Number]]))</f>
        <v>1475.3400000000001</v>
      </c>
      <c r="F431">
        <f>fInvoiceHeader[[#This Row],[Invoice Discount]]/fInvoiceHeader[[#This Row],[Invoice Sales]]</f>
        <v>5.0002033429582329E-2</v>
      </c>
      <c r="G431">
        <f>SUMIFS(fLineItemInvoiceDetail[Line Weight],fLineItemInvoiceDetail[Invoice Number],fInvoiceHeader[[#This Row],[Invoice Number]])</f>
        <v>322</v>
      </c>
      <c r="I431" s="43">
        <v>125698</v>
      </c>
      <c r="J431" s="43" t="s">
        <v>16</v>
      </c>
      <c r="K431" s="43">
        <v>28</v>
      </c>
      <c r="L431" s="43">
        <v>12.32</v>
      </c>
      <c r="M431" s="43">
        <f>VLOOKUP(fLineItemInvoiceDetail[[#This Row],[Invoice Number]],fInvoiceHeader[[Invoice Number]:[% Sales Discount]],5,0)*fLineItemInvoiceDetail[[#This Row],[Quanity]]*fLineItemInvoiceDetail[[#This Row],[Unit Price]]</f>
        <v>6.8999999999999995</v>
      </c>
      <c r="N4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431" s="43">
        <f>VLOOKUP(fLineItemInvoiceDetail[[#This Row],[Product]],dProduct[],4,0)*fLineItemInvoiceDetail[[#This Row],[Quanity]]</f>
        <v>98</v>
      </c>
      <c r="AM431" s="28">
        <v>125971</v>
      </c>
      <c r="AN431" s="28">
        <v>28.524999999999999</v>
      </c>
      <c r="AO431" s="28">
        <v>73.77</v>
      </c>
      <c r="AQ431" s="30">
        <v>125698</v>
      </c>
      <c r="AR431" s="28" t="s">
        <v>16</v>
      </c>
      <c r="AS431" s="28">
        <v>28</v>
      </c>
      <c r="AT431" s="28">
        <v>12.32</v>
      </c>
      <c r="AU431" s="48">
        <f t="shared" si="14"/>
        <v>6.8999999999999995</v>
      </c>
      <c r="AV431" s="48">
        <f t="shared" si="15"/>
        <v>14.7</v>
      </c>
    </row>
    <row r="432" spans="1:48" x14ac:dyDescent="0.25">
      <c r="A432" s="1">
        <v>43276</v>
      </c>
      <c r="B432">
        <v>125972</v>
      </c>
      <c r="C432">
        <v>134.22499999999999</v>
      </c>
      <c r="D432">
        <v>295.63</v>
      </c>
      <c r="E432">
        <f>SUMPRODUCT(fLineItemInvoiceDetail[Quanity],fLineItemInvoiceDetail[Unit Price],--(fLineItemInvoiceDetail[Invoice Number]=fInvoiceHeader[[#This Row],[Invoice Number]]))</f>
        <v>2956.3</v>
      </c>
      <c r="F432">
        <f>fInvoiceHeader[[#This Row],[Invoice Discount]]/fInvoiceHeader[[#This Row],[Invoice Sales]]</f>
        <v>9.9999999999999992E-2</v>
      </c>
      <c r="G432">
        <f>SUMIFS(fLineItemInvoiceDetail[Line Weight],fLineItemInvoiceDetail[Invoice Number],fInvoiceHeader[[#This Row],[Invoice Number]])</f>
        <v>940</v>
      </c>
      <c r="I432" s="46">
        <v>125699</v>
      </c>
      <c r="J432" s="46" t="s">
        <v>10</v>
      </c>
      <c r="K432" s="46">
        <v>80</v>
      </c>
      <c r="L432" s="46">
        <v>17.37</v>
      </c>
      <c r="M432" s="46">
        <f>VLOOKUP(fLineItemInvoiceDetail[[#This Row],[Invoice Number]],fInvoiceHeader[[Invoice Number]:[% Sales Discount]],5,0)*fLineItemInvoiceDetail[[#This Row],[Quanity]]*fLineItemInvoiceDetail[[#This Row],[Unit Price]]</f>
        <v>138.96099846235649</v>
      </c>
      <c r="N4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67.292817679558013</v>
      </c>
      <c r="O432" s="46">
        <f>VLOOKUP(fLineItemInvoiceDetail[[#This Row],[Product]],dProduct[],4,0)*fLineItemInvoiceDetail[[#This Row],[Quanity]]</f>
        <v>480</v>
      </c>
      <c r="AM432" s="31">
        <v>125972</v>
      </c>
      <c r="AN432" s="31">
        <v>134.22499999999999</v>
      </c>
      <c r="AO432" s="31">
        <v>295.63</v>
      </c>
      <c r="AQ432" s="32">
        <v>125699</v>
      </c>
      <c r="AR432" s="31" t="s">
        <v>10</v>
      </c>
      <c r="AS432" s="31">
        <v>80</v>
      </c>
      <c r="AT432" s="31">
        <v>17.37</v>
      </c>
      <c r="AU432" s="48">
        <f t="shared" si="14"/>
        <v>138.96099846235649</v>
      </c>
      <c r="AV432" s="48">
        <f t="shared" si="15"/>
        <v>67.292817679558013</v>
      </c>
    </row>
    <row r="433" spans="1:48" x14ac:dyDescent="0.25">
      <c r="A433" s="1">
        <v>43278</v>
      </c>
      <c r="B433">
        <v>125974</v>
      </c>
      <c r="C433">
        <v>43.4</v>
      </c>
      <c r="D433">
        <v>138.63</v>
      </c>
      <c r="E433">
        <f>SUMPRODUCT(fLineItemInvoiceDetail[Quanity],fLineItemInvoiceDetail[Unit Price],--(fLineItemInvoiceDetail[Invoice Number]=fInvoiceHeader[[#This Row],[Invoice Number]]))</f>
        <v>2132.71</v>
      </c>
      <c r="F433">
        <f>fInvoiceHeader[[#This Row],[Invoice Discount]]/fInvoiceHeader[[#This Row],[Invoice Sales]]</f>
        <v>6.5001805214961239E-2</v>
      </c>
      <c r="G433">
        <f>SUMIFS(fLineItemInvoiceDetail[Line Weight],fLineItemInvoiceDetail[Invoice Number],fInvoiceHeader[[#This Row],[Invoice Number]])</f>
        <v>555.5</v>
      </c>
      <c r="I433" s="43">
        <v>125699</v>
      </c>
      <c r="J433" s="43" t="s">
        <v>6</v>
      </c>
      <c r="K433" s="43">
        <v>202</v>
      </c>
      <c r="L433" s="43">
        <v>20.68</v>
      </c>
      <c r="M433" s="43">
        <f>VLOOKUP(fLineItemInvoiceDetail[[#This Row],[Invoice Number]],fInvoiceHeader[[Invoice Number]:[% Sales Discount]],5,0)*fLineItemInvoiceDetail[[#This Row],[Quanity]]*fLineItemInvoiceDetail[[#This Row],[Unit Price]]</f>
        <v>417.73900153764362</v>
      </c>
      <c r="N4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84.957182320441987</v>
      </c>
      <c r="O433" s="43">
        <f>VLOOKUP(fLineItemInvoiceDetail[[#This Row],[Product]],dProduct[],4,0)*fLineItemInvoiceDetail[[#This Row],[Quanity]]</f>
        <v>606</v>
      </c>
      <c r="AM433" s="28">
        <v>125974</v>
      </c>
      <c r="AN433" s="28">
        <v>43.4</v>
      </c>
      <c r="AO433" s="28">
        <v>138.63</v>
      </c>
      <c r="AQ433" s="30">
        <v>125699</v>
      </c>
      <c r="AR433" s="28" t="s">
        <v>6</v>
      </c>
      <c r="AS433" s="28">
        <v>202</v>
      </c>
      <c r="AT433" s="28">
        <v>20.68</v>
      </c>
      <c r="AU433" s="48">
        <f t="shared" si="14"/>
        <v>417.73900153764362</v>
      </c>
      <c r="AV433" s="48">
        <f t="shared" si="15"/>
        <v>84.957182320441987</v>
      </c>
    </row>
    <row r="434" spans="1:48" x14ac:dyDescent="0.25">
      <c r="A434" s="1">
        <v>43279</v>
      </c>
      <c r="B434">
        <v>125975</v>
      </c>
      <c r="C434">
        <v>36.75</v>
      </c>
      <c r="D434">
        <v>61.21</v>
      </c>
      <c r="E434">
        <f>SUMPRODUCT(fLineItemInvoiceDetail[Quanity],fLineItemInvoiceDetail[Unit Price],--(fLineItemInvoiceDetail[Invoice Number]=fInvoiceHeader[[#This Row],[Invoice Number]]))</f>
        <v>1224.21</v>
      </c>
      <c r="F434">
        <f>fInvoiceHeader[[#This Row],[Invoice Discount]]/fInvoiceHeader[[#This Row],[Invoice Sales]]</f>
        <v>4.9999591573341176E-2</v>
      </c>
      <c r="G434">
        <f>SUMIFS(fLineItemInvoiceDetail[Line Weight],fLineItemInvoiceDetail[Invoice Number],fInvoiceHeader[[#This Row],[Invoice Number]])</f>
        <v>474.5</v>
      </c>
      <c r="I434" s="46">
        <v>125700</v>
      </c>
      <c r="J434" s="46" t="s">
        <v>10</v>
      </c>
      <c r="K434" s="46">
        <v>17</v>
      </c>
      <c r="L434" s="46">
        <v>23.16</v>
      </c>
      <c r="M434" s="46">
        <f>VLOOKUP(fLineItemInvoiceDetail[[#This Row],[Invoice Number]],fInvoiceHeader[[Invoice Number]:[% Sales Discount]],5,0)*fLineItemInvoiceDetail[[#This Row],[Quanity]]*fLineItemInvoiceDetail[[#This Row],[Unit Price]]</f>
        <v>7.8699999999999992</v>
      </c>
      <c r="N4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434" s="46">
        <f>VLOOKUP(fLineItemInvoiceDetail[[#This Row],[Product]],dProduct[],4,0)*fLineItemInvoiceDetail[[#This Row],[Quanity]]</f>
        <v>102</v>
      </c>
      <c r="AM434" s="31">
        <v>125975</v>
      </c>
      <c r="AN434" s="31">
        <v>36.75</v>
      </c>
      <c r="AO434" s="31">
        <v>61.21</v>
      </c>
      <c r="AQ434" s="32">
        <v>125700</v>
      </c>
      <c r="AR434" s="31" t="s">
        <v>10</v>
      </c>
      <c r="AS434" s="31">
        <v>17</v>
      </c>
      <c r="AT434" s="31">
        <v>23.16</v>
      </c>
      <c r="AU434" s="48">
        <f t="shared" si="14"/>
        <v>7.8699999999999992</v>
      </c>
      <c r="AV434" s="48">
        <f t="shared" si="15"/>
        <v>18.375</v>
      </c>
    </row>
    <row r="435" spans="1:48" x14ac:dyDescent="0.25">
      <c r="A435" s="1">
        <v>43280</v>
      </c>
      <c r="B435">
        <v>125976</v>
      </c>
      <c r="C435">
        <v>150.50000000000003</v>
      </c>
      <c r="D435">
        <v>435.5</v>
      </c>
      <c r="E435">
        <f>SUMPRODUCT(fLineItemInvoiceDetail[Quanity],fLineItemInvoiceDetail[Unit Price],--(fLineItemInvoiceDetail[Invoice Number]=fInvoiceHeader[[#This Row],[Invoice Number]]))</f>
        <v>4354.9500000000007</v>
      </c>
      <c r="F435">
        <f>fInvoiceHeader[[#This Row],[Invoice Discount]]/fInvoiceHeader[[#This Row],[Invoice Sales]]</f>
        <v>0.10000114811880732</v>
      </c>
      <c r="G435">
        <f>SUMIFS(fLineItemInvoiceDetail[Line Weight],fLineItemInvoiceDetail[Invoice Number],fInvoiceHeader[[#This Row],[Invoice Number]])</f>
        <v>1230.5</v>
      </c>
      <c r="I435" s="43">
        <v>125701</v>
      </c>
      <c r="J435" s="43" t="s">
        <v>17</v>
      </c>
      <c r="K435" s="43">
        <v>85</v>
      </c>
      <c r="L435" s="43">
        <v>16.77</v>
      </c>
      <c r="M435" s="43">
        <f>VLOOKUP(fLineItemInvoiceDetail[[#This Row],[Invoice Number]],fInvoiceHeader[[Invoice Number]:[% Sales Discount]],5,0)*fLineItemInvoiceDetail[[#This Row],[Quanity]]*fLineItemInvoiceDetail[[#This Row],[Unit Price]]</f>
        <v>106.91154697433483</v>
      </c>
      <c r="N4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44.586463730569953</v>
      </c>
      <c r="O435" s="43">
        <f>VLOOKUP(fLineItemInvoiceDetail[[#This Row],[Product]],dProduct[],4,0)*fLineItemInvoiceDetail[[#This Row],[Quanity]]</f>
        <v>552.5</v>
      </c>
      <c r="AM435" s="28">
        <v>125976</v>
      </c>
      <c r="AN435" s="28">
        <v>150.50000000000003</v>
      </c>
      <c r="AO435" s="28">
        <v>435.5</v>
      </c>
      <c r="AQ435" s="30">
        <v>125701</v>
      </c>
      <c r="AR435" s="28" t="s">
        <v>17</v>
      </c>
      <c r="AS435" s="28">
        <v>85</v>
      </c>
      <c r="AT435" s="28">
        <v>16.77</v>
      </c>
      <c r="AU435" s="48">
        <f t="shared" si="14"/>
        <v>106.91154697433483</v>
      </c>
      <c r="AV435" s="48">
        <f t="shared" si="15"/>
        <v>44.586463730569953</v>
      </c>
    </row>
    <row r="436" spans="1:48" x14ac:dyDescent="0.25">
      <c r="A436" s="1">
        <v>43283</v>
      </c>
      <c r="B436">
        <v>125977</v>
      </c>
      <c r="C436">
        <v>266.17500000000001</v>
      </c>
      <c r="D436">
        <v>400.91</v>
      </c>
      <c r="E436">
        <f>SUMPRODUCT(fLineItemInvoiceDetail[Quanity],fLineItemInvoiceDetail[Unit Price],--(fLineItemInvoiceDetail[Invoice Number]=fInvoiceHeader[[#This Row],[Invoice Number]]))</f>
        <v>4009.1400000000003</v>
      </c>
      <c r="F436">
        <f>fInvoiceHeader[[#This Row],[Invoice Discount]]/fInvoiceHeader[[#This Row],[Invoice Sales]]</f>
        <v>9.999900227979068E-2</v>
      </c>
      <c r="G436">
        <f>SUMIFS(fLineItemInvoiceDetail[Line Weight],fLineItemInvoiceDetail[Invoice Number],fInvoiceHeader[[#This Row],[Invoice Number]])</f>
        <v>1774</v>
      </c>
      <c r="I436" s="46">
        <v>125701</v>
      </c>
      <c r="J436" s="46" t="s">
        <v>13</v>
      </c>
      <c r="K436" s="46">
        <v>75</v>
      </c>
      <c r="L436" s="46">
        <v>14.97</v>
      </c>
      <c r="M436" s="46">
        <f>VLOOKUP(fLineItemInvoiceDetail[[#This Row],[Invoice Number]],fInvoiceHeader[[Invoice Number]:[% Sales Discount]],5,0)*fLineItemInvoiceDetail[[#This Row],[Quanity]]*fLineItemInvoiceDetail[[#This Row],[Unit Price]]</f>
        <v>84.208453025665179</v>
      </c>
      <c r="N4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33.288536269430054</v>
      </c>
      <c r="O436" s="46">
        <f>VLOOKUP(fLineItemInvoiceDetail[[#This Row],[Product]],dProduct[],4,0)*fLineItemInvoiceDetail[[#This Row],[Quanity]]</f>
        <v>412.5</v>
      </c>
      <c r="AM436" s="31">
        <v>125977</v>
      </c>
      <c r="AN436" s="31">
        <v>266.17500000000001</v>
      </c>
      <c r="AO436" s="31">
        <v>400.91</v>
      </c>
      <c r="AQ436" s="32">
        <v>125701</v>
      </c>
      <c r="AR436" s="31" t="s">
        <v>13</v>
      </c>
      <c r="AS436" s="31">
        <v>75</v>
      </c>
      <c r="AT436" s="31">
        <v>14.97</v>
      </c>
      <c r="AU436" s="48">
        <f t="shared" si="14"/>
        <v>84.208453025665179</v>
      </c>
      <c r="AV436" s="48">
        <f t="shared" si="15"/>
        <v>33.288536269430054</v>
      </c>
    </row>
    <row r="437" spans="1:48" x14ac:dyDescent="0.25">
      <c r="A437" s="1">
        <v>43283</v>
      </c>
      <c r="B437">
        <v>125978</v>
      </c>
      <c r="C437">
        <v>44.625</v>
      </c>
      <c r="D437">
        <v>187.73</v>
      </c>
      <c r="E437">
        <f>SUMPRODUCT(fLineItemInvoiceDetail[Quanity],fLineItemInvoiceDetail[Unit Price],--(fLineItemInvoiceDetail[Invoice Number]=fInvoiceHeader[[#This Row],[Invoice Number]]))</f>
        <v>2503.06</v>
      </c>
      <c r="F437">
        <f>fInvoiceHeader[[#This Row],[Invoice Discount]]/fInvoiceHeader[[#This Row],[Invoice Sales]]</f>
        <v>7.5000199755499264E-2</v>
      </c>
      <c r="G437">
        <f>SUMIFS(fLineItemInvoiceDetail[Line Weight],fLineItemInvoiceDetail[Invoice Number],fInvoiceHeader[[#This Row],[Invoice Number]])</f>
        <v>606</v>
      </c>
      <c r="I437" s="43">
        <v>125702</v>
      </c>
      <c r="J437" s="43" t="s">
        <v>8</v>
      </c>
      <c r="K437" s="43">
        <v>29</v>
      </c>
      <c r="L437" s="43">
        <v>18.170000000000002</v>
      </c>
      <c r="M437" s="43">
        <f>VLOOKUP(fLineItemInvoiceDetail[[#This Row],[Invoice Number]],fInvoiceHeader[[Invoice Number]:[% Sales Discount]],5,0)*fLineItemInvoiceDetail[[#This Row],[Quanity]]*fLineItemInvoiceDetail[[#This Row],[Unit Price]]</f>
        <v>15.81</v>
      </c>
      <c r="N4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437" s="43">
        <f>VLOOKUP(fLineItemInvoiceDetail[[#This Row],[Product]],dProduct[],4,0)*fLineItemInvoiceDetail[[#This Row],[Quanity]]</f>
        <v>116</v>
      </c>
      <c r="AM437" s="28">
        <v>125978</v>
      </c>
      <c r="AN437" s="28">
        <v>44.625</v>
      </c>
      <c r="AO437" s="28">
        <v>187.73</v>
      </c>
      <c r="AQ437" s="30">
        <v>125702</v>
      </c>
      <c r="AR437" s="28" t="s">
        <v>8</v>
      </c>
      <c r="AS437" s="28">
        <v>29</v>
      </c>
      <c r="AT437" s="28">
        <v>18.170000000000002</v>
      </c>
      <c r="AU437" s="48">
        <f t="shared" si="14"/>
        <v>15.81</v>
      </c>
      <c r="AV437" s="48">
        <f t="shared" si="15"/>
        <v>19.600000000000001</v>
      </c>
    </row>
    <row r="438" spans="1:48" x14ac:dyDescent="0.25">
      <c r="A438" s="1">
        <v>43285</v>
      </c>
      <c r="B438">
        <v>125979</v>
      </c>
      <c r="C438">
        <v>25.2</v>
      </c>
      <c r="D438">
        <v>17.96</v>
      </c>
      <c r="E438">
        <f>SUMPRODUCT(fLineItemInvoiceDetail[Quanity],fLineItemInvoiceDetail[Unit Price],--(fLineItemInvoiceDetail[Invoice Number]=fInvoiceHeader[[#This Row],[Invoice Number]]))</f>
        <v>598.5</v>
      </c>
      <c r="F438">
        <f>fInvoiceHeader[[#This Row],[Invoice Discount]]/fInvoiceHeader[[#This Row],[Invoice Sales]]</f>
        <v>3.0008354218880536E-2</v>
      </c>
      <c r="G438">
        <f>SUMIFS(fLineItemInvoiceDetail[Line Weight],fLineItemInvoiceDetail[Invoice Number],fInvoiceHeader[[#This Row],[Invoice Number]])</f>
        <v>250</v>
      </c>
      <c r="I438" s="46">
        <v>125703</v>
      </c>
      <c r="J438" s="46" t="s">
        <v>6</v>
      </c>
      <c r="K438" s="46">
        <v>45</v>
      </c>
      <c r="L438" s="46">
        <v>29.87</v>
      </c>
      <c r="M438" s="46">
        <f>VLOOKUP(fLineItemInvoiceDetail[[#This Row],[Invoice Number]],fInvoiceHeader[[Invoice Number]:[% Sales Discount]],5,0)*fLineItemInvoiceDetail[[#This Row],[Quanity]]*fLineItemInvoiceDetail[[#This Row],[Unit Price]]</f>
        <v>67.209999999999994</v>
      </c>
      <c r="N4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7.875</v>
      </c>
      <c r="O438" s="46">
        <f>VLOOKUP(fLineItemInvoiceDetail[[#This Row],[Product]],dProduct[],4,0)*fLineItemInvoiceDetail[[#This Row],[Quanity]]</f>
        <v>135</v>
      </c>
      <c r="AM438" s="31">
        <v>125979</v>
      </c>
      <c r="AN438" s="31">
        <v>25.2</v>
      </c>
      <c r="AO438" s="31">
        <v>17.96</v>
      </c>
      <c r="AQ438" s="32">
        <v>125703</v>
      </c>
      <c r="AR438" s="31" t="s">
        <v>6</v>
      </c>
      <c r="AS438" s="31">
        <v>45</v>
      </c>
      <c r="AT438" s="31">
        <v>29.87</v>
      </c>
      <c r="AU438" s="48">
        <f t="shared" si="14"/>
        <v>67.209999999999994</v>
      </c>
      <c r="AV438" s="48">
        <f t="shared" si="15"/>
        <v>7.875</v>
      </c>
    </row>
    <row r="439" spans="1:48" x14ac:dyDescent="0.25">
      <c r="A439" s="1">
        <v>43285</v>
      </c>
      <c r="B439">
        <v>125980</v>
      </c>
      <c r="C439">
        <v>20.824999999999999</v>
      </c>
      <c r="D439">
        <v>22.35</v>
      </c>
      <c r="E439">
        <f>SUMPRODUCT(fLineItemInvoiceDetail[Quanity],fLineItemInvoiceDetail[Unit Price],--(fLineItemInvoiceDetail[Invoice Number]=fInvoiceHeader[[#This Row],[Invoice Number]]))</f>
        <v>744.97</v>
      </c>
      <c r="F439">
        <f>fInvoiceHeader[[#This Row],[Invoice Discount]]/fInvoiceHeader[[#This Row],[Invoice Sales]]</f>
        <v>3.0001208102339694E-2</v>
      </c>
      <c r="G439">
        <f>SUMIFS(fLineItemInvoiceDetail[Line Weight],fLineItemInvoiceDetail[Invoice Number],fInvoiceHeader[[#This Row],[Invoice Number]])</f>
        <v>266.5</v>
      </c>
      <c r="I439" s="43">
        <v>125704</v>
      </c>
      <c r="J439" s="43" t="s">
        <v>14</v>
      </c>
      <c r="K439" s="43">
        <v>41</v>
      </c>
      <c r="L439" s="43">
        <v>18.82</v>
      </c>
      <c r="M439" s="43">
        <f>VLOOKUP(fLineItemInvoiceDetail[[#This Row],[Invoice Number]],fInvoiceHeader[[Invoice Number]:[% Sales Discount]],5,0)*fLineItemInvoiceDetail[[#This Row],[Quanity]]*fLineItemInvoiceDetail[[#This Row],[Unit Price]]</f>
        <v>77.162751975883353</v>
      </c>
      <c r="N4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36.380436447166922</v>
      </c>
      <c r="O439" s="43">
        <f>VLOOKUP(fLineItemInvoiceDetail[[#This Row],[Product]],dProduct[],4,0)*fLineItemInvoiceDetail[[#This Row],[Quanity]]</f>
        <v>287</v>
      </c>
      <c r="AM439" s="28">
        <v>125980</v>
      </c>
      <c r="AN439" s="28">
        <v>20.824999999999999</v>
      </c>
      <c r="AO439" s="28">
        <v>22.35</v>
      </c>
      <c r="AQ439" s="30">
        <v>125704</v>
      </c>
      <c r="AR439" s="28" t="s">
        <v>14</v>
      </c>
      <c r="AS439" s="28">
        <v>41</v>
      </c>
      <c r="AT439" s="28">
        <v>18.82</v>
      </c>
      <c r="AU439" s="48">
        <f t="shared" si="14"/>
        <v>77.162751975883353</v>
      </c>
      <c r="AV439" s="48">
        <f t="shared" si="15"/>
        <v>36.380436447166922</v>
      </c>
    </row>
    <row r="440" spans="1:48" x14ac:dyDescent="0.25">
      <c r="A440" s="1">
        <v>43287</v>
      </c>
      <c r="B440">
        <v>125981</v>
      </c>
      <c r="C440">
        <v>8.5749999999999993</v>
      </c>
      <c r="D440">
        <v>7.88</v>
      </c>
      <c r="E440">
        <f>SUMPRODUCT(fLineItemInvoiceDetail[Quanity],fLineItemInvoiceDetail[Unit Price],--(fLineItemInvoiceDetail[Invoice Number]=fInvoiceHeader[[#This Row],[Invoice Number]]))</f>
        <v>394.24</v>
      </c>
      <c r="F440">
        <f>fInvoiceHeader[[#This Row],[Invoice Discount]]/fInvoiceHeader[[#This Row],[Invoice Sales]]</f>
        <v>1.9987824675324676E-2</v>
      </c>
      <c r="G440">
        <f>SUMIFS(fLineItemInvoiceDetail[Line Weight],fLineItemInvoiceDetail[Invoice Number],fInvoiceHeader[[#This Row],[Invoice Number]])</f>
        <v>112</v>
      </c>
      <c r="I440" s="46">
        <v>125704</v>
      </c>
      <c r="J440" s="46" t="s">
        <v>22</v>
      </c>
      <c r="K440" s="46">
        <v>38</v>
      </c>
      <c r="L440" s="46">
        <v>48.75</v>
      </c>
      <c r="M440" s="46">
        <f>VLOOKUP(fLineItemInvoiceDetail[[#This Row],[Invoice Number]],fInvoiceHeader[[Invoice Number]:[% Sales Discount]],5,0)*fLineItemInvoiceDetail[[#This Row],[Quanity]]*fLineItemInvoiceDetail[[#This Row],[Unit Price]]</f>
        <v>185.25180533853955</v>
      </c>
      <c r="N4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33.718453292496172</v>
      </c>
      <c r="O440" s="46">
        <f>VLOOKUP(fLineItemInvoiceDetail[[#This Row],[Product]],dProduct[],4,0)*fLineItemInvoiceDetail[[#This Row],[Quanity]]</f>
        <v>266</v>
      </c>
      <c r="AM440" s="31">
        <v>125981</v>
      </c>
      <c r="AN440" s="31">
        <v>8.5749999999999993</v>
      </c>
      <c r="AO440" s="31">
        <v>7.88</v>
      </c>
      <c r="AQ440" s="32">
        <v>125704</v>
      </c>
      <c r="AR440" s="31" t="s">
        <v>22</v>
      </c>
      <c r="AS440" s="31">
        <v>38</v>
      </c>
      <c r="AT440" s="31">
        <v>48.75</v>
      </c>
      <c r="AU440" s="48">
        <f t="shared" si="14"/>
        <v>185.25180533853955</v>
      </c>
      <c r="AV440" s="48">
        <f t="shared" si="15"/>
        <v>33.718453292496172</v>
      </c>
    </row>
    <row r="441" spans="1:48" x14ac:dyDescent="0.25">
      <c r="A441" s="1">
        <v>43288</v>
      </c>
      <c r="B441">
        <v>125982</v>
      </c>
      <c r="C441">
        <v>33.6</v>
      </c>
      <c r="D441">
        <v>190.9</v>
      </c>
      <c r="E441">
        <f>SUMPRODUCT(fLineItemInvoiceDetail[Quanity],fLineItemInvoiceDetail[Unit Price],--(fLineItemInvoiceDetail[Invoice Number]=fInvoiceHeader[[#This Row],[Invoice Number]]))</f>
        <v>2545.29</v>
      </c>
      <c r="F441">
        <f>fInvoiceHeader[[#This Row],[Invoice Discount]]/fInvoiceHeader[[#This Row],[Invoice Sales]]</f>
        <v>7.5001276868254696E-2</v>
      </c>
      <c r="G441">
        <f>SUMIFS(fLineItemInvoiceDetail[Line Weight],fLineItemInvoiceDetail[Invoice Number],fInvoiceHeader[[#This Row],[Invoice Number]])</f>
        <v>380</v>
      </c>
      <c r="I441" s="43">
        <v>125704</v>
      </c>
      <c r="J441" s="43" t="s">
        <v>8</v>
      </c>
      <c r="K441" s="43">
        <v>25</v>
      </c>
      <c r="L441" s="43">
        <v>18.170000000000002</v>
      </c>
      <c r="M441" s="43">
        <f>VLOOKUP(fLineItemInvoiceDetail[[#This Row],[Invoice Number]],fInvoiceHeader[[Invoice Number]:[% Sales Discount]],5,0)*fLineItemInvoiceDetail[[#This Row],[Quanity]]*fLineItemInvoiceDetail[[#This Row],[Unit Price]]</f>
        <v>45.42544268557711</v>
      </c>
      <c r="N4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12.676110260336907</v>
      </c>
      <c r="O441" s="43">
        <f>VLOOKUP(fLineItemInvoiceDetail[[#This Row],[Product]],dProduct[],4,0)*fLineItemInvoiceDetail[[#This Row],[Quanity]]</f>
        <v>100</v>
      </c>
      <c r="AM441" s="28">
        <v>125982</v>
      </c>
      <c r="AN441" s="28">
        <v>33.6</v>
      </c>
      <c r="AO441" s="28">
        <v>190.9</v>
      </c>
      <c r="AQ441" s="30">
        <v>125704</v>
      </c>
      <c r="AR441" s="28" t="s">
        <v>8</v>
      </c>
      <c r="AS441" s="28">
        <v>25</v>
      </c>
      <c r="AT441" s="28">
        <v>18.170000000000002</v>
      </c>
      <c r="AU441" s="48">
        <f t="shared" si="14"/>
        <v>45.42544268557711</v>
      </c>
      <c r="AV441" s="48">
        <f t="shared" si="15"/>
        <v>12.676110260336907</v>
      </c>
    </row>
    <row r="442" spans="1:48" x14ac:dyDescent="0.25">
      <c r="A442" s="1">
        <v>43289</v>
      </c>
      <c r="B442">
        <v>125983</v>
      </c>
      <c r="C442">
        <v>92.4</v>
      </c>
      <c r="D442">
        <v>132.72999999999999</v>
      </c>
      <c r="E442">
        <f>SUMPRODUCT(fLineItemInvoiceDetail[Quanity],fLineItemInvoiceDetail[Unit Price],--(fLineItemInvoiceDetail[Invoice Number]=fInvoiceHeader[[#This Row],[Invoice Number]]))</f>
        <v>2041.96</v>
      </c>
      <c r="F442">
        <f>fInvoiceHeader[[#This Row],[Invoice Discount]]/fInvoiceHeader[[#This Row],[Invoice Sales]]</f>
        <v>6.5001273286450265E-2</v>
      </c>
      <c r="G442">
        <f>SUMIFS(fLineItemInvoiceDetail[Line Weight],fLineItemInvoiceDetail[Invoice Number],fInvoiceHeader[[#This Row],[Invoice Number]])</f>
        <v>786.5</v>
      </c>
      <c r="I442" s="46">
        <v>125705</v>
      </c>
      <c r="J442" s="46" t="s">
        <v>13</v>
      </c>
      <c r="K442" s="46">
        <v>35</v>
      </c>
      <c r="L442" s="46">
        <v>16.22</v>
      </c>
      <c r="M442" s="46">
        <f>VLOOKUP(fLineItemInvoiceDetail[[#This Row],[Invoice Number]],fInvoiceHeader[[Invoice Number]:[% Sales Discount]],5,0)*fLineItemInvoiceDetail[[#This Row],[Quanity]]*fLineItemInvoiceDetail[[#This Row],[Unit Price]]</f>
        <v>56.770785428686061</v>
      </c>
      <c r="N4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20.039365773646804</v>
      </c>
      <c r="O442" s="46">
        <f>VLOOKUP(fLineItemInvoiceDetail[[#This Row],[Product]],dProduct[],4,0)*fLineItemInvoiceDetail[[#This Row],[Quanity]]</f>
        <v>192.5</v>
      </c>
      <c r="AM442" s="31">
        <v>125983</v>
      </c>
      <c r="AN442" s="31">
        <v>92.4</v>
      </c>
      <c r="AO442" s="31">
        <v>132.72999999999999</v>
      </c>
      <c r="AQ442" s="32">
        <v>125705</v>
      </c>
      <c r="AR442" s="31" t="s">
        <v>13</v>
      </c>
      <c r="AS442" s="31">
        <v>35</v>
      </c>
      <c r="AT442" s="31">
        <v>16.22</v>
      </c>
      <c r="AU442" s="48">
        <f t="shared" si="14"/>
        <v>56.770785428686061</v>
      </c>
      <c r="AV442" s="48">
        <f t="shared" si="15"/>
        <v>20.039365773646804</v>
      </c>
    </row>
    <row r="443" spans="1:48" x14ac:dyDescent="0.25">
      <c r="A443" s="1">
        <v>43291</v>
      </c>
      <c r="B443">
        <v>125984</v>
      </c>
      <c r="C443">
        <v>47.424999999999997</v>
      </c>
      <c r="D443">
        <v>129.19999999999999</v>
      </c>
      <c r="E443">
        <f>SUMPRODUCT(fLineItemInvoiceDetail[Quanity],fLineItemInvoiceDetail[Unit Price],--(fLineItemInvoiceDetail[Invoice Number]=fInvoiceHeader[[#This Row],[Invoice Number]]))</f>
        <v>1987.6200000000001</v>
      </c>
      <c r="F443">
        <f>fInvoiceHeader[[#This Row],[Invoice Discount]]/fInvoiceHeader[[#This Row],[Invoice Sales]]</f>
        <v>6.5002364637103668E-2</v>
      </c>
      <c r="G443">
        <f>SUMIFS(fLineItemInvoiceDetail[Line Weight],fLineItemInvoiceDetail[Invoice Number],fInvoiceHeader[[#This Row],[Invoice Number]])</f>
        <v>343</v>
      </c>
      <c r="I443" s="43">
        <v>125705</v>
      </c>
      <c r="J443" s="43" t="s">
        <v>15</v>
      </c>
      <c r="K443" s="43">
        <v>74</v>
      </c>
      <c r="L443" s="43">
        <v>17.37</v>
      </c>
      <c r="M443" s="43">
        <f>VLOOKUP(fLineItemInvoiceDetail[[#This Row],[Invoice Number]],fInvoiceHeader[[Invoice Number]:[% Sales Discount]],5,0)*fLineItemInvoiceDetail[[#This Row],[Quanity]]*fLineItemInvoiceDetail[[#This Row],[Unit Price]]</f>
        <v>128.53977835885942</v>
      </c>
      <c r="N4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38.517222525970482</v>
      </c>
      <c r="O443" s="43">
        <f>VLOOKUP(fLineItemInvoiceDetail[[#This Row],[Product]],dProduct[],4,0)*fLineItemInvoiceDetail[[#This Row],[Quanity]]</f>
        <v>370</v>
      </c>
      <c r="AM443" s="28">
        <v>125984</v>
      </c>
      <c r="AN443" s="28">
        <v>47.424999999999997</v>
      </c>
      <c r="AO443" s="28">
        <v>129.19999999999999</v>
      </c>
      <c r="AQ443" s="30">
        <v>125705</v>
      </c>
      <c r="AR443" s="28" t="s">
        <v>15</v>
      </c>
      <c r="AS443" s="28">
        <v>74</v>
      </c>
      <c r="AT443" s="28">
        <v>17.37</v>
      </c>
      <c r="AU443" s="48">
        <f t="shared" si="14"/>
        <v>128.53977835885942</v>
      </c>
      <c r="AV443" s="48">
        <f t="shared" si="15"/>
        <v>38.517222525970482</v>
      </c>
    </row>
    <row r="444" spans="1:48" x14ac:dyDescent="0.25">
      <c r="A444" s="1">
        <v>43291</v>
      </c>
      <c r="B444">
        <v>125985</v>
      </c>
      <c r="C444">
        <v>136.15</v>
      </c>
      <c r="D444">
        <v>359.06</v>
      </c>
      <c r="E444">
        <f>SUMPRODUCT(fLineItemInvoiceDetail[Quanity],fLineItemInvoiceDetail[Unit Price],--(fLineItemInvoiceDetail[Invoice Number]=fInvoiceHeader[[#This Row],[Invoice Number]]))</f>
        <v>3590.6000000000004</v>
      </c>
      <c r="F444">
        <f>fInvoiceHeader[[#This Row],[Invoice Discount]]/fInvoiceHeader[[#This Row],[Invoice Sales]]</f>
        <v>9.9999999999999992E-2</v>
      </c>
      <c r="G444">
        <f>SUMIFS(fLineItemInvoiceDetail[Line Weight],fLineItemInvoiceDetail[Invoice Number],fInvoiceHeader[[#This Row],[Invoice Number]])</f>
        <v>1319.5</v>
      </c>
      <c r="I444" s="46">
        <v>125705</v>
      </c>
      <c r="J444" s="46" t="s">
        <v>13</v>
      </c>
      <c r="K444" s="46">
        <v>27</v>
      </c>
      <c r="L444" s="46">
        <v>16.22</v>
      </c>
      <c r="M444" s="46">
        <f>VLOOKUP(fLineItemInvoiceDetail[[#This Row],[Invoice Number]],fInvoiceHeader[[Invoice Number]:[% Sales Discount]],5,0)*fLineItemInvoiceDetail[[#This Row],[Quanity]]*fLineItemInvoiceDetail[[#This Row],[Unit Price]]</f>
        <v>43.794605902129248</v>
      </c>
      <c r="N4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15.458939311098963</v>
      </c>
      <c r="O444" s="46">
        <f>VLOOKUP(fLineItemInvoiceDetail[[#This Row],[Product]],dProduct[],4,0)*fLineItemInvoiceDetail[[#This Row],[Quanity]]</f>
        <v>148.5</v>
      </c>
      <c r="AM444" s="31">
        <v>125985</v>
      </c>
      <c r="AN444" s="31">
        <v>136.15</v>
      </c>
      <c r="AO444" s="31">
        <v>359.06</v>
      </c>
      <c r="AQ444" s="32">
        <v>125705</v>
      </c>
      <c r="AR444" s="31" t="s">
        <v>13</v>
      </c>
      <c r="AS444" s="31">
        <v>27</v>
      </c>
      <c r="AT444" s="31">
        <v>16.22</v>
      </c>
      <c r="AU444" s="48">
        <f t="shared" si="14"/>
        <v>43.794605902129248</v>
      </c>
      <c r="AV444" s="48">
        <f t="shared" si="15"/>
        <v>15.458939311098963</v>
      </c>
    </row>
    <row r="445" spans="1:48" x14ac:dyDescent="0.25">
      <c r="A445" s="1">
        <v>43291</v>
      </c>
      <c r="B445">
        <v>125986</v>
      </c>
      <c r="C445">
        <v>120.05000000000001</v>
      </c>
      <c r="D445">
        <v>187.41</v>
      </c>
      <c r="E445">
        <f>SUMPRODUCT(fLineItemInvoiceDetail[Quanity],fLineItemInvoiceDetail[Unit Price],--(fLineItemInvoiceDetail[Invoice Number]=fInvoiceHeader[[#This Row],[Invoice Number]]))</f>
        <v>2498.83</v>
      </c>
      <c r="F445">
        <f>fInvoiceHeader[[#This Row],[Invoice Discount]]/fInvoiceHeader[[#This Row],[Invoice Sales]]</f>
        <v>7.499909957860279E-2</v>
      </c>
      <c r="G445">
        <f>SUMIFS(fLineItemInvoiceDetail[Line Weight],fLineItemInvoiceDetail[Invoice Number],fInvoiceHeader[[#This Row],[Invoice Number]])</f>
        <v>1099</v>
      </c>
      <c r="I445" s="43">
        <v>125705</v>
      </c>
      <c r="J445" s="43" t="s">
        <v>13</v>
      </c>
      <c r="K445" s="43">
        <v>37</v>
      </c>
      <c r="L445" s="43">
        <v>16.22</v>
      </c>
      <c r="M445" s="43">
        <f>VLOOKUP(fLineItemInvoiceDetail[[#This Row],[Invoice Number]],fInvoiceHeader[[Invoice Number]:[% Sales Discount]],5,0)*fLineItemInvoiceDetail[[#This Row],[Quanity]]*fLineItemInvoiceDetail[[#This Row],[Unit Price]]</f>
        <v>60.014830310325266</v>
      </c>
      <c r="N4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21.184472389283762</v>
      </c>
      <c r="O445" s="43">
        <f>VLOOKUP(fLineItemInvoiceDetail[[#This Row],[Product]],dProduct[],4,0)*fLineItemInvoiceDetail[[#This Row],[Quanity]]</f>
        <v>203.5</v>
      </c>
      <c r="AM445" s="28">
        <v>125986</v>
      </c>
      <c r="AN445" s="28">
        <v>120.05000000000001</v>
      </c>
      <c r="AO445" s="28">
        <v>187.41</v>
      </c>
      <c r="AQ445" s="30">
        <v>125705</v>
      </c>
      <c r="AR445" s="28" t="s">
        <v>13</v>
      </c>
      <c r="AS445" s="28">
        <v>37</v>
      </c>
      <c r="AT445" s="28">
        <v>16.22</v>
      </c>
      <c r="AU445" s="48">
        <f t="shared" si="14"/>
        <v>60.014830310325266</v>
      </c>
      <c r="AV445" s="48">
        <f t="shared" si="15"/>
        <v>21.184472389283762</v>
      </c>
    </row>
    <row r="446" spans="1:48" x14ac:dyDescent="0.25">
      <c r="A446" s="1">
        <v>43292</v>
      </c>
      <c r="B446">
        <v>125987</v>
      </c>
      <c r="C446">
        <v>17.149999999999999</v>
      </c>
      <c r="D446">
        <v>16.73</v>
      </c>
      <c r="E446">
        <f>SUMPRODUCT(fLineItemInvoiceDetail[Quanity],fLineItemInvoiceDetail[Unit Price],--(fLineItemInvoiceDetail[Invoice Number]=fInvoiceHeader[[#This Row],[Invoice Number]]))</f>
        <v>557.71</v>
      </c>
      <c r="F446">
        <f>fInvoiceHeader[[#This Row],[Invoice Discount]]/fInvoiceHeader[[#This Row],[Invoice Sales]]</f>
        <v>2.9997669039464953E-2</v>
      </c>
      <c r="G446">
        <f>SUMIFS(fLineItemInvoiceDetail[Line Weight],fLineItemInvoiceDetail[Invoice Number],fInvoiceHeader[[#This Row],[Invoice Number]])</f>
        <v>215</v>
      </c>
      <c r="I446" s="46">
        <v>125707</v>
      </c>
      <c r="J446" s="46" t="s">
        <v>8</v>
      </c>
      <c r="K446" s="46">
        <v>256</v>
      </c>
      <c r="L446" s="46">
        <v>12.58</v>
      </c>
      <c r="M446" s="46">
        <f>VLOOKUP(fLineItemInvoiceDetail[[#This Row],[Invoice Number]],fInvoiceHeader[[Invoice Number]:[% Sales Discount]],5,0)*fLineItemInvoiceDetail[[#This Row],[Quanity]]*fLineItemInvoiceDetail[[#This Row],[Unit Price]]</f>
        <v>322.05</v>
      </c>
      <c r="N4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100.8</v>
      </c>
      <c r="O446" s="46">
        <f>VLOOKUP(fLineItemInvoiceDetail[[#This Row],[Product]],dProduct[],4,0)*fLineItemInvoiceDetail[[#This Row],[Quanity]]</f>
        <v>1024</v>
      </c>
      <c r="AM446" s="31">
        <v>125987</v>
      </c>
      <c r="AN446" s="31">
        <v>17.149999999999999</v>
      </c>
      <c r="AO446" s="31">
        <v>16.73</v>
      </c>
      <c r="AQ446" s="32">
        <v>125707</v>
      </c>
      <c r="AR446" s="31" t="s">
        <v>8</v>
      </c>
      <c r="AS446" s="31">
        <v>256</v>
      </c>
      <c r="AT446" s="31">
        <v>12.58</v>
      </c>
      <c r="AU446" s="48">
        <f t="shared" si="14"/>
        <v>322.05</v>
      </c>
      <c r="AV446" s="48">
        <f t="shared" si="15"/>
        <v>100.8</v>
      </c>
    </row>
    <row r="447" spans="1:48" x14ac:dyDescent="0.25">
      <c r="A447" s="1">
        <v>43292</v>
      </c>
      <c r="B447">
        <v>125988</v>
      </c>
      <c r="C447">
        <v>49.174999999999997</v>
      </c>
      <c r="D447">
        <v>118.23</v>
      </c>
      <c r="E447">
        <f>SUMPRODUCT(fLineItemInvoiceDetail[Quanity],fLineItemInvoiceDetail[Unit Price],--(fLineItemInvoiceDetail[Invoice Number]=fInvoiceHeader[[#This Row],[Invoice Number]]))</f>
        <v>1818.85</v>
      </c>
      <c r="F447">
        <f>fInvoiceHeader[[#This Row],[Invoice Discount]]/fInvoiceHeader[[#This Row],[Invoice Sales]]</f>
        <v>6.5002611540258964E-2</v>
      </c>
      <c r="G447">
        <f>SUMIFS(fLineItemInvoiceDetail[Line Weight],fLineItemInvoiceDetail[Invoice Number],fInvoiceHeader[[#This Row],[Invoice Number]])</f>
        <v>510.5</v>
      </c>
      <c r="I447" s="43">
        <v>125708</v>
      </c>
      <c r="J447" s="43" t="s">
        <v>21</v>
      </c>
      <c r="K447" s="43">
        <v>198</v>
      </c>
      <c r="L447" s="43">
        <v>11.68</v>
      </c>
      <c r="M447" s="43">
        <f>VLOOKUP(fLineItemInvoiceDetail[[#This Row],[Invoice Number]],fInvoiceHeader[[Invoice Number]:[% Sales Discount]],5,0)*fLineItemInvoiceDetail[[#This Row],[Quanity]]*fLineItemInvoiceDetail[[#This Row],[Unit Price]]</f>
        <v>173.45</v>
      </c>
      <c r="N4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46.2</v>
      </c>
      <c r="O447" s="43">
        <f>VLOOKUP(fLineItemInvoiceDetail[[#This Row],[Product]],dProduct[],4,0)*fLineItemInvoiceDetail[[#This Row],[Quanity]]</f>
        <v>693</v>
      </c>
      <c r="AM447" s="28">
        <v>125988</v>
      </c>
      <c r="AN447" s="28">
        <v>49.174999999999997</v>
      </c>
      <c r="AO447" s="28">
        <v>118.23</v>
      </c>
      <c r="AQ447" s="30">
        <v>125708</v>
      </c>
      <c r="AR447" s="28" t="s">
        <v>21</v>
      </c>
      <c r="AS447" s="28">
        <v>198</v>
      </c>
      <c r="AT447" s="28">
        <v>11.68</v>
      </c>
      <c r="AU447" s="48">
        <f t="shared" si="14"/>
        <v>173.45</v>
      </c>
      <c r="AV447" s="48">
        <f t="shared" si="15"/>
        <v>46.2</v>
      </c>
    </row>
    <row r="448" spans="1:48" x14ac:dyDescent="0.25">
      <c r="A448" s="1">
        <v>43293</v>
      </c>
      <c r="B448">
        <v>125990</v>
      </c>
      <c r="C448">
        <v>43.575000000000003</v>
      </c>
      <c r="D448">
        <v>59.51</v>
      </c>
      <c r="E448">
        <f>SUMPRODUCT(fLineItemInvoiceDetail[Quanity],fLineItemInvoiceDetail[Unit Price],--(fLineItemInvoiceDetail[Invoice Number]=fInvoiceHeader[[#This Row],[Invoice Number]]))</f>
        <v>1190.1399999999999</v>
      </c>
      <c r="F448">
        <f>fInvoiceHeader[[#This Row],[Invoice Discount]]/fInvoiceHeader[[#This Row],[Invoice Sales]]</f>
        <v>5.0002520711849033E-2</v>
      </c>
      <c r="G448">
        <f>SUMIFS(fLineItemInvoiceDetail[Line Weight],fLineItemInvoiceDetail[Invoice Number],fInvoiceHeader[[#This Row],[Invoice Number]])</f>
        <v>339</v>
      </c>
      <c r="I448" s="46">
        <v>125709</v>
      </c>
      <c r="J448" s="46" t="s">
        <v>21</v>
      </c>
      <c r="K448" s="46">
        <v>34</v>
      </c>
      <c r="L448" s="46">
        <v>16.87</v>
      </c>
      <c r="M448" s="46">
        <f>VLOOKUP(fLineItemInvoiceDetail[[#This Row],[Invoice Number]],fInvoiceHeader[[Invoice Number]:[% Sales Discount]],5,0)*fLineItemInvoiceDetail[[#This Row],[Quanity]]*fLineItemInvoiceDetail[[#This Row],[Unit Price]]</f>
        <v>17.21</v>
      </c>
      <c r="N4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</v>
      </c>
      <c r="O448" s="46">
        <f>VLOOKUP(fLineItemInvoiceDetail[[#This Row],[Product]],dProduct[],4,0)*fLineItemInvoiceDetail[[#This Row],[Quanity]]</f>
        <v>119</v>
      </c>
      <c r="AM448" s="31">
        <v>125990</v>
      </c>
      <c r="AN448" s="31">
        <v>43.575000000000003</v>
      </c>
      <c r="AO448" s="31">
        <v>59.51</v>
      </c>
      <c r="AQ448" s="32">
        <v>125709</v>
      </c>
      <c r="AR448" s="31" t="s">
        <v>21</v>
      </c>
      <c r="AS448" s="31">
        <v>34</v>
      </c>
      <c r="AT448" s="31">
        <v>16.87</v>
      </c>
      <c r="AU448" s="48">
        <f t="shared" si="14"/>
        <v>17.21</v>
      </c>
      <c r="AV448" s="48">
        <f t="shared" si="15"/>
        <v>15.4</v>
      </c>
    </row>
    <row r="449" spans="1:48" x14ac:dyDescent="0.25">
      <c r="A449" s="1">
        <v>43295</v>
      </c>
      <c r="B449">
        <v>125991</v>
      </c>
      <c r="C449">
        <v>64.400000000000006</v>
      </c>
      <c r="D449">
        <v>140.72999999999999</v>
      </c>
      <c r="E449">
        <f>SUMPRODUCT(fLineItemInvoiceDetail[Quanity],fLineItemInvoiceDetail[Unit Price],--(fLineItemInvoiceDetail[Invoice Number]=fInvoiceHeader[[#This Row],[Invoice Number]]))</f>
        <v>2165.0099999999998</v>
      </c>
      <c r="F449">
        <f>fInvoiceHeader[[#This Row],[Invoice Discount]]/fInvoiceHeader[[#This Row],[Invoice Sales]]</f>
        <v>6.5002009228594795E-2</v>
      </c>
      <c r="G449">
        <f>SUMIFS(fLineItemInvoiceDetail[Line Weight],fLineItemInvoiceDetail[Invoice Number],fInvoiceHeader[[#This Row],[Invoice Number]])</f>
        <v>686</v>
      </c>
      <c r="I449" s="43">
        <v>125711</v>
      </c>
      <c r="J449" s="43" t="s">
        <v>6</v>
      </c>
      <c r="K449" s="43">
        <v>72</v>
      </c>
      <c r="L449" s="43">
        <v>27.57</v>
      </c>
      <c r="M449" s="43">
        <f>VLOOKUP(fLineItemInvoiceDetail[[#This Row],[Invoice Number]],fInvoiceHeader[[Invoice Number]:[% Sales Discount]],5,0)*fLineItemInvoiceDetail[[#This Row],[Quanity]]*fLineItemInvoiceDetail[[#This Row],[Unit Price]]</f>
        <v>148.87760772131188</v>
      </c>
      <c r="N4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32.174999999999997</v>
      </c>
      <c r="O449" s="43">
        <f>VLOOKUP(fLineItemInvoiceDetail[[#This Row],[Product]],dProduct[],4,0)*fLineItemInvoiceDetail[[#This Row],[Quanity]]</f>
        <v>216</v>
      </c>
      <c r="AM449" s="28">
        <v>125991</v>
      </c>
      <c r="AN449" s="28">
        <v>64.400000000000006</v>
      </c>
      <c r="AO449" s="28">
        <v>140.72999999999999</v>
      </c>
      <c r="AQ449" s="30">
        <v>125711</v>
      </c>
      <c r="AR449" s="28" t="s">
        <v>6</v>
      </c>
      <c r="AS449" s="28">
        <v>72</v>
      </c>
      <c r="AT449" s="28">
        <v>27.57</v>
      </c>
      <c r="AU449" s="48">
        <f t="shared" si="14"/>
        <v>148.87760772131188</v>
      </c>
      <c r="AV449" s="48">
        <f t="shared" si="15"/>
        <v>32.174999999999997</v>
      </c>
    </row>
    <row r="450" spans="1:48" x14ac:dyDescent="0.25">
      <c r="A450" s="1">
        <v>43295</v>
      </c>
      <c r="B450">
        <v>125992</v>
      </c>
      <c r="C450">
        <v>43.05</v>
      </c>
      <c r="D450">
        <v>61.71</v>
      </c>
      <c r="E450">
        <f>SUMPRODUCT(fLineItemInvoiceDetail[Quanity],fLineItemInvoiceDetail[Unit Price],--(fLineItemInvoiceDetail[Invoice Number]=fInvoiceHeader[[#This Row],[Invoice Number]]))</f>
        <v>1234.1100000000001</v>
      </c>
      <c r="F450">
        <f>fInvoiceHeader[[#This Row],[Invoice Discount]]/fInvoiceHeader[[#This Row],[Invoice Sales]]</f>
        <v>5.000364635243211E-2</v>
      </c>
      <c r="G450">
        <f>SUMIFS(fLineItemInvoiceDetail[Line Weight],fLineItemInvoiceDetail[Invoice Number],fInvoiceHeader[[#This Row],[Invoice Number]])</f>
        <v>311.5</v>
      </c>
      <c r="I450" s="46">
        <v>125711</v>
      </c>
      <c r="J450" s="46" t="s">
        <v>8</v>
      </c>
      <c r="K450" s="46">
        <v>30</v>
      </c>
      <c r="L450" s="46">
        <v>18.170000000000002</v>
      </c>
      <c r="M450" s="46">
        <f>VLOOKUP(fLineItemInvoiceDetail[[#This Row],[Invoice Number]],fInvoiceHeader[[Invoice Number]:[% Sales Discount]],5,0)*fLineItemInvoiceDetail[[#This Row],[Quanity]]*fLineItemInvoiceDetail[[#This Row],[Unit Price]]</f>
        <v>40.882392278688137</v>
      </c>
      <c r="N4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17.875</v>
      </c>
      <c r="O450" s="46">
        <f>VLOOKUP(fLineItemInvoiceDetail[[#This Row],[Product]],dProduct[],4,0)*fLineItemInvoiceDetail[[#This Row],[Quanity]]</f>
        <v>120</v>
      </c>
      <c r="AM450" s="31">
        <v>125992</v>
      </c>
      <c r="AN450" s="31">
        <v>43.05</v>
      </c>
      <c r="AO450" s="31">
        <v>61.71</v>
      </c>
      <c r="AQ450" s="32">
        <v>125711</v>
      </c>
      <c r="AR450" s="31" t="s">
        <v>8</v>
      </c>
      <c r="AS450" s="31">
        <v>30</v>
      </c>
      <c r="AT450" s="31">
        <v>18.170000000000002</v>
      </c>
      <c r="AU450" s="48">
        <f t="shared" si="14"/>
        <v>40.882392278688137</v>
      </c>
      <c r="AV450" s="48">
        <f t="shared" si="15"/>
        <v>17.875</v>
      </c>
    </row>
    <row r="451" spans="1:48" x14ac:dyDescent="0.25">
      <c r="A451" s="1">
        <v>43296</v>
      </c>
      <c r="B451">
        <v>125993</v>
      </c>
      <c r="C451">
        <v>90.3</v>
      </c>
      <c r="D451">
        <v>83.21</v>
      </c>
      <c r="E451">
        <f>SUMPRODUCT(fLineItemInvoiceDetail[Quanity],fLineItemInvoiceDetail[Unit Price],--(fLineItemInvoiceDetail[Invoice Number]=fInvoiceHeader[[#This Row],[Invoice Number]]))</f>
        <v>1664.18</v>
      </c>
      <c r="F451">
        <f>fInvoiceHeader[[#This Row],[Invoice Discount]]/fInvoiceHeader[[#This Row],[Invoice Sales]]</f>
        <v>5.0000600896537628E-2</v>
      </c>
      <c r="G451">
        <f>SUMIFS(fLineItemInvoiceDetail[Line Weight],fLineItemInvoiceDetail[Invoice Number],fInvoiceHeader[[#This Row],[Invoice Number]])</f>
        <v>595</v>
      </c>
      <c r="I451" s="43">
        <v>125712</v>
      </c>
      <c r="J451" s="43" t="s">
        <v>16</v>
      </c>
      <c r="K451" s="43">
        <v>26</v>
      </c>
      <c r="L451" s="43">
        <v>12.32</v>
      </c>
      <c r="M451" s="43">
        <f>VLOOKUP(fLineItemInvoiceDetail[[#This Row],[Invoice Number]],fInvoiceHeader[[Invoice Number]:[% Sales Discount]],5,0)*fLineItemInvoiceDetail[[#This Row],[Quanity]]*fLineItemInvoiceDetail[[#This Row],[Unit Price]]</f>
        <v>6.410000000000001</v>
      </c>
      <c r="N4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451" s="43">
        <f>VLOOKUP(fLineItemInvoiceDetail[[#This Row],[Product]],dProduct[],4,0)*fLineItemInvoiceDetail[[#This Row],[Quanity]]</f>
        <v>91</v>
      </c>
      <c r="AM451" s="28">
        <v>125993</v>
      </c>
      <c r="AN451" s="28">
        <v>90.3</v>
      </c>
      <c r="AO451" s="28">
        <v>83.21</v>
      </c>
      <c r="AQ451" s="30">
        <v>125712</v>
      </c>
      <c r="AR451" s="28" t="s">
        <v>16</v>
      </c>
      <c r="AS451" s="28">
        <v>26</v>
      </c>
      <c r="AT451" s="28">
        <v>12.32</v>
      </c>
      <c r="AU451" s="48">
        <f t="shared" si="14"/>
        <v>6.410000000000001</v>
      </c>
      <c r="AV451" s="48">
        <f t="shared" si="15"/>
        <v>12.6</v>
      </c>
    </row>
    <row r="452" spans="1:48" x14ac:dyDescent="0.25">
      <c r="A452" s="1">
        <v>43296</v>
      </c>
      <c r="B452">
        <v>125994</v>
      </c>
      <c r="C452">
        <v>30.8</v>
      </c>
      <c r="D452">
        <v>55.14</v>
      </c>
      <c r="E452">
        <f>SUMPRODUCT(fLineItemInvoiceDetail[Quanity],fLineItemInvoiceDetail[Unit Price],--(fLineItemInvoiceDetail[Invoice Number]=fInvoiceHeader[[#This Row],[Invoice Number]]))</f>
        <v>1102.8899999999999</v>
      </c>
      <c r="F452">
        <f>fInvoiceHeader[[#This Row],[Invoice Discount]]/fInvoiceHeader[[#This Row],[Invoice Sales]]</f>
        <v>4.9995919810679225E-2</v>
      </c>
      <c r="G452">
        <f>SUMIFS(fLineItemInvoiceDetail[Line Weight],fLineItemInvoiceDetail[Invoice Number],fInvoiceHeader[[#This Row],[Invoice Number]])</f>
        <v>339.5</v>
      </c>
      <c r="I452" s="46">
        <v>125713</v>
      </c>
      <c r="J452" s="46" t="s">
        <v>8</v>
      </c>
      <c r="K452" s="46">
        <v>19</v>
      </c>
      <c r="L452" s="46">
        <v>22.36</v>
      </c>
      <c r="M452" s="46">
        <f>VLOOKUP(fLineItemInvoiceDetail[[#This Row],[Invoice Number]],fInvoiceHeader[[Invoice Number]:[% Sales Discount]],5,0)*fLineItemInvoiceDetail[[#This Row],[Quanity]]*fLineItemInvoiceDetail[[#This Row],[Unit Price]]</f>
        <v>8.5</v>
      </c>
      <c r="N4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452" s="46">
        <f>VLOOKUP(fLineItemInvoiceDetail[[#This Row],[Product]],dProduct[],4,0)*fLineItemInvoiceDetail[[#This Row],[Quanity]]</f>
        <v>76</v>
      </c>
      <c r="AM452" s="31">
        <v>125994</v>
      </c>
      <c r="AN452" s="31">
        <v>30.8</v>
      </c>
      <c r="AO452" s="31">
        <v>55.14</v>
      </c>
      <c r="AQ452" s="32">
        <v>125713</v>
      </c>
      <c r="AR452" s="31" t="s">
        <v>8</v>
      </c>
      <c r="AS452" s="31">
        <v>19</v>
      </c>
      <c r="AT452" s="31">
        <v>22.36</v>
      </c>
      <c r="AU452" s="48">
        <f t="shared" si="14"/>
        <v>8.5</v>
      </c>
      <c r="AV452" s="48">
        <f t="shared" si="15"/>
        <v>10.5</v>
      </c>
    </row>
    <row r="453" spans="1:48" x14ac:dyDescent="0.25">
      <c r="A453" s="1">
        <v>43299</v>
      </c>
      <c r="B453">
        <v>125996</v>
      </c>
      <c r="C453">
        <v>29.4</v>
      </c>
      <c r="D453">
        <v>65.81</v>
      </c>
      <c r="E453">
        <f>SUMPRODUCT(fLineItemInvoiceDetail[Quanity],fLineItemInvoiceDetail[Unit Price],--(fLineItemInvoiceDetail[Invoice Number]=fInvoiceHeader[[#This Row],[Invoice Number]]))</f>
        <v>1316.25</v>
      </c>
      <c r="F453">
        <f>fInvoiceHeader[[#This Row],[Invoice Discount]]/fInvoiceHeader[[#This Row],[Invoice Sales]]</f>
        <v>4.9998100664767335E-2</v>
      </c>
      <c r="G453">
        <f>SUMIFS(fLineItemInvoiceDetail[Line Weight],fLineItemInvoiceDetail[Invoice Number],fInvoiceHeader[[#This Row],[Invoice Number]])</f>
        <v>189</v>
      </c>
      <c r="I453" s="43">
        <v>125714</v>
      </c>
      <c r="J453" s="43" t="s">
        <v>22</v>
      </c>
      <c r="K453" s="43">
        <v>118</v>
      </c>
      <c r="L453" s="43">
        <v>41.25</v>
      </c>
      <c r="M453" s="43">
        <f>VLOOKUP(fLineItemInvoiceDetail[[#This Row],[Invoice Number]],fInvoiceHeader[[Invoice Number]:[% Sales Discount]],5,0)*fLineItemInvoiceDetail[[#This Row],[Quanity]]*fLineItemInvoiceDetail[[#This Row],[Unit Price]]</f>
        <v>486.75148261224041</v>
      </c>
      <c r="N4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56.316215744458013</v>
      </c>
      <c r="O453" s="43">
        <f>VLOOKUP(fLineItemInvoiceDetail[[#This Row],[Product]],dProduct[],4,0)*fLineItemInvoiceDetail[[#This Row],[Quanity]]</f>
        <v>826</v>
      </c>
      <c r="AM453" s="28">
        <v>125996</v>
      </c>
      <c r="AN453" s="28">
        <v>29.4</v>
      </c>
      <c r="AO453" s="28">
        <v>65.81</v>
      </c>
      <c r="AQ453" s="30">
        <v>125714</v>
      </c>
      <c r="AR453" s="28" t="s">
        <v>22</v>
      </c>
      <c r="AS453" s="28">
        <v>118</v>
      </c>
      <c r="AT453" s="28">
        <v>41.25</v>
      </c>
      <c r="AU453" s="48">
        <f t="shared" si="14"/>
        <v>486.75148261224041</v>
      </c>
      <c r="AV453" s="48">
        <f t="shared" si="15"/>
        <v>56.316215744458013</v>
      </c>
    </row>
    <row r="454" spans="1:48" x14ac:dyDescent="0.25">
      <c r="A454" s="1">
        <v>43302</v>
      </c>
      <c r="B454">
        <v>125997</v>
      </c>
      <c r="C454">
        <v>4.375</v>
      </c>
      <c r="D454">
        <v>8.0500000000000007</v>
      </c>
      <c r="E454">
        <f>SUMPRODUCT(fLineItemInvoiceDetail[Quanity],fLineItemInvoiceDetail[Unit Price],--(fLineItemInvoiceDetail[Invoice Number]=fInvoiceHeader[[#This Row],[Invoice Number]]))</f>
        <v>402.48</v>
      </c>
      <c r="F454">
        <f>fInvoiceHeader[[#This Row],[Invoice Discount]]/fInvoiceHeader[[#This Row],[Invoice Sales]]</f>
        <v>2.000099383820314E-2</v>
      </c>
      <c r="G454">
        <f>SUMIFS(fLineItemInvoiceDetail[Line Weight],fLineItemInvoiceDetail[Invoice Number],fInvoiceHeader[[#This Row],[Invoice Number]])</f>
        <v>72</v>
      </c>
      <c r="I454" s="46">
        <v>125714</v>
      </c>
      <c r="J454" s="46" t="s">
        <v>21</v>
      </c>
      <c r="K454" s="46">
        <v>32</v>
      </c>
      <c r="L454" s="46">
        <v>16.87</v>
      </c>
      <c r="M454" s="46">
        <f>VLOOKUP(fLineItemInvoiceDetail[[#This Row],[Invoice Number]],fInvoiceHeader[[Invoice Number]:[% Sales Discount]],5,0)*fLineItemInvoiceDetail[[#This Row],[Quanity]]*fLineItemInvoiceDetail[[#This Row],[Unit Price]]</f>
        <v>53.984164432129809</v>
      </c>
      <c r="N4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7.6360970500960024</v>
      </c>
      <c r="O454" s="46">
        <f>VLOOKUP(fLineItemInvoiceDetail[[#This Row],[Product]],dProduct[],4,0)*fLineItemInvoiceDetail[[#This Row],[Quanity]]</f>
        <v>112</v>
      </c>
      <c r="AM454" s="31">
        <v>125997</v>
      </c>
      <c r="AN454" s="31">
        <v>4.375</v>
      </c>
      <c r="AO454" s="31">
        <v>8.0500000000000007</v>
      </c>
      <c r="AQ454" s="32">
        <v>125714</v>
      </c>
      <c r="AR454" s="31" t="s">
        <v>21</v>
      </c>
      <c r="AS454" s="31">
        <v>32</v>
      </c>
      <c r="AT454" s="31">
        <v>16.87</v>
      </c>
      <c r="AU454" s="48">
        <f t="shared" si="14"/>
        <v>53.984164432129809</v>
      </c>
      <c r="AV454" s="48">
        <f t="shared" si="15"/>
        <v>7.6360970500960024</v>
      </c>
    </row>
    <row r="455" spans="1:48" x14ac:dyDescent="0.25">
      <c r="A455" s="1">
        <v>43305</v>
      </c>
      <c r="B455">
        <v>125999</v>
      </c>
      <c r="C455">
        <v>180.95</v>
      </c>
      <c r="D455">
        <v>290.60000000000002</v>
      </c>
      <c r="E455">
        <f>SUMPRODUCT(fLineItemInvoiceDetail[Quanity],fLineItemInvoiceDetail[Unit Price],--(fLineItemInvoiceDetail[Invoice Number]=fInvoiceHeader[[#This Row],[Invoice Number]]))</f>
        <v>2905.98</v>
      </c>
      <c r="F455">
        <f>fInvoiceHeader[[#This Row],[Invoice Discount]]/fInvoiceHeader[[#This Row],[Invoice Sales]]</f>
        <v>0.10000068823598236</v>
      </c>
      <c r="G455">
        <f>SUMIFS(fLineItemInvoiceDetail[Line Weight],fLineItemInvoiceDetail[Invoice Number],fInvoiceHeader[[#This Row],[Invoice Number]])</f>
        <v>1501.5</v>
      </c>
      <c r="I455" s="43">
        <v>125714</v>
      </c>
      <c r="J455" s="43" t="s">
        <v>17</v>
      </c>
      <c r="K455" s="43">
        <v>245</v>
      </c>
      <c r="L455" s="43">
        <v>12.58</v>
      </c>
      <c r="M455" s="43">
        <f>VLOOKUP(fLineItemInvoiceDetail[[#This Row],[Invoice Number]],fInvoiceHeader[[Invoice Number]:[% Sales Discount]],5,0)*fLineItemInvoiceDetail[[#This Row],[Quanity]]*fLineItemInvoiceDetail[[#This Row],[Unit Price]]</f>
        <v>308.21093878976598</v>
      </c>
      <c r="N4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108.57575493105253</v>
      </c>
      <c r="O455" s="43">
        <f>VLOOKUP(fLineItemInvoiceDetail[[#This Row],[Product]],dProduct[],4,0)*fLineItemInvoiceDetail[[#This Row],[Quanity]]</f>
        <v>1592.5</v>
      </c>
      <c r="AM455" s="28">
        <v>125999</v>
      </c>
      <c r="AN455" s="28">
        <v>180.95</v>
      </c>
      <c r="AO455" s="28">
        <v>290.60000000000002</v>
      </c>
      <c r="AQ455" s="30">
        <v>125714</v>
      </c>
      <c r="AR455" s="28" t="s">
        <v>17</v>
      </c>
      <c r="AS455" s="28">
        <v>245</v>
      </c>
      <c r="AT455" s="28">
        <v>12.58</v>
      </c>
      <c r="AU455" s="48">
        <f t="shared" si="14"/>
        <v>308.21093878976598</v>
      </c>
      <c r="AV455" s="48">
        <f t="shared" si="15"/>
        <v>108.57575493105253</v>
      </c>
    </row>
    <row r="456" spans="1:48" x14ac:dyDescent="0.25">
      <c r="A456" s="1">
        <v>43307</v>
      </c>
      <c r="B456">
        <v>126000</v>
      </c>
      <c r="C456">
        <v>26.25</v>
      </c>
      <c r="D456">
        <v>15.52</v>
      </c>
      <c r="E456">
        <f>SUMPRODUCT(fLineItemInvoiceDetail[Quanity],fLineItemInvoiceDetail[Unit Price],--(fLineItemInvoiceDetail[Invoice Number]=fInvoiceHeader[[#This Row],[Invoice Number]]))</f>
        <v>517.44000000000005</v>
      </c>
      <c r="F456">
        <f>fInvoiceHeader[[#This Row],[Invoice Discount]]/fInvoiceHeader[[#This Row],[Invoice Sales]]</f>
        <v>2.9993815708101418E-2</v>
      </c>
      <c r="G456">
        <f>SUMIFS(fLineItemInvoiceDetail[Line Weight],fLineItemInvoiceDetail[Invoice Number],fInvoiceHeader[[#This Row],[Invoice Number]])</f>
        <v>147</v>
      </c>
      <c r="I456" s="46">
        <v>125714</v>
      </c>
      <c r="J456" s="46" t="s">
        <v>8</v>
      </c>
      <c r="K456" s="46">
        <v>45</v>
      </c>
      <c r="L456" s="46">
        <v>18.170000000000002</v>
      </c>
      <c r="M456" s="46">
        <f>VLOOKUP(fLineItemInvoiceDetail[[#This Row],[Invoice Number]],fInvoiceHeader[[Invoice Number]:[% Sales Discount]],5,0)*fLineItemInvoiceDetail[[#This Row],[Quanity]]*fLineItemInvoiceDetail[[#This Row],[Unit Price]]</f>
        <v>81.765249051442908</v>
      </c>
      <c r="N4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12.272298830511431</v>
      </c>
      <c r="O456" s="46">
        <f>VLOOKUP(fLineItemInvoiceDetail[[#This Row],[Product]],dProduct[],4,0)*fLineItemInvoiceDetail[[#This Row],[Quanity]]</f>
        <v>180</v>
      </c>
      <c r="AM456" s="31">
        <v>126000</v>
      </c>
      <c r="AN456" s="31">
        <v>26.25</v>
      </c>
      <c r="AO456" s="31">
        <v>15.52</v>
      </c>
      <c r="AQ456" s="32">
        <v>125714</v>
      </c>
      <c r="AR456" s="31" t="s">
        <v>8</v>
      </c>
      <c r="AS456" s="31">
        <v>45</v>
      </c>
      <c r="AT456" s="31">
        <v>18.170000000000002</v>
      </c>
      <c r="AU456" s="48">
        <f t="shared" si="14"/>
        <v>81.765249051442908</v>
      </c>
      <c r="AV456" s="48">
        <f t="shared" si="15"/>
        <v>12.272298830511431</v>
      </c>
    </row>
    <row r="457" spans="1:48" x14ac:dyDescent="0.25">
      <c r="A457" s="1">
        <v>43309</v>
      </c>
      <c r="B457">
        <v>126004</v>
      </c>
      <c r="C457">
        <v>110.25</v>
      </c>
      <c r="D457">
        <v>316.86</v>
      </c>
      <c r="E457">
        <f>SUMPRODUCT(fLineItemInvoiceDetail[Quanity],fLineItemInvoiceDetail[Unit Price],--(fLineItemInvoiceDetail[Invoice Number]=fInvoiceHeader[[#This Row],[Invoice Number]]))</f>
        <v>3168.56</v>
      </c>
      <c r="F457">
        <f>fInvoiceHeader[[#This Row],[Invoice Discount]]/fInvoiceHeader[[#This Row],[Invoice Sales]]</f>
        <v>0.10000126240311057</v>
      </c>
      <c r="G457">
        <f>SUMIFS(fLineItemInvoiceDetail[Line Weight],fLineItemInvoiceDetail[Invoice Number],fInvoiceHeader[[#This Row],[Invoice Number]])</f>
        <v>1001</v>
      </c>
      <c r="I457" s="43">
        <v>125714</v>
      </c>
      <c r="J457" s="43" t="s">
        <v>16</v>
      </c>
      <c r="K457" s="43">
        <v>44</v>
      </c>
      <c r="L457" s="43">
        <v>12.32</v>
      </c>
      <c r="M457" s="43">
        <f>VLOOKUP(fLineItemInvoiceDetail[[#This Row],[Invoice Number]],fInvoiceHeader[[Invoice Number]:[% Sales Discount]],5,0)*fLineItemInvoiceDetail[[#This Row],[Quanity]]*fLineItemInvoiceDetail[[#This Row],[Unit Price]]</f>
        <v>54.208165114420801</v>
      </c>
      <c r="N4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10.499633443882004</v>
      </c>
      <c r="O457" s="43">
        <f>VLOOKUP(fLineItemInvoiceDetail[[#This Row],[Product]],dProduct[],4,0)*fLineItemInvoiceDetail[[#This Row],[Quanity]]</f>
        <v>154</v>
      </c>
      <c r="AM457" s="28">
        <v>126004</v>
      </c>
      <c r="AN457" s="28">
        <v>110.25</v>
      </c>
      <c r="AO457" s="28">
        <v>316.86</v>
      </c>
      <c r="AQ457" s="30">
        <v>125714</v>
      </c>
      <c r="AR457" s="28" t="s">
        <v>16</v>
      </c>
      <c r="AS457" s="28">
        <v>44</v>
      </c>
      <c r="AT457" s="28">
        <v>12.32</v>
      </c>
      <c r="AU457" s="48">
        <f t="shared" si="14"/>
        <v>54.208165114420801</v>
      </c>
      <c r="AV457" s="48">
        <f t="shared" si="15"/>
        <v>10.499633443882004</v>
      </c>
    </row>
    <row r="458" spans="1:48" x14ac:dyDescent="0.25">
      <c r="A458" s="1">
        <v>43312</v>
      </c>
      <c r="B458">
        <v>126005</v>
      </c>
      <c r="C458">
        <v>29.4</v>
      </c>
      <c r="D458">
        <v>18.98</v>
      </c>
      <c r="E458">
        <f>SUMPRODUCT(fLineItemInvoiceDetail[Quanity],fLineItemInvoiceDetail[Unit Price],--(fLineItemInvoiceDetail[Invoice Number]=fInvoiceHeader[[#This Row],[Invoice Number]]))</f>
        <v>632.57999999999993</v>
      </c>
      <c r="F458">
        <f>fInvoiceHeader[[#This Row],[Invoice Discount]]/fInvoiceHeader[[#This Row],[Invoice Sales]]</f>
        <v>3.000411015207563E-2</v>
      </c>
      <c r="G458">
        <f>SUMIFS(fLineItemInvoiceDetail[Line Weight],fLineItemInvoiceDetail[Invoice Number],fInvoiceHeader[[#This Row],[Invoice Number]])</f>
        <v>214.5</v>
      </c>
      <c r="I458" s="46">
        <v>125715</v>
      </c>
      <c r="J458" s="46" t="s">
        <v>22</v>
      </c>
      <c r="K458" s="46">
        <v>72</v>
      </c>
      <c r="L458" s="46">
        <v>45</v>
      </c>
      <c r="M458" s="46">
        <f>VLOOKUP(fLineItemInvoiceDetail[[#This Row],[Invoice Number]],fInvoiceHeader[[Invoice Number]:[% Sales Discount]],5,0)*fLineItemInvoiceDetail[[#This Row],[Quanity]]*fLineItemInvoiceDetail[[#This Row],[Unit Price]]</f>
        <v>323.99999999999994</v>
      </c>
      <c r="N4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53.55</v>
      </c>
      <c r="O458" s="46">
        <f>VLOOKUP(fLineItemInvoiceDetail[[#This Row],[Product]],dProduct[],4,0)*fLineItemInvoiceDetail[[#This Row],[Quanity]]</f>
        <v>504</v>
      </c>
      <c r="AM458" s="31">
        <v>126005</v>
      </c>
      <c r="AN458" s="31">
        <v>29.4</v>
      </c>
      <c r="AO458" s="31">
        <v>18.98</v>
      </c>
      <c r="AQ458" s="32">
        <v>125715</v>
      </c>
      <c r="AR458" s="31" t="s">
        <v>22</v>
      </c>
      <c r="AS458" s="31">
        <v>72</v>
      </c>
      <c r="AT458" s="31">
        <v>45</v>
      </c>
      <c r="AU458" s="48">
        <f t="shared" ref="AU458:AU521" si="16">VLOOKUP(AQ458,$AM$9:$AO$872,3,0)/SUMPRODUCT($AS$9:$AS$1780,$AT$9:$AT$1780,--($AQ$9:$AQ$1780=AQ458))*AS458*AT458</f>
        <v>323.99999999999994</v>
      </c>
      <c r="AV458" s="48">
        <f t="shared" ref="AV458:AV521" si="17">(VLOOKUP(AR458,$AX$9:$BA$19,4,0)*AS458)/SUMPRODUCT(SUMIFS($BA$9:$BA$19,$AX$9:$AX$19,$AR$9:$AR$1780),$AS$9:$AS$1780,--($AQ$9:$AQ$1780=AQ458))*VLOOKUP(AQ458,$AM$9:$AO$872,2,0)</f>
        <v>53.55</v>
      </c>
    </row>
    <row r="459" spans="1:48" x14ac:dyDescent="0.25">
      <c r="A459" s="1">
        <v>43314</v>
      </c>
      <c r="B459">
        <v>126006</v>
      </c>
      <c r="C459">
        <v>100.625</v>
      </c>
      <c r="D459">
        <v>466.72</v>
      </c>
      <c r="E459">
        <f>SUMPRODUCT(fLineItemInvoiceDetail[Quanity],fLineItemInvoiceDetail[Unit Price],--(fLineItemInvoiceDetail[Invoice Number]=fInvoiceHeader[[#This Row],[Invoice Number]]))</f>
        <v>4667.1899999999996</v>
      </c>
      <c r="F459">
        <f>fInvoiceHeader[[#This Row],[Invoice Discount]]/fInvoiceHeader[[#This Row],[Invoice Sales]]</f>
        <v>0.10000021426168638</v>
      </c>
      <c r="G459">
        <f>SUMIFS(fLineItemInvoiceDetail[Line Weight],fLineItemInvoiceDetail[Invoice Number],fInvoiceHeader[[#This Row],[Invoice Number]])</f>
        <v>1313.5</v>
      </c>
      <c r="I459" s="43">
        <v>125715</v>
      </c>
      <c r="J459" s="43" t="s">
        <v>16</v>
      </c>
      <c r="K459" s="43">
        <v>40</v>
      </c>
      <c r="L459" s="43">
        <v>12.32</v>
      </c>
      <c r="M459" s="43">
        <f>VLOOKUP(fLineItemInvoiceDetail[[#This Row],[Invoice Number]],fInvoiceHeader[[Invoice Number]:[% Sales Discount]],5,0)*fLineItemInvoiceDetail[[#This Row],[Quanity]]*fLineItemInvoiceDetail[[#This Row],[Unit Price]]</f>
        <v>49.279999999999994</v>
      </c>
      <c r="N4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14.874999999999998</v>
      </c>
      <c r="O459" s="43">
        <f>VLOOKUP(fLineItemInvoiceDetail[[#This Row],[Product]],dProduct[],4,0)*fLineItemInvoiceDetail[[#This Row],[Quanity]]</f>
        <v>140</v>
      </c>
      <c r="AM459" s="28">
        <v>126006</v>
      </c>
      <c r="AN459" s="28">
        <v>100.625</v>
      </c>
      <c r="AO459" s="28">
        <v>466.72</v>
      </c>
      <c r="AQ459" s="30">
        <v>125715</v>
      </c>
      <c r="AR459" s="28" t="s">
        <v>16</v>
      </c>
      <c r="AS459" s="28">
        <v>40</v>
      </c>
      <c r="AT459" s="28">
        <v>12.32</v>
      </c>
      <c r="AU459" s="48">
        <f t="shared" si="16"/>
        <v>49.279999999999994</v>
      </c>
      <c r="AV459" s="48">
        <f t="shared" si="17"/>
        <v>14.874999999999998</v>
      </c>
    </row>
    <row r="460" spans="1:48" x14ac:dyDescent="0.25">
      <c r="A460" s="1">
        <v>43315</v>
      </c>
      <c r="B460">
        <v>126007</v>
      </c>
      <c r="C460">
        <v>27.3</v>
      </c>
      <c r="D460">
        <v>328.63</v>
      </c>
      <c r="E460">
        <f>SUMPRODUCT(fLineItemInvoiceDetail[Quanity],fLineItemInvoiceDetail[Unit Price],--(fLineItemInvoiceDetail[Invoice Number]=fInvoiceHeader[[#This Row],[Invoice Number]]))</f>
        <v>3286.26</v>
      </c>
      <c r="F460">
        <f>fInvoiceHeader[[#This Row],[Invoice Discount]]/fInvoiceHeader[[#This Row],[Invoice Sales]]</f>
        <v>0.10000121718914511</v>
      </c>
      <c r="G460">
        <f>SUMIFS(fLineItemInvoiceDetail[Line Weight],fLineItemInvoiceDetail[Invoice Number],fInvoiceHeader[[#This Row],[Invoice Number]])</f>
        <v>410</v>
      </c>
      <c r="I460" s="46">
        <v>125716</v>
      </c>
      <c r="J460" s="46" t="s">
        <v>6</v>
      </c>
      <c r="K460" s="46">
        <v>45</v>
      </c>
      <c r="L460" s="46">
        <v>29.87</v>
      </c>
      <c r="M460" s="46">
        <f>VLOOKUP(fLineItemInvoiceDetail[[#This Row],[Invoice Number]],fInvoiceHeader[[Invoice Number]:[% Sales Discount]],5,0)*fLineItemInvoiceDetail[[#This Row],[Quanity]]*fLineItemInvoiceDetail[[#This Row],[Unit Price]]</f>
        <v>67.209999999999994</v>
      </c>
      <c r="N4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9.4499999999999993</v>
      </c>
      <c r="O460" s="46">
        <f>VLOOKUP(fLineItemInvoiceDetail[[#This Row],[Product]],dProduct[],4,0)*fLineItemInvoiceDetail[[#This Row],[Quanity]]</f>
        <v>135</v>
      </c>
      <c r="AM460" s="31">
        <v>126007</v>
      </c>
      <c r="AN460" s="31">
        <v>27.3</v>
      </c>
      <c r="AO460" s="31">
        <v>328.63</v>
      </c>
      <c r="AQ460" s="32">
        <v>125716</v>
      </c>
      <c r="AR460" s="31" t="s">
        <v>6</v>
      </c>
      <c r="AS460" s="31">
        <v>45</v>
      </c>
      <c r="AT460" s="31">
        <v>29.87</v>
      </c>
      <c r="AU460" s="48">
        <f t="shared" si="16"/>
        <v>67.209999999999994</v>
      </c>
      <c r="AV460" s="48">
        <f t="shared" si="17"/>
        <v>9.4499999999999993</v>
      </c>
    </row>
    <row r="461" spans="1:48" x14ac:dyDescent="0.25">
      <c r="A461" s="1">
        <v>43316</v>
      </c>
      <c r="B461">
        <v>126008</v>
      </c>
      <c r="C461">
        <v>80.324999999999989</v>
      </c>
      <c r="D461">
        <v>394.76</v>
      </c>
      <c r="E461">
        <f>SUMPRODUCT(fLineItemInvoiceDetail[Quanity],fLineItemInvoiceDetail[Unit Price],--(fLineItemInvoiceDetail[Invoice Number]=fInvoiceHeader[[#This Row],[Invoice Number]]))</f>
        <v>3947.6</v>
      </c>
      <c r="F461">
        <f>fInvoiceHeader[[#This Row],[Invoice Discount]]/fInvoiceHeader[[#This Row],[Invoice Sales]]</f>
        <v>0.1</v>
      </c>
      <c r="G461">
        <f>SUMIFS(fLineItemInvoiceDetail[Line Weight],fLineItemInvoiceDetail[Invoice Number],fInvoiceHeader[[#This Row],[Invoice Number]])</f>
        <v>1029</v>
      </c>
      <c r="I461" s="43">
        <v>125717</v>
      </c>
      <c r="J461" s="43" t="s">
        <v>13</v>
      </c>
      <c r="K461" s="43">
        <v>57</v>
      </c>
      <c r="L461" s="43">
        <v>14.97</v>
      </c>
      <c r="M461" s="43">
        <f>VLOOKUP(fLineItemInvoiceDetail[[#This Row],[Invoice Number]],fInvoiceHeader[[Invoice Number]:[% Sales Discount]],5,0)*fLineItemInvoiceDetail[[#This Row],[Quanity]]*fLineItemInvoiceDetail[[#This Row],[Unit Price]]</f>
        <v>42.665018345502915</v>
      </c>
      <c r="N4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34.08820606694561</v>
      </c>
      <c r="O461" s="43">
        <f>VLOOKUP(fLineItemInvoiceDetail[[#This Row],[Product]],dProduct[],4,0)*fLineItemInvoiceDetail[[#This Row],[Quanity]]</f>
        <v>313.5</v>
      </c>
      <c r="AM461" s="28">
        <v>126008</v>
      </c>
      <c r="AN461" s="28">
        <v>80.324999999999989</v>
      </c>
      <c r="AO461" s="28">
        <v>394.76</v>
      </c>
      <c r="AQ461" s="30">
        <v>125717</v>
      </c>
      <c r="AR461" s="28" t="s">
        <v>13</v>
      </c>
      <c r="AS461" s="28">
        <v>57</v>
      </c>
      <c r="AT461" s="28">
        <v>14.97</v>
      </c>
      <c r="AU461" s="48">
        <f t="shared" si="16"/>
        <v>42.665018345502915</v>
      </c>
      <c r="AV461" s="48">
        <f t="shared" si="17"/>
        <v>34.08820606694561</v>
      </c>
    </row>
    <row r="462" spans="1:48" x14ac:dyDescent="0.25">
      <c r="A462" s="1">
        <v>43317</v>
      </c>
      <c r="B462">
        <v>126009</v>
      </c>
      <c r="C462">
        <v>139.65</v>
      </c>
      <c r="D462">
        <v>200.08</v>
      </c>
      <c r="E462">
        <f>SUMPRODUCT(fLineItemInvoiceDetail[Quanity],fLineItemInvoiceDetail[Unit Price],--(fLineItemInvoiceDetail[Invoice Number]=fInvoiceHeader[[#This Row],[Invoice Number]]))</f>
        <v>2667.71</v>
      </c>
      <c r="F462">
        <f>fInvoiceHeader[[#This Row],[Invoice Discount]]/fInvoiceHeader[[#This Row],[Invoice Sales]]</f>
        <v>7.5000655993342602E-2</v>
      </c>
      <c r="G462">
        <f>SUMIFS(fLineItemInvoiceDetail[Line Weight],fLineItemInvoiceDetail[Invoice Number],fInvoiceHeader[[#This Row],[Invoice Number]])</f>
        <v>1210</v>
      </c>
      <c r="I462" s="46">
        <v>125717</v>
      </c>
      <c r="J462" s="46" t="s">
        <v>21</v>
      </c>
      <c r="K462" s="46">
        <v>47</v>
      </c>
      <c r="L462" s="46">
        <v>16.87</v>
      </c>
      <c r="M462" s="46">
        <f>VLOOKUP(fLineItemInvoiceDetail[[#This Row],[Invoice Number]],fInvoiceHeader[[Invoice Number]:[% Sales Discount]],5,0)*fLineItemInvoiceDetail[[#This Row],[Quanity]]*fLineItemInvoiceDetail[[#This Row],[Unit Price]]</f>
        <v>39.644981654497073</v>
      </c>
      <c r="N4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17.886793933054392</v>
      </c>
      <c r="O462" s="46">
        <f>VLOOKUP(fLineItemInvoiceDetail[[#This Row],[Product]],dProduct[],4,0)*fLineItemInvoiceDetail[[#This Row],[Quanity]]</f>
        <v>164.5</v>
      </c>
      <c r="AM462" s="31">
        <v>126009</v>
      </c>
      <c r="AN462" s="31">
        <v>139.65</v>
      </c>
      <c r="AO462" s="31">
        <v>200.08</v>
      </c>
      <c r="AQ462" s="32">
        <v>125717</v>
      </c>
      <c r="AR462" s="31" t="s">
        <v>21</v>
      </c>
      <c r="AS462" s="31">
        <v>47</v>
      </c>
      <c r="AT462" s="31">
        <v>16.87</v>
      </c>
      <c r="AU462" s="48">
        <f t="shared" si="16"/>
        <v>39.644981654497073</v>
      </c>
      <c r="AV462" s="48">
        <f t="shared" si="17"/>
        <v>17.886793933054392</v>
      </c>
    </row>
    <row r="463" spans="1:48" x14ac:dyDescent="0.25">
      <c r="A463" s="1">
        <v>43317</v>
      </c>
      <c r="B463">
        <v>126010</v>
      </c>
      <c r="C463">
        <v>4.9000000000000004</v>
      </c>
      <c r="D463">
        <v>5.04</v>
      </c>
      <c r="E463">
        <f>SUMPRODUCT(fLineItemInvoiceDetail[Quanity],fLineItemInvoiceDetail[Unit Price],--(fLineItemInvoiceDetail[Invoice Number]=fInvoiceHeader[[#This Row],[Invoice Number]]))</f>
        <v>252</v>
      </c>
      <c r="F463">
        <f>fInvoiceHeader[[#This Row],[Invoice Discount]]/fInvoiceHeader[[#This Row],[Invoice Sales]]</f>
        <v>0.02</v>
      </c>
      <c r="G463">
        <f>SUMIFS(fLineItemInvoiceDetail[Line Weight],fLineItemInvoiceDetail[Invoice Number],fInvoiceHeader[[#This Row],[Invoice Number]])</f>
        <v>49</v>
      </c>
      <c r="I463" s="43">
        <v>125719</v>
      </c>
      <c r="J463" s="43" t="s">
        <v>11</v>
      </c>
      <c r="K463" s="43">
        <v>56</v>
      </c>
      <c r="L463" s="43">
        <v>11.97</v>
      </c>
      <c r="M463" s="43">
        <f>VLOOKUP(fLineItemInvoiceDetail[[#This Row],[Invoice Number]],fInvoiceHeader[[Invoice Number]:[% Sales Discount]],5,0)*fLineItemInvoiceDetail[[#This Row],[Quanity]]*fLineItemInvoiceDetail[[#This Row],[Unit Price]]</f>
        <v>33.516797512631172</v>
      </c>
      <c r="N4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43.095652173913045</v>
      </c>
      <c r="O463" s="43">
        <f>VLOOKUP(fLineItemInvoiceDetail[[#This Row],[Product]],dProduct[],4,0)*fLineItemInvoiceDetail[[#This Row],[Quanity]]</f>
        <v>280</v>
      </c>
      <c r="AM463" s="28">
        <v>126010</v>
      </c>
      <c r="AN463" s="28">
        <v>4.9000000000000004</v>
      </c>
      <c r="AO463" s="28">
        <v>5.04</v>
      </c>
      <c r="AQ463" s="30">
        <v>125719</v>
      </c>
      <c r="AR463" s="28" t="s">
        <v>11</v>
      </c>
      <c r="AS463" s="28">
        <v>56</v>
      </c>
      <c r="AT463" s="28">
        <v>11.97</v>
      </c>
      <c r="AU463" s="48">
        <f t="shared" si="16"/>
        <v>33.516797512631172</v>
      </c>
      <c r="AV463" s="48">
        <f t="shared" si="17"/>
        <v>43.095652173913045</v>
      </c>
    </row>
    <row r="464" spans="1:48" x14ac:dyDescent="0.25">
      <c r="A464" s="1">
        <v>43318</v>
      </c>
      <c r="B464">
        <v>126011</v>
      </c>
      <c r="C464">
        <v>119</v>
      </c>
      <c r="D464">
        <v>197.92</v>
      </c>
      <c r="E464">
        <f>SUMPRODUCT(fLineItemInvoiceDetail[Quanity],fLineItemInvoiceDetail[Unit Price],--(fLineItemInvoiceDetail[Invoice Number]=fInvoiceHeader[[#This Row],[Invoice Number]]))</f>
        <v>2638.88</v>
      </c>
      <c r="F464">
        <f>fInvoiceHeader[[#This Row],[Invoice Discount]]/fInvoiceHeader[[#This Row],[Invoice Sales]]</f>
        <v>7.5001515794579504E-2</v>
      </c>
      <c r="G464">
        <f>SUMIFS(fLineItemInvoiceDetail[Line Weight],fLineItemInvoiceDetail[Invoice Number],fInvoiceHeader[[#This Row],[Invoice Number]])</f>
        <v>879</v>
      </c>
      <c r="I464" s="46">
        <v>125719</v>
      </c>
      <c r="J464" s="46" t="s">
        <v>21</v>
      </c>
      <c r="K464" s="46">
        <v>35</v>
      </c>
      <c r="L464" s="46">
        <v>16.87</v>
      </c>
      <c r="M464" s="46">
        <f>VLOOKUP(fLineItemInvoiceDetail[[#This Row],[Invoice Number]],fInvoiceHeader[[Invoice Number]:[% Sales Discount]],5,0)*fLineItemInvoiceDetail[[#This Row],[Quanity]]*fLineItemInvoiceDetail[[#This Row],[Unit Price]]</f>
        <v>29.523202487368835</v>
      </c>
      <c r="N4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18.854347826086958</v>
      </c>
      <c r="O464" s="46">
        <f>VLOOKUP(fLineItemInvoiceDetail[[#This Row],[Product]],dProduct[],4,0)*fLineItemInvoiceDetail[[#This Row],[Quanity]]</f>
        <v>122.5</v>
      </c>
      <c r="AM464" s="31">
        <v>126011</v>
      </c>
      <c r="AN464" s="31">
        <v>119</v>
      </c>
      <c r="AO464" s="31">
        <v>197.92</v>
      </c>
      <c r="AQ464" s="32">
        <v>125719</v>
      </c>
      <c r="AR464" s="31" t="s">
        <v>21</v>
      </c>
      <c r="AS464" s="31">
        <v>35</v>
      </c>
      <c r="AT464" s="31">
        <v>16.87</v>
      </c>
      <c r="AU464" s="48">
        <f t="shared" si="16"/>
        <v>29.523202487368835</v>
      </c>
      <c r="AV464" s="48">
        <f t="shared" si="17"/>
        <v>18.854347826086958</v>
      </c>
    </row>
    <row r="465" spans="1:48" x14ac:dyDescent="0.25">
      <c r="A465" s="1">
        <v>43319</v>
      </c>
      <c r="B465">
        <v>126012</v>
      </c>
      <c r="C465">
        <v>39.200000000000003</v>
      </c>
      <c r="D465">
        <v>62.53</v>
      </c>
      <c r="E465">
        <f>SUMPRODUCT(fLineItemInvoiceDetail[Quanity],fLineItemInvoiceDetail[Unit Price],--(fLineItemInvoiceDetail[Invoice Number]=fInvoiceHeader[[#This Row],[Invoice Number]]))</f>
        <v>1250.6400000000001</v>
      </c>
      <c r="F465">
        <f>fInvoiceHeader[[#This Row],[Invoice Discount]]/fInvoiceHeader[[#This Row],[Invoice Sales]]</f>
        <v>4.9998400818780778E-2</v>
      </c>
      <c r="G465">
        <f>SUMIFS(fLineItemInvoiceDetail[Line Weight],fLineItemInvoiceDetail[Invoice Number],fInvoiceHeader[[#This Row],[Invoice Number]])</f>
        <v>504</v>
      </c>
      <c r="I465" s="43">
        <v>125722</v>
      </c>
      <c r="J465" s="43" t="s">
        <v>8</v>
      </c>
      <c r="K465" s="43">
        <v>61</v>
      </c>
      <c r="L465" s="43">
        <v>16.77</v>
      </c>
      <c r="M465" s="43">
        <f>VLOOKUP(fLineItemInvoiceDetail[[#This Row],[Invoice Number]],fInvoiceHeader[[Invoice Number]:[% Sales Discount]],5,0)*fLineItemInvoiceDetail[[#This Row],[Quanity]]*fLineItemInvoiceDetail[[#This Row],[Unit Price]]</f>
        <v>51.15</v>
      </c>
      <c r="N4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465" s="43">
        <f>VLOOKUP(fLineItemInvoiceDetail[[#This Row],[Product]],dProduct[],4,0)*fLineItemInvoiceDetail[[#This Row],[Quanity]]</f>
        <v>244</v>
      </c>
      <c r="AM465" s="28">
        <v>126012</v>
      </c>
      <c r="AN465" s="28">
        <v>39.200000000000003</v>
      </c>
      <c r="AO465" s="28">
        <v>62.53</v>
      </c>
      <c r="AQ465" s="30">
        <v>125722</v>
      </c>
      <c r="AR465" s="28" t="s">
        <v>8</v>
      </c>
      <c r="AS465" s="28">
        <v>61</v>
      </c>
      <c r="AT465" s="28">
        <v>16.77</v>
      </c>
      <c r="AU465" s="48">
        <f t="shared" si="16"/>
        <v>51.15</v>
      </c>
      <c r="AV465" s="48">
        <f t="shared" si="17"/>
        <v>33.6</v>
      </c>
    </row>
    <row r="466" spans="1:48" x14ac:dyDescent="0.25">
      <c r="A466" s="1">
        <v>43319</v>
      </c>
      <c r="B466">
        <v>126013</v>
      </c>
      <c r="C466">
        <v>86.8</v>
      </c>
      <c r="D466">
        <v>114.12</v>
      </c>
      <c r="E466">
        <f>SUMPRODUCT(fLineItemInvoiceDetail[Quanity],fLineItemInvoiceDetail[Unit Price],--(fLineItemInvoiceDetail[Invoice Number]=fInvoiceHeader[[#This Row],[Invoice Number]]))</f>
        <v>1755.7600000000002</v>
      </c>
      <c r="F466">
        <f>fInvoiceHeader[[#This Row],[Invoice Discount]]/fInvoiceHeader[[#This Row],[Invoice Sales]]</f>
        <v>6.4997493962728387E-2</v>
      </c>
      <c r="G466">
        <f>SUMIFS(fLineItemInvoiceDetail[Line Weight],fLineItemInvoiceDetail[Invoice Number],fInvoiceHeader[[#This Row],[Invoice Number]])</f>
        <v>677.5</v>
      </c>
      <c r="I466" s="46">
        <v>125723</v>
      </c>
      <c r="J466" s="46" t="s">
        <v>21</v>
      </c>
      <c r="K466" s="46">
        <v>24</v>
      </c>
      <c r="L466" s="46">
        <v>20.76</v>
      </c>
      <c r="M466" s="46">
        <f>VLOOKUP(fLineItemInvoiceDetail[[#This Row],[Invoice Number]],fInvoiceHeader[[Invoice Number]:[% Sales Discount]],5,0)*fLineItemInvoiceDetail[[#This Row],[Quanity]]*fLineItemInvoiceDetail[[#This Row],[Unit Price]]</f>
        <v>9.9600000000000009</v>
      </c>
      <c r="N4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466" s="46">
        <f>VLOOKUP(fLineItemInvoiceDetail[[#This Row],[Product]],dProduct[],4,0)*fLineItemInvoiceDetail[[#This Row],[Quanity]]</f>
        <v>84</v>
      </c>
      <c r="AM466" s="31">
        <v>126013</v>
      </c>
      <c r="AN466" s="31">
        <v>86.8</v>
      </c>
      <c r="AO466" s="31">
        <v>114.12</v>
      </c>
      <c r="AQ466" s="32">
        <v>125723</v>
      </c>
      <c r="AR466" s="31" t="s">
        <v>21</v>
      </c>
      <c r="AS466" s="31">
        <v>24</v>
      </c>
      <c r="AT466" s="31">
        <v>20.76</v>
      </c>
      <c r="AU466" s="48">
        <f t="shared" si="16"/>
        <v>9.9600000000000009</v>
      </c>
      <c r="AV466" s="48">
        <f t="shared" si="17"/>
        <v>10.5</v>
      </c>
    </row>
    <row r="467" spans="1:48" x14ac:dyDescent="0.25">
      <c r="A467" s="1">
        <v>43319</v>
      </c>
      <c r="B467">
        <v>126014</v>
      </c>
      <c r="C467">
        <v>22.05</v>
      </c>
      <c r="D467">
        <v>31.96</v>
      </c>
      <c r="E467">
        <f>SUMPRODUCT(fLineItemInvoiceDetail[Quanity],fLineItemInvoiceDetail[Unit Price],--(fLineItemInvoiceDetail[Invoice Number]=fInvoiceHeader[[#This Row],[Invoice Number]]))</f>
        <v>913.17000000000007</v>
      </c>
      <c r="F467">
        <f>fInvoiceHeader[[#This Row],[Invoice Discount]]/fInvoiceHeader[[#This Row],[Invoice Sales]]</f>
        <v>3.4998959667969815E-2</v>
      </c>
      <c r="G467">
        <f>SUMIFS(fLineItemInvoiceDetail[Line Weight],fLineItemInvoiceDetail[Invoice Number],fInvoiceHeader[[#This Row],[Invoice Number]])</f>
        <v>335.5</v>
      </c>
      <c r="I467" s="43">
        <v>125724</v>
      </c>
      <c r="J467" s="43" t="s">
        <v>15</v>
      </c>
      <c r="K467" s="43">
        <v>191</v>
      </c>
      <c r="L467" s="43">
        <v>13.03</v>
      </c>
      <c r="M467" s="43">
        <f>VLOOKUP(fLineItemInvoiceDetail[[#This Row],[Invoice Number]],fInvoiceHeader[[Invoice Number]:[% Sales Discount]],5,0)*fLineItemInvoiceDetail[[#This Row],[Quanity]]*fLineItemInvoiceDetail[[#This Row],[Unit Price]]</f>
        <v>248.86973120468636</v>
      </c>
      <c r="N4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123.64595983185427</v>
      </c>
      <c r="O467" s="43">
        <f>VLOOKUP(fLineItemInvoiceDetail[[#This Row],[Product]],dProduct[],4,0)*fLineItemInvoiceDetail[[#This Row],[Quanity]]</f>
        <v>955</v>
      </c>
      <c r="AM467" s="28">
        <v>126014</v>
      </c>
      <c r="AN467" s="28">
        <v>22.05</v>
      </c>
      <c r="AO467" s="28">
        <v>31.96</v>
      </c>
      <c r="AQ467" s="30">
        <v>125724</v>
      </c>
      <c r="AR467" s="28" t="s">
        <v>15</v>
      </c>
      <c r="AS467" s="28">
        <v>191</v>
      </c>
      <c r="AT467" s="28">
        <v>13.03</v>
      </c>
      <c r="AU467" s="48">
        <f t="shared" si="16"/>
        <v>248.86973120468636</v>
      </c>
      <c r="AV467" s="48">
        <f t="shared" si="17"/>
        <v>123.64595983185427</v>
      </c>
    </row>
    <row r="468" spans="1:48" x14ac:dyDescent="0.25">
      <c r="A468" s="1">
        <v>43320</v>
      </c>
      <c r="B468">
        <v>126015</v>
      </c>
      <c r="C468">
        <v>10.5</v>
      </c>
      <c r="D468">
        <v>21.26</v>
      </c>
      <c r="E468">
        <f>SUMPRODUCT(fLineItemInvoiceDetail[Quanity],fLineItemInvoiceDetail[Unit Price],--(fLineItemInvoiceDetail[Invoice Number]=fInvoiceHeader[[#This Row],[Invoice Number]]))</f>
        <v>708.63000000000011</v>
      </c>
      <c r="F468">
        <f>fInvoiceHeader[[#This Row],[Invoice Discount]]/fInvoiceHeader[[#This Row],[Invoice Sales]]</f>
        <v>3.0001552291040456E-2</v>
      </c>
      <c r="G468">
        <f>SUMIFS(fLineItemInvoiceDetail[Line Weight],fLineItemInvoiceDetail[Invoice Number],fInvoiceHeader[[#This Row],[Invoice Number]])</f>
        <v>156</v>
      </c>
      <c r="I468" s="46">
        <v>125724</v>
      </c>
      <c r="J468" s="46" t="s">
        <v>21</v>
      </c>
      <c r="K468" s="46">
        <v>33</v>
      </c>
      <c r="L468" s="46">
        <v>16.87</v>
      </c>
      <c r="M468" s="46">
        <f>VLOOKUP(fLineItemInvoiceDetail[[#This Row],[Invoice Number]],fInvoiceHeader[[Invoice Number]:[% Sales Discount]],5,0)*fLineItemInvoiceDetail[[#This Row],[Quanity]]*fLineItemInvoiceDetail[[#This Row],[Unit Price]]</f>
        <v>55.67026879531366</v>
      </c>
      <c r="N4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14.954040168145726</v>
      </c>
      <c r="O468" s="46">
        <f>VLOOKUP(fLineItemInvoiceDetail[[#This Row],[Product]],dProduct[],4,0)*fLineItemInvoiceDetail[[#This Row],[Quanity]]</f>
        <v>115.5</v>
      </c>
      <c r="AM468" s="31">
        <v>126015</v>
      </c>
      <c r="AN468" s="31">
        <v>10.5</v>
      </c>
      <c r="AO468" s="31">
        <v>21.26</v>
      </c>
      <c r="AQ468" s="32">
        <v>125724</v>
      </c>
      <c r="AR468" s="31" t="s">
        <v>21</v>
      </c>
      <c r="AS468" s="31">
        <v>33</v>
      </c>
      <c r="AT468" s="31">
        <v>16.87</v>
      </c>
      <c r="AU468" s="48">
        <f t="shared" si="16"/>
        <v>55.67026879531366</v>
      </c>
      <c r="AV468" s="48">
        <f t="shared" si="17"/>
        <v>14.954040168145726</v>
      </c>
    </row>
    <row r="469" spans="1:48" x14ac:dyDescent="0.25">
      <c r="A469" s="1">
        <v>43321</v>
      </c>
      <c r="B469">
        <v>126016</v>
      </c>
      <c r="C469">
        <v>117.075</v>
      </c>
      <c r="D469">
        <v>286.2</v>
      </c>
      <c r="E469">
        <f>SUMPRODUCT(fLineItemInvoiceDetail[Quanity],fLineItemInvoiceDetail[Unit Price],--(fLineItemInvoiceDetail[Invoice Number]=fInvoiceHeader[[#This Row],[Invoice Number]]))</f>
        <v>2861.95</v>
      </c>
      <c r="F469">
        <f>fInvoiceHeader[[#This Row],[Invoice Discount]]/fInvoiceHeader[[#This Row],[Invoice Sales]]</f>
        <v>0.10000174706057059</v>
      </c>
      <c r="G469">
        <f>SUMIFS(fLineItemInvoiceDetail[Line Weight],fLineItemInvoiceDetail[Invoice Number],fInvoiceHeader[[#This Row],[Invoice Number]])</f>
        <v>1426.5</v>
      </c>
      <c r="I469" s="43">
        <v>125725</v>
      </c>
      <c r="J469" s="43" t="s">
        <v>15</v>
      </c>
      <c r="K469" s="43">
        <v>105</v>
      </c>
      <c r="L469" s="43">
        <v>15.92</v>
      </c>
      <c r="M469" s="43">
        <f>VLOOKUP(fLineItemInvoiceDetail[[#This Row],[Invoice Number]],fInvoiceHeader[[Invoice Number]:[% Sales Discount]],5,0)*fLineItemInvoiceDetail[[#This Row],[Quanity]]*fLineItemInvoiceDetail[[#This Row],[Unit Price]]</f>
        <v>167.16145122222963</v>
      </c>
      <c r="N4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45.53546752648549</v>
      </c>
      <c r="O469" s="43">
        <f>VLOOKUP(fLineItemInvoiceDetail[[#This Row],[Product]],dProduct[],4,0)*fLineItemInvoiceDetail[[#This Row],[Quanity]]</f>
        <v>525</v>
      </c>
      <c r="AM469" s="28">
        <v>126016</v>
      </c>
      <c r="AN469" s="28">
        <v>117.075</v>
      </c>
      <c r="AO469" s="28">
        <v>286.2</v>
      </c>
      <c r="AQ469" s="30">
        <v>125725</v>
      </c>
      <c r="AR469" s="28" t="s">
        <v>15</v>
      </c>
      <c r="AS469" s="28">
        <v>105</v>
      </c>
      <c r="AT469" s="28">
        <v>15.92</v>
      </c>
      <c r="AU469" s="48">
        <f t="shared" si="16"/>
        <v>167.16145122222963</v>
      </c>
      <c r="AV469" s="48">
        <f t="shared" si="17"/>
        <v>45.53546752648549</v>
      </c>
    </row>
    <row r="470" spans="1:48" x14ac:dyDescent="0.25">
      <c r="A470" s="1">
        <v>43322</v>
      </c>
      <c r="B470">
        <v>126017</v>
      </c>
      <c r="C470">
        <v>53.9</v>
      </c>
      <c r="D470">
        <v>33.380000000000003</v>
      </c>
      <c r="E470">
        <f>SUMPRODUCT(fLineItemInvoiceDetail[Quanity],fLineItemInvoiceDetail[Unit Price],--(fLineItemInvoiceDetail[Invoice Number]=fInvoiceHeader[[#This Row],[Invoice Number]]))</f>
        <v>953.7</v>
      </c>
      <c r="F470">
        <f>fInvoiceHeader[[#This Row],[Invoice Discount]]/fInvoiceHeader[[#This Row],[Invoice Sales]]</f>
        <v>3.5000524273880673E-2</v>
      </c>
      <c r="G470">
        <f>SUMIFS(fLineItemInvoiceDetail[Line Weight],fLineItemInvoiceDetail[Invoice Number],fInvoiceHeader[[#This Row],[Invoice Number]])</f>
        <v>330</v>
      </c>
      <c r="I470" s="46">
        <v>125725</v>
      </c>
      <c r="J470" s="46" t="s">
        <v>15</v>
      </c>
      <c r="K470" s="46">
        <v>64</v>
      </c>
      <c r="L470" s="46">
        <v>17.37</v>
      </c>
      <c r="M470" s="46">
        <f>VLOOKUP(fLineItemInvoiceDetail[[#This Row],[Invoice Number]],fInvoiceHeader[[Invoice Number]:[% Sales Discount]],5,0)*fLineItemInvoiceDetail[[#This Row],[Quanity]]*fLineItemInvoiceDetail[[#This Row],[Unit Price]]</f>
        <v>111.16896512008151</v>
      </c>
      <c r="N4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27.754951635191155</v>
      </c>
      <c r="O470" s="46">
        <f>VLOOKUP(fLineItemInvoiceDetail[[#This Row],[Product]],dProduct[],4,0)*fLineItemInvoiceDetail[[#This Row],[Quanity]]</f>
        <v>320</v>
      </c>
      <c r="AM470" s="31">
        <v>126017</v>
      </c>
      <c r="AN470" s="31">
        <v>53.9</v>
      </c>
      <c r="AO470" s="31">
        <v>33.380000000000003</v>
      </c>
      <c r="AQ470" s="32">
        <v>125725</v>
      </c>
      <c r="AR470" s="31" t="s">
        <v>15</v>
      </c>
      <c r="AS470" s="31">
        <v>64</v>
      </c>
      <c r="AT470" s="31">
        <v>17.37</v>
      </c>
      <c r="AU470" s="48">
        <f t="shared" si="16"/>
        <v>111.16896512008151</v>
      </c>
      <c r="AV470" s="48">
        <f t="shared" si="17"/>
        <v>27.754951635191155</v>
      </c>
    </row>
    <row r="471" spans="1:48" x14ac:dyDescent="0.25">
      <c r="A471" s="1">
        <v>43325</v>
      </c>
      <c r="B471">
        <v>126018</v>
      </c>
      <c r="C471">
        <v>123.55000000000001</v>
      </c>
      <c r="D471">
        <v>450.43</v>
      </c>
      <c r="E471">
        <f>SUMPRODUCT(fLineItemInvoiceDetail[Quanity],fLineItemInvoiceDetail[Unit Price],--(fLineItemInvoiceDetail[Invoice Number]=fInvoiceHeader[[#This Row],[Invoice Number]]))</f>
        <v>4504.33</v>
      </c>
      <c r="F471">
        <f>fInvoiceHeader[[#This Row],[Invoice Discount]]/fInvoiceHeader[[#This Row],[Invoice Sales]]</f>
        <v>9.9999333974198162E-2</v>
      </c>
      <c r="G471">
        <f>SUMIFS(fLineItemInvoiceDetail[Line Weight],fLineItemInvoiceDetail[Invoice Number],fInvoiceHeader[[#This Row],[Invoice Number]])</f>
        <v>1307</v>
      </c>
      <c r="I471" s="43">
        <v>125725</v>
      </c>
      <c r="J471" s="43" t="s">
        <v>17</v>
      </c>
      <c r="K471" s="43">
        <v>37</v>
      </c>
      <c r="L471" s="43">
        <v>18.170000000000002</v>
      </c>
      <c r="M471" s="43">
        <f>VLOOKUP(fLineItemInvoiceDetail[[#This Row],[Invoice Number]],fInvoiceHeader[[Invoice Number]:[% Sales Discount]],5,0)*fLineItemInvoiceDetail[[#This Row],[Quanity]]*fLineItemInvoiceDetail[[#This Row],[Unit Price]]</f>
        <v>67.229583657688906</v>
      </c>
      <c r="N4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20.859580838323353</v>
      </c>
      <c r="O471" s="43">
        <f>VLOOKUP(fLineItemInvoiceDetail[[#This Row],[Product]],dProduct[],4,0)*fLineItemInvoiceDetail[[#This Row],[Quanity]]</f>
        <v>240.5</v>
      </c>
      <c r="AM471" s="28">
        <v>126018</v>
      </c>
      <c r="AN471" s="28">
        <v>123.55000000000001</v>
      </c>
      <c r="AO471" s="28">
        <v>450.43</v>
      </c>
      <c r="AQ471" s="30">
        <v>125725</v>
      </c>
      <c r="AR471" s="28" t="s">
        <v>17</v>
      </c>
      <c r="AS471" s="28">
        <v>37</v>
      </c>
      <c r="AT471" s="28">
        <v>18.170000000000002</v>
      </c>
      <c r="AU471" s="48">
        <f t="shared" si="16"/>
        <v>67.229583657688906</v>
      </c>
      <c r="AV471" s="48">
        <f t="shared" si="17"/>
        <v>20.859580838323353</v>
      </c>
    </row>
    <row r="472" spans="1:48" x14ac:dyDescent="0.25">
      <c r="A472" s="1">
        <v>43325</v>
      </c>
      <c r="B472">
        <v>126019</v>
      </c>
      <c r="C472">
        <v>22.75</v>
      </c>
      <c r="D472">
        <v>31.19</v>
      </c>
      <c r="E472">
        <f>SUMPRODUCT(fLineItemInvoiceDetail[Quanity],fLineItemInvoiceDetail[Unit Price],--(fLineItemInvoiceDetail[Invoice Number]=fInvoiceHeader[[#This Row],[Invoice Number]]))</f>
        <v>891.12000000000012</v>
      </c>
      <c r="F472">
        <f>fInvoiceHeader[[#This Row],[Invoice Discount]]/fInvoiceHeader[[#This Row],[Invoice Sales]]</f>
        <v>3.5000897746655893E-2</v>
      </c>
      <c r="G472">
        <f>SUMIFS(fLineItemInvoiceDetail[Line Weight],fLineItemInvoiceDetail[Invoice Number],fInvoiceHeader[[#This Row],[Invoice Number]])</f>
        <v>210</v>
      </c>
      <c r="I472" s="46">
        <v>125728</v>
      </c>
      <c r="J472" s="46" t="s">
        <v>16</v>
      </c>
      <c r="K472" s="46">
        <v>24</v>
      </c>
      <c r="L472" s="46">
        <v>15.16</v>
      </c>
      <c r="M472" s="46">
        <f>VLOOKUP(fLineItemInvoiceDetail[[#This Row],[Invoice Number]],fInvoiceHeader[[Invoice Number]:[% Sales Discount]],5,0)*fLineItemInvoiceDetail[[#This Row],[Quanity]]*fLineItemInvoiceDetail[[#This Row],[Unit Price]]</f>
        <v>7.2799999999999994</v>
      </c>
      <c r="N4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9.4499999999999993</v>
      </c>
      <c r="O472" s="46">
        <f>VLOOKUP(fLineItemInvoiceDetail[[#This Row],[Product]],dProduct[],4,0)*fLineItemInvoiceDetail[[#This Row],[Quanity]]</f>
        <v>84</v>
      </c>
      <c r="AM472" s="31">
        <v>126019</v>
      </c>
      <c r="AN472" s="31">
        <v>22.75</v>
      </c>
      <c r="AO472" s="31">
        <v>31.19</v>
      </c>
      <c r="AQ472" s="32">
        <v>125728</v>
      </c>
      <c r="AR472" s="31" t="s">
        <v>16</v>
      </c>
      <c r="AS472" s="31">
        <v>24</v>
      </c>
      <c r="AT472" s="31">
        <v>15.16</v>
      </c>
      <c r="AU472" s="48">
        <f t="shared" si="16"/>
        <v>7.2799999999999994</v>
      </c>
      <c r="AV472" s="48">
        <f t="shared" si="17"/>
        <v>9.4499999999999993</v>
      </c>
    </row>
    <row r="473" spans="1:48" x14ac:dyDescent="0.25">
      <c r="A473" s="1">
        <v>43328</v>
      </c>
      <c r="B473">
        <v>126021</v>
      </c>
      <c r="C473">
        <v>57.924999999999997</v>
      </c>
      <c r="D473">
        <v>298.08</v>
      </c>
      <c r="E473">
        <f>SUMPRODUCT(fLineItemInvoiceDetail[Quanity],fLineItemInvoiceDetail[Unit Price],--(fLineItemInvoiceDetail[Invoice Number]=fInvoiceHeader[[#This Row],[Invoice Number]]))</f>
        <v>2980.78</v>
      </c>
      <c r="F473">
        <f>fInvoiceHeader[[#This Row],[Invoice Discount]]/fInvoiceHeader[[#This Row],[Invoice Sales]]</f>
        <v>0.10000067096531778</v>
      </c>
      <c r="G473">
        <f>SUMIFS(fLineItemInvoiceDetail[Line Weight],fLineItemInvoiceDetail[Invoice Number],fInvoiceHeader[[#This Row],[Invoice Number]])</f>
        <v>494</v>
      </c>
      <c r="I473" s="43">
        <v>125729</v>
      </c>
      <c r="J473" s="43" t="s">
        <v>10</v>
      </c>
      <c r="K473" s="43">
        <v>41</v>
      </c>
      <c r="L473" s="43">
        <v>18.82</v>
      </c>
      <c r="M473" s="43">
        <f>VLOOKUP(fLineItemInvoiceDetail[[#This Row],[Invoice Number]],fInvoiceHeader[[Invoice Number]:[% Sales Discount]],5,0)*fLineItemInvoiceDetail[[#This Row],[Quanity]]*fLineItemInvoiceDetail[[#This Row],[Unit Price]]</f>
        <v>27.010000000000005</v>
      </c>
      <c r="N4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</v>
      </c>
      <c r="O473" s="43">
        <f>VLOOKUP(fLineItemInvoiceDetail[[#This Row],[Product]],dProduct[],4,0)*fLineItemInvoiceDetail[[#This Row],[Quanity]]</f>
        <v>246</v>
      </c>
      <c r="AM473" s="28">
        <v>126021</v>
      </c>
      <c r="AN473" s="28">
        <v>57.924999999999997</v>
      </c>
      <c r="AO473" s="28">
        <v>298.08</v>
      </c>
      <c r="AQ473" s="30">
        <v>125729</v>
      </c>
      <c r="AR473" s="28" t="s">
        <v>10</v>
      </c>
      <c r="AS473" s="28">
        <v>41</v>
      </c>
      <c r="AT473" s="28">
        <v>18.82</v>
      </c>
      <c r="AU473" s="48">
        <f t="shared" si="16"/>
        <v>27.010000000000005</v>
      </c>
      <c r="AV473" s="48">
        <f t="shared" si="17"/>
        <v>14</v>
      </c>
    </row>
    <row r="474" spans="1:48" x14ac:dyDescent="0.25">
      <c r="A474" s="1">
        <v>43330</v>
      </c>
      <c r="B474">
        <v>126022</v>
      </c>
      <c r="C474">
        <v>115.15</v>
      </c>
      <c r="D474">
        <v>575.07000000000005</v>
      </c>
      <c r="E474">
        <f>SUMPRODUCT(fLineItemInvoiceDetail[Quanity],fLineItemInvoiceDetail[Unit Price],--(fLineItemInvoiceDetail[Invoice Number]=fInvoiceHeader[[#This Row],[Invoice Number]]))</f>
        <v>5750.65</v>
      </c>
      <c r="F474">
        <f>fInvoiceHeader[[#This Row],[Invoice Discount]]/fInvoiceHeader[[#This Row],[Invoice Sales]]</f>
        <v>0.10000086946692983</v>
      </c>
      <c r="G474">
        <f>SUMIFS(fLineItemInvoiceDetail[Line Weight],fLineItemInvoiceDetail[Invoice Number],fInvoiceHeader[[#This Row],[Invoice Number]])</f>
        <v>879.5</v>
      </c>
      <c r="I474" s="46">
        <v>125730</v>
      </c>
      <c r="J474" s="46" t="s">
        <v>16</v>
      </c>
      <c r="K474" s="46">
        <v>94</v>
      </c>
      <c r="L474" s="46">
        <v>11.37</v>
      </c>
      <c r="M474" s="46">
        <f>VLOOKUP(fLineItemInvoiceDetail[[#This Row],[Invoice Number]],fInvoiceHeader[[Invoice Number]:[% Sales Discount]],5,0)*fLineItemInvoiceDetail[[#This Row],[Quanity]]*fLineItemInvoiceDetail[[#This Row],[Unit Price]]</f>
        <v>53.439999999999991</v>
      </c>
      <c r="N4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55.125</v>
      </c>
      <c r="O474" s="46">
        <f>VLOOKUP(fLineItemInvoiceDetail[[#This Row],[Product]],dProduct[],4,0)*fLineItemInvoiceDetail[[#This Row],[Quanity]]</f>
        <v>329</v>
      </c>
      <c r="AM474" s="31">
        <v>126022</v>
      </c>
      <c r="AN474" s="31">
        <v>115.15</v>
      </c>
      <c r="AO474" s="31">
        <v>575.07000000000005</v>
      </c>
      <c r="AQ474" s="32">
        <v>125730</v>
      </c>
      <c r="AR474" s="31" t="s">
        <v>16</v>
      </c>
      <c r="AS474" s="31">
        <v>94</v>
      </c>
      <c r="AT474" s="31">
        <v>11.37</v>
      </c>
      <c r="AU474" s="48">
        <f t="shared" si="16"/>
        <v>53.439999999999991</v>
      </c>
      <c r="AV474" s="48">
        <f t="shared" si="17"/>
        <v>55.125</v>
      </c>
    </row>
    <row r="475" spans="1:48" x14ac:dyDescent="0.25">
      <c r="A475" s="1">
        <v>43333</v>
      </c>
      <c r="B475">
        <v>126023</v>
      </c>
      <c r="C475">
        <v>38.5</v>
      </c>
      <c r="D475">
        <v>205.05</v>
      </c>
      <c r="E475">
        <f>SUMPRODUCT(fLineItemInvoiceDetail[Quanity],fLineItemInvoiceDetail[Unit Price],--(fLineItemInvoiceDetail[Invoice Number]=fInvoiceHeader[[#This Row],[Invoice Number]]))</f>
        <v>2734.06</v>
      </c>
      <c r="F475">
        <f>fInvoiceHeader[[#This Row],[Invoice Discount]]/fInvoiceHeader[[#This Row],[Invoice Sales]]</f>
        <v>7.4998354096106168E-2</v>
      </c>
      <c r="G475">
        <f>SUMIFS(fLineItemInvoiceDetail[Line Weight],fLineItemInvoiceDetail[Invoice Number],fInvoiceHeader[[#This Row],[Invoice Number]])</f>
        <v>355.5</v>
      </c>
      <c r="I475" s="43">
        <v>125731</v>
      </c>
      <c r="J475" s="43" t="s">
        <v>14</v>
      </c>
      <c r="K475" s="43">
        <v>31</v>
      </c>
      <c r="L475" s="43">
        <v>18.82</v>
      </c>
      <c r="M475" s="43">
        <f>VLOOKUP(fLineItemInvoiceDetail[[#This Row],[Invoice Number]],fInvoiceHeader[[Invoice Number]:[% Sales Discount]],5,0)*fLineItemInvoiceDetail[[#This Row],[Quanity]]*fLineItemInvoiceDetail[[#This Row],[Unit Price]]</f>
        <v>58.341912800178157</v>
      </c>
      <c r="N4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28.102477477477475</v>
      </c>
      <c r="O475" s="43">
        <f>VLOOKUP(fLineItemInvoiceDetail[[#This Row],[Product]],dProduct[],4,0)*fLineItemInvoiceDetail[[#This Row],[Quanity]]</f>
        <v>217</v>
      </c>
      <c r="AM475" s="28">
        <v>126023</v>
      </c>
      <c r="AN475" s="28">
        <v>38.5</v>
      </c>
      <c r="AO475" s="28">
        <v>205.05</v>
      </c>
      <c r="AQ475" s="30">
        <v>125731</v>
      </c>
      <c r="AR475" s="28" t="s">
        <v>14</v>
      </c>
      <c r="AS475" s="28">
        <v>31</v>
      </c>
      <c r="AT475" s="28">
        <v>18.82</v>
      </c>
      <c r="AU475" s="48">
        <f t="shared" si="16"/>
        <v>58.341912800178157</v>
      </c>
      <c r="AV475" s="48">
        <f t="shared" si="17"/>
        <v>28.102477477477475</v>
      </c>
    </row>
    <row r="476" spans="1:48" x14ac:dyDescent="0.25">
      <c r="A476" s="1">
        <v>43339</v>
      </c>
      <c r="B476">
        <v>126024</v>
      </c>
      <c r="C476">
        <v>16.8</v>
      </c>
      <c r="D476">
        <v>28.62</v>
      </c>
      <c r="E476">
        <f>SUMPRODUCT(fLineItemInvoiceDetail[Quanity],fLineItemInvoiceDetail[Unit Price],--(fLineItemInvoiceDetail[Invoice Number]=fInvoiceHeader[[#This Row],[Invoice Number]]))</f>
        <v>817.65000000000009</v>
      </c>
      <c r="F476">
        <f>fInvoiceHeader[[#This Row],[Invoice Discount]]/fInvoiceHeader[[#This Row],[Invoice Sales]]</f>
        <v>3.5002751788662627E-2</v>
      </c>
      <c r="G476">
        <f>SUMIFS(fLineItemInvoiceDetail[Line Weight],fLineItemInvoiceDetail[Invoice Number],fInvoiceHeader[[#This Row],[Invoice Number]])</f>
        <v>180</v>
      </c>
      <c r="I476" s="46">
        <v>125731</v>
      </c>
      <c r="J476" s="46" t="s">
        <v>13</v>
      </c>
      <c r="K476" s="46">
        <v>30</v>
      </c>
      <c r="L476" s="46">
        <v>16.22</v>
      </c>
      <c r="M476" s="46">
        <f>VLOOKUP(fLineItemInvoiceDetail[[#This Row],[Invoice Number]],fInvoiceHeader[[Invoice Number]:[% Sales Discount]],5,0)*fLineItemInvoiceDetail[[#This Row],[Quanity]]*fLineItemInvoiceDetail[[#This Row],[Unit Price]]</f>
        <v>48.659927271205454</v>
      </c>
      <c r="N4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21.368243243243242</v>
      </c>
      <c r="O476" s="46">
        <f>VLOOKUP(fLineItemInvoiceDetail[[#This Row],[Product]],dProduct[],4,0)*fLineItemInvoiceDetail[[#This Row],[Quanity]]</f>
        <v>165</v>
      </c>
      <c r="AM476" s="31">
        <v>126024</v>
      </c>
      <c r="AN476" s="31">
        <v>16.8</v>
      </c>
      <c r="AO476" s="31">
        <v>28.62</v>
      </c>
      <c r="AQ476" s="32">
        <v>125731</v>
      </c>
      <c r="AR476" s="31" t="s">
        <v>13</v>
      </c>
      <c r="AS476" s="31">
        <v>30</v>
      </c>
      <c r="AT476" s="31">
        <v>16.22</v>
      </c>
      <c r="AU476" s="48">
        <f t="shared" si="16"/>
        <v>48.659927271205454</v>
      </c>
      <c r="AV476" s="48">
        <f t="shared" si="17"/>
        <v>21.368243243243242</v>
      </c>
    </row>
    <row r="477" spans="1:48" x14ac:dyDescent="0.25">
      <c r="A477" s="1">
        <v>43339</v>
      </c>
      <c r="B477">
        <v>126025</v>
      </c>
      <c r="C477">
        <v>13.125</v>
      </c>
      <c r="D477">
        <v>33.46</v>
      </c>
      <c r="E477">
        <f>SUMPRODUCT(fLineItemInvoiceDetail[Quanity],fLineItemInvoiceDetail[Unit Price],--(fLineItemInvoiceDetail[Invoice Number]=fInvoiceHeader[[#This Row],[Invoice Number]]))</f>
        <v>955.89</v>
      </c>
      <c r="F477">
        <f>fInvoiceHeader[[#This Row],[Invoice Discount]]/fInvoiceHeader[[#This Row],[Invoice Sales]]</f>
        <v>3.5004027660086416E-2</v>
      </c>
      <c r="G477">
        <f>SUMIFS(fLineItemInvoiceDetail[Line Weight],fLineItemInvoiceDetail[Invoice Number],fInvoiceHeader[[#This Row],[Invoice Number]])</f>
        <v>228</v>
      </c>
      <c r="I477" s="43">
        <v>125731</v>
      </c>
      <c r="J477" s="43" t="s">
        <v>8</v>
      </c>
      <c r="K477" s="43">
        <v>27</v>
      </c>
      <c r="L477" s="43">
        <v>18.170000000000002</v>
      </c>
      <c r="M477" s="43">
        <f>VLOOKUP(fLineItemInvoiceDetail[[#This Row],[Invoice Number]],fInvoiceHeader[[Invoice Number]:[% Sales Discount]],5,0)*fLineItemInvoiceDetail[[#This Row],[Quanity]]*fLineItemInvoiceDetail[[#This Row],[Unit Price]]</f>
        <v>49.058926674847278</v>
      </c>
      <c r="N4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13.986486486486486</v>
      </c>
      <c r="O477" s="43">
        <f>VLOOKUP(fLineItemInvoiceDetail[[#This Row],[Product]],dProduct[],4,0)*fLineItemInvoiceDetail[[#This Row],[Quanity]]</f>
        <v>108</v>
      </c>
      <c r="AM477" s="28">
        <v>126025</v>
      </c>
      <c r="AN477" s="28">
        <v>13.125</v>
      </c>
      <c r="AO477" s="28">
        <v>33.46</v>
      </c>
      <c r="AQ477" s="30">
        <v>125731</v>
      </c>
      <c r="AR477" s="28" t="s">
        <v>8</v>
      </c>
      <c r="AS477" s="28">
        <v>27</v>
      </c>
      <c r="AT477" s="28">
        <v>18.170000000000002</v>
      </c>
      <c r="AU477" s="48">
        <f t="shared" si="16"/>
        <v>49.058926674847278</v>
      </c>
      <c r="AV477" s="48">
        <f t="shared" si="17"/>
        <v>13.986486486486486</v>
      </c>
    </row>
    <row r="478" spans="1:48" x14ac:dyDescent="0.25">
      <c r="A478" s="1">
        <v>43339</v>
      </c>
      <c r="B478">
        <v>126026</v>
      </c>
      <c r="C478">
        <v>69.825000000000003</v>
      </c>
      <c r="D478">
        <v>136.68</v>
      </c>
      <c r="E478">
        <f>SUMPRODUCT(fLineItemInvoiceDetail[Quanity],fLineItemInvoiceDetail[Unit Price],--(fLineItemInvoiceDetail[Invoice Number]=fInvoiceHeader[[#This Row],[Invoice Number]]))</f>
        <v>2102.7599999999998</v>
      </c>
      <c r="F478">
        <f>fInvoiceHeader[[#This Row],[Invoice Discount]]/fInvoiceHeader[[#This Row],[Invoice Sales]]</f>
        <v>6.5000285339268396E-2</v>
      </c>
      <c r="G478">
        <f>SUMIFS(fLineItemInvoiceDetail[Line Weight],fLineItemInvoiceDetail[Invoice Number],fInvoiceHeader[[#This Row],[Invoice Number]])</f>
        <v>769.5</v>
      </c>
      <c r="I478" s="46">
        <v>125731</v>
      </c>
      <c r="J478" s="46" t="s">
        <v>22</v>
      </c>
      <c r="K478" s="46">
        <v>152</v>
      </c>
      <c r="L478" s="46">
        <v>33.75</v>
      </c>
      <c r="M478" s="46">
        <f>VLOOKUP(fLineItemInvoiceDetail[[#This Row],[Invoice Number]],fInvoiceHeader[[Invoice Number]:[% Sales Discount]],5,0)*fLineItemInvoiceDetail[[#This Row],[Quanity]]*fLineItemInvoiceDetail[[#This Row],[Unit Price]]</f>
        <v>512.99923325376903</v>
      </c>
      <c r="N4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137.7927927927928</v>
      </c>
      <c r="O478" s="46">
        <f>VLOOKUP(fLineItemInvoiceDetail[[#This Row],[Product]],dProduct[],4,0)*fLineItemInvoiceDetail[[#This Row],[Quanity]]</f>
        <v>1064</v>
      </c>
      <c r="AM478" s="31">
        <v>126026</v>
      </c>
      <c r="AN478" s="31">
        <v>69.825000000000003</v>
      </c>
      <c r="AO478" s="31">
        <v>136.68</v>
      </c>
      <c r="AQ478" s="32">
        <v>125731</v>
      </c>
      <c r="AR478" s="31" t="s">
        <v>22</v>
      </c>
      <c r="AS478" s="31">
        <v>152</v>
      </c>
      <c r="AT478" s="31">
        <v>33.75</v>
      </c>
      <c r="AU478" s="48">
        <f t="shared" si="16"/>
        <v>512.99923325376903</v>
      </c>
      <c r="AV478" s="48">
        <f t="shared" si="17"/>
        <v>137.7927927927928</v>
      </c>
    </row>
    <row r="479" spans="1:48" x14ac:dyDescent="0.25">
      <c r="A479" s="1">
        <v>43341</v>
      </c>
      <c r="B479">
        <v>126027</v>
      </c>
      <c r="C479">
        <v>48.125</v>
      </c>
      <c r="D479">
        <v>82.37</v>
      </c>
      <c r="E479">
        <f>SUMPRODUCT(fLineItemInvoiceDetail[Quanity],fLineItemInvoiceDetail[Unit Price],--(fLineItemInvoiceDetail[Invoice Number]=fInvoiceHeader[[#This Row],[Invoice Number]]))</f>
        <v>1647.3400000000001</v>
      </c>
      <c r="F479">
        <f>fInvoiceHeader[[#This Row],[Invoice Discount]]/fInvoiceHeader[[#This Row],[Invoice Sales]]</f>
        <v>5.0001821117680624E-2</v>
      </c>
      <c r="G479">
        <f>SUMIFS(fLineItemInvoiceDetail[Line Weight],fLineItemInvoiceDetail[Invoice Number],fInvoiceHeader[[#This Row],[Invoice Number]])</f>
        <v>518</v>
      </c>
      <c r="I479" s="43">
        <v>125732</v>
      </c>
      <c r="J479" s="43" t="s">
        <v>13</v>
      </c>
      <c r="K479" s="43">
        <v>74</v>
      </c>
      <c r="L479" s="43">
        <v>14.97</v>
      </c>
      <c r="M479" s="43">
        <f>VLOOKUP(fLineItemInvoiceDetail[[#This Row],[Invoice Number]],fInvoiceHeader[[Invoice Number]:[% Sales Discount]],5,0)*fLineItemInvoiceDetail[[#This Row],[Quanity]]*fLineItemInvoiceDetail[[#This Row],[Unit Price]]</f>
        <v>110.77831406425423</v>
      </c>
      <c r="N4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44.85919485469271</v>
      </c>
      <c r="O479" s="43">
        <f>VLOOKUP(fLineItemInvoiceDetail[[#This Row],[Product]],dProduct[],4,0)*fLineItemInvoiceDetail[[#This Row],[Quanity]]</f>
        <v>407</v>
      </c>
      <c r="AM479" s="28">
        <v>126027</v>
      </c>
      <c r="AN479" s="28">
        <v>48.125</v>
      </c>
      <c r="AO479" s="28">
        <v>82.37</v>
      </c>
      <c r="AQ479" s="30">
        <v>125732</v>
      </c>
      <c r="AR479" s="28" t="s">
        <v>13</v>
      </c>
      <c r="AS479" s="28">
        <v>74</v>
      </c>
      <c r="AT479" s="28">
        <v>14.97</v>
      </c>
      <c r="AU479" s="48">
        <f t="shared" si="16"/>
        <v>110.77831406425423</v>
      </c>
      <c r="AV479" s="48">
        <f t="shared" si="17"/>
        <v>44.85919485469271</v>
      </c>
    </row>
    <row r="480" spans="1:48" x14ac:dyDescent="0.25">
      <c r="A480" s="1">
        <v>43342</v>
      </c>
      <c r="B480">
        <v>126028</v>
      </c>
      <c r="C480">
        <v>59.5</v>
      </c>
      <c r="D480">
        <v>82.85</v>
      </c>
      <c r="E480">
        <f>SUMPRODUCT(fLineItemInvoiceDetail[Quanity],fLineItemInvoiceDetail[Unit Price],--(fLineItemInvoiceDetail[Invoice Number]=fInvoiceHeader[[#This Row],[Invoice Number]]))</f>
        <v>1656.96</v>
      </c>
      <c r="F480">
        <f>fInvoiceHeader[[#This Row],[Invoice Discount]]/fInvoiceHeader[[#This Row],[Invoice Sales]]</f>
        <v>5.0001207029741208E-2</v>
      </c>
      <c r="G480">
        <f>SUMIFS(fLineItemInvoiceDetail[Line Weight],fLineItemInvoiceDetail[Invoice Number],fInvoiceHeader[[#This Row],[Invoice Number]])</f>
        <v>560</v>
      </c>
      <c r="I480" s="46">
        <v>125732</v>
      </c>
      <c r="J480" s="46" t="s">
        <v>13</v>
      </c>
      <c r="K480" s="46">
        <v>140</v>
      </c>
      <c r="L480" s="46">
        <v>13.72</v>
      </c>
      <c r="M480" s="46">
        <f>VLOOKUP(fLineItemInvoiceDetail[[#This Row],[Invoice Number]],fInvoiceHeader[[Invoice Number]:[% Sales Discount]],5,0)*fLineItemInvoiceDetail[[#This Row],[Quanity]]*fLineItemInvoiceDetail[[#This Row],[Unit Price]]</f>
        <v>192.08054456175373</v>
      </c>
      <c r="N4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84.868747022391616</v>
      </c>
      <c r="O480" s="46">
        <f>VLOOKUP(fLineItemInvoiceDetail[[#This Row],[Product]],dProduct[],4,0)*fLineItemInvoiceDetail[[#This Row],[Quanity]]</f>
        <v>770</v>
      </c>
      <c r="AM480" s="31">
        <v>126028</v>
      </c>
      <c r="AN480" s="31">
        <v>59.5</v>
      </c>
      <c r="AO480" s="31">
        <v>82.85</v>
      </c>
      <c r="AQ480" s="32">
        <v>125732</v>
      </c>
      <c r="AR480" s="31" t="s">
        <v>13</v>
      </c>
      <c r="AS480" s="31">
        <v>140</v>
      </c>
      <c r="AT480" s="31">
        <v>13.72</v>
      </c>
      <c r="AU480" s="48">
        <f t="shared" si="16"/>
        <v>192.08054456175373</v>
      </c>
      <c r="AV480" s="48">
        <f t="shared" si="17"/>
        <v>84.868747022391616</v>
      </c>
    </row>
    <row r="481" spans="1:48" x14ac:dyDescent="0.25">
      <c r="A481" s="1">
        <v>43345</v>
      </c>
      <c r="B481">
        <v>126030</v>
      </c>
      <c r="C481">
        <v>401.1</v>
      </c>
      <c r="D481">
        <v>738.42</v>
      </c>
      <c r="E481">
        <f>SUMPRODUCT(fLineItemInvoiceDetail[Quanity],fLineItemInvoiceDetail[Unit Price],--(fLineItemInvoiceDetail[Invoice Number]=fInvoiceHeader[[#This Row],[Invoice Number]]))</f>
        <v>7384.18</v>
      </c>
      <c r="F481">
        <f>fInvoiceHeader[[#This Row],[Invoice Discount]]/fInvoiceHeader[[#This Row],[Invoice Sales]]</f>
        <v>0.10000027084930214</v>
      </c>
      <c r="G481">
        <f>SUMIFS(fLineItemInvoiceDetail[Line Weight],fLineItemInvoiceDetail[Invoice Number],fInvoiceHeader[[#This Row],[Invoice Number]])</f>
        <v>2894.5</v>
      </c>
      <c r="I481" s="43">
        <v>125732</v>
      </c>
      <c r="J481" s="43" t="s">
        <v>22</v>
      </c>
      <c r="K481" s="43">
        <v>46</v>
      </c>
      <c r="L481" s="43">
        <v>48.75</v>
      </c>
      <c r="M481" s="43">
        <f>VLOOKUP(fLineItemInvoiceDetail[[#This Row],[Invoice Number]],fInvoiceHeader[[Invoice Number]:[% Sales Discount]],5,0)*fLineItemInvoiceDetail[[#This Row],[Quanity]]*fLineItemInvoiceDetail[[#This Row],[Unit Price]]</f>
        <v>224.25063576620818</v>
      </c>
      <c r="N4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35.49056693663649</v>
      </c>
      <c r="O481" s="43">
        <f>VLOOKUP(fLineItemInvoiceDetail[[#This Row],[Product]],dProduct[],4,0)*fLineItemInvoiceDetail[[#This Row],[Quanity]]</f>
        <v>322</v>
      </c>
      <c r="AM481" s="28">
        <v>126030</v>
      </c>
      <c r="AN481" s="28">
        <v>401.1</v>
      </c>
      <c r="AO481" s="28">
        <v>738.42</v>
      </c>
      <c r="AQ481" s="30">
        <v>125732</v>
      </c>
      <c r="AR481" s="28" t="s">
        <v>22</v>
      </c>
      <c r="AS481" s="28">
        <v>46</v>
      </c>
      <c r="AT481" s="28">
        <v>48.75</v>
      </c>
      <c r="AU481" s="48">
        <f t="shared" si="16"/>
        <v>224.25063576620818</v>
      </c>
      <c r="AV481" s="48">
        <f t="shared" si="17"/>
        <v>35.49056693663649</v>
      </c>
    </row>
    <row r="482" spans="1:48" x14ac:dyDescent="0.25">
      <c r="A482" s="1">
        <v>43346</v>
      </c>
      <c r="B482">
        <v>126031</v>
      </c>
      <c r="C482">
        <v>71.75</v>
      </c>
      <c r="D482">
        <v>188.7</v>
      </c>
      <c r="E482">
        <f>SUMPRODUCT(fLineItemInvoiceDetail[Quanity],fLineItemInvoiceDetail[Unit Price],--(fLineItemInvoiceDetail[Invoice Number]=fInvoiceHeader[[#This Row],[Invoice Number]]))</f>
        <v>2516</v>
      </c>
      <c r="F482">
        <f>fInvoiceHeader[[#This Row],[Invoice Discount]]/fInvoiceHeader[[#This Row],[Invoice Sales]]</f>
        <v>7.4999999999999997E-2</v>
      </c>
      <c r="G482">
        <f>SUMIFS(fLineItemInvoiceDetail[Line Weight],fLineItemInvoiceDetail[Invoice Number],fInvoiceHeader[[#This Row],[Invoice Number]])</f>
        <v>1300</v>
      </c>
      <c r="I482" s="46">
        <v>125732</v>
      </c>
      <c r="J482" s="46" t="s">
        <v>10</v>
      </c>
      <c r="K482" s="46">
        <v>32</v>
      </c>
      <c r="L482" s="46">
        <v>18.82</v>
      </c>
      <c r="M482" s="46">
        <f>VLOOKUP(fLineItemInvoiceDetail[[#This Row],[Invoice Number]],fInvoiceHeader[[Invoice Number]:[% Sales Discount]],5,0)*fLineItemInvoiceDetail[[#This Row],[Quanity]]*fLineItemInvoiceDetail[[#This Row],[Unit Price]]</f>
        <v>60.224170739728528</v>
      </c>
      <c r="N4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21.162077179609337</v>
      </c>
      <c r="O482" s="46">
        <f>VLOOKUP(fLineItemInvoiceDetail[[#This Row],[Product]],dProduct[],4,0)*fLineItemInvoiceDetail[[#This Row],[Quanity]]</f>
        <v>192</v>
      </c>
      <c r="AM482" s="31">
        <v>126031</v>
      </c>
      <c r="AN482" s="31">
        <v>71.75</v>
      </c>
      <c r="AO482" s="31">
        <v>188.7</v>
      </c>
      <c r="AQ482" s="32">
        <v>125732</v>
      </c>
      <c r="AR482" s="31" t="s">
        <v>10</v>
      </c>
      <c r="AS482" s="31">
        <v>32</v>
      </c>
      <c r="AT482" s="31">
        <v>18.82</v>
      </c>
      <c r="AU482" s="48">
        <f t="shared" si="16"/>
        <v>60.224170739728528</v>
      </c>
      <c r="AV482" s="48">
        <f t="shared" si="17"/>
        <v>21.162077179609337</v>
      </c>
    </row>
    <row r="483" spans="1:48" x14ac:dyDescent="0.25">
      <c r="A483" s="1">
        <v>43348</v>
      </c>
      <c r="B483">
        <v>126033</v>
      </c>
      <c r="C483">
        <v>116.72499999999999</v>
      </c>
      <c r="D483">
        <v>440.7</v>
      </c>
      <c r="E483">
        <f>SUMPRODUCT(fLineItemInvoiceDetail[Quanity],fLineItemInvoiceDetail[Unit Price],--(fLineItemInvoiceDetail[Invoice Number]=fInvoiceHeader[[#This Row],[Invoice Number]]))</f>
        <v>4407.0200000000004</v>
      </c>
      <c r="F483">
        <f>fInvoiceHeader[[#This Row],[Invoice Discount]]/fInvoiceHeader[[#This Row],[Invoice Sales]]</f>
        <v>9.9999546178596868E-2</v>
      </c>
      <c r="G483">
        <f>SUMIFS(fLineItemInvoiceDetail[Line Weight],fLineItemInvoiceDetail[Invoice Number],fInvoiceHeader[[#This Row],[Invoice Number]])</f>
        <v>737</v>
      </c>
      <c r="I483" s="43">
        <v>125732</v>
      </c>
      <c r="J483" s="43" t="s">
        <v>10</v>
      </c>
      <c r="K483" s="43">
        <v>68</v>
      </c>
      <c r="L483" s="43">
        <v>17.37</v>
      </c>
      <c r="M483" s="43">
        <f>VLOOKUP(fLineItemInvoiceDetail[[#This Row],[Invoice Number]],fInvoiceHeader[[Invoice Number]:[% Sales Discount]],5,0)*fLineItemInvoiceDetail[[#This Row],[Quanity]]*fLineItemInvoiceDetail[[#This Row],[Unit Price]]</f>
        <v>118.1163348680555</v>
      </c>
      <c r="N4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44.969414006669844</v>
      </c>
      <c r="O483" s="43">
        <f>VLOOKUP(fLineItemInvoiceDetail[[#This Row],[Product]],dProduct[],4,0)*fLineItemInvoiceDetail[[#This Row],[Quanity]]</f>
        <v>408</v>
      </c>
      <c r="AM483" s="28">
        <v>126033</v>
      </c>
      <c r="AN483" s="28">
        <v>116.72499999999999</v>
      </c>
      <c r="AO483" s="28">
        <v>440.7</v>
      </c>
      <c r="AQ483" s="30">
        <v>125732</v>
      </c>
      <c r="AR483" s="28" t="s">
        <v>10</v>
      </c>
      <c r="AS483" s="28">
        <v>68</v>
      </c>
      <c r="AT483" s="28">
        <v>17.37</v>
      </c>
      <c r="AU483" s="48">
        <f t="shared" si="16"/>
        <v>118.1163348680555</v>
      </c>
      <c r="AV483" s="48">
        <f t="shared" si="17"/>
        <v>44.969414006669844</v>
      </c>
    </row>
    <row r="484" spans="1:48" x14ac:dyDescent="0.25">
      <c r="A484" s="1">
        <v>43350</v>
      </c>
      <c r="B484">
        <v>126036</v>
      </c>
      <c r="C484">
        <v>6.3</v>
      </c>
      <c r="D484">
        <v>6.65</v>
      </c>
      <c r="E484">
        <f>SUMPRODUCT(fLineItemInvoiceDetail[Quanity],fLineItemInvoiceDetail[Unit Price],--(fLineItemInvoiceDetail[Invoice Number]=fInvoiceHeader[[#This Row],[Invoice Number]]))</f>
        <v>332.64</v>
      </c>
      <c r="F484">
        <f>fInvoiceHeader[[#This Row],[Invoice Discount]]/fInvoiceHeader[[#This Row],[Invoice Sales]]</f>
        <v>1.9991582491582494E-2</v>
      </c>
      <c r="G484">
        <f>SUMIFS(fLineItemInvoiceDetail[Line Weight],fLineItemInvoiceDetail[Invoice Number],fInvoiceHeader[[#This Row],[Invoice Number]])</f>
        <v>94.5</v>
      </c>
      <c r="I484" s="46">
        <v>125733</v>
      </c>
      <c r="J484" s="46" t="s">
        <v>14</v>
      </c>
      <c r="K484" s="46">
        <v>38</v>
      </c>
      <c r="L484" s="46">
        <v>18.82</v>
      </c>
      <c r="M484" s="46">
        <f>VLOOKUP(fLineItemInvoiceDetail[[#This Row],[Invoice Number]],fInvoiceHeader[[Invoice Number]:[% Sales Discount]],5,0)*fLineItemInvoiceDetail[[#This Row],[Quanity]]*fLineItemInvoiceDetail[[#This Row],[Unit Price]]</f>
        <v>21.45</v>
      </c>
      <c r="N4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35.700000000000003</v>
      </c>
      <c r="O484" s="46">
        <f>VLOOKUP(fLineItemInvoiceDetail[[#This Row],[Product]],dProduct[],4,0)*fLineItemInvoiceDetail[[#This Row],[Quanity]]</f>
        <v>266</v>
      </c>
      <c r="AM484" s="31">
        <v>126036</v>
      </c>
      <c r="AN484" s="31">
        <v>6.3</v>
      </c>
      <c r="AO484" s="31">
        <v>6.65</v>
      </c>
      <c r="AQ484" s="32">
        <v>125733</v>
      </c>
      <c r="AR484" s="31" t="s">
        <v>14</v>
      </c>
      <c r="AS484" s="31">
        <v>38</v>
      </c>
      <c r="AT484" s="31">
        <v>18.82</v>
      </c>
      <c r="AU484" s="48">
        <f t="shared" si="16"/>
        <v>21.45</v>
      </c>
      <c r="AV484" s="48">
        <f t="shared" si="17"/>
        <v>35.700000000000003</v>
      </c>
    </row>
    <row r="485" spans="1:48" x14ac:dyDescent="0.25">
      <c r="A485" s="1">
        <v>43351</v>
      </c>
      <c r="B485">
        <v>126037</v>
      </c>
      <c r="C485">
        <v>9.8000000000000007</v>
      </c>
      <c r="D485">
        <v>6.05</v>
      </c>
      <c r="E485">
        <f>SUMPRODUCT(fLineItemInvoiceDetail[Quanity],fLineItemInvoiceDetail[Unit Price],--(fLineItemInvoiceDetail[Invoice Number]=fInvoiceHeader[[#This Row],[Invoice Number]]))</f>
        <v>302.5</v>
      </c>
      <c r="F485">
        <f>fInvoiceHeader[[#This Row],[Invoice Discount]]/fInvoiceHeader[[#This Row],[Invoice Sales]]</f>
        <v>0.02</v>
      </c>
      <c r="G485">
        <f>SUMIFS(fLineItemInvoiceDetail[Line Weight],fLineItemInvoiceDetail[Invoice Number],fInvoiceHeader[[#This Row],[Invoice Number]])</f>
        <v>55</v>
      </c>
      <c r="I485" s="43">
        <v>125734</v>
      </c>
      <c r="J485" s="43" t="s">
        <v>15</v>
      </c>
      <c r="K485" s="43">
        <v>25</v>
      </c>
      <c r="L485" s="43">
        <v>18.82</v>
      </c>
      <c r="M485" s="43">
        <f>VLOOKUP(fLineItemInvoiceDetail[[#This Row],[Invoice Number]],fInvoiceHeader[[Invoice Number]:[% Sales Discount]],5,0)*fLineItemInvoiceDetail[[#This Row],[Quanity]]*fLineItemInvoiceDetail[[#This Row],[Unit Price]]</f>
        <v>23.526375275249912</v>
      </c>
      <c r="N4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20.004646840148698</v>
      </c>
      <c r="O485" s="43">
        <f>VLOOKUP(fLineItemInvoiceDetail[[#This Row],[Product]],dProduct[],4,0)*fLineItemInvoiceDetail[[#This Row],[Quanity]]</f>
        <v>125</v>
      </c>
      <c r="AM485" s="28">
        <v>126037</v>
      </c>
      <c r="AN485" s="28">
        <v>9.8000000000000007</v>
      </c>
      <c r="AO485" s="28">
        <v>6.05</v>
      </c>
      <c r="AQ485" s="30">
        <v>125734</v>
      </c>
      <c r="AR485" s="28" t="s">
        <v>15</v>
      </c>
      <c r="AS485" s="28">
        <v>25</v>
      </c>
      <c r="AT485" s="28">
        <v>18.82</v>
      </c>
      <c r="AU485" s="48">
        <f t="shared" si="16"/>
        <v>23.526375275249912</v>
      </c>
      <c r="AV485" s="48">
        <f t="shared" si="17"/>
        <v>20.004646840148698</v>
      </c>
    </row>
    <row r="486" spans="1:48" x14ac:dyDescent="0.25">
      <c r="A486" s="1">
        <v>43352</v>
      </c>
      <c r="B486">
        <v>126040</v>
      </c>
      <c r="C486">
        <v>96.775000000000006</v>
      </c>
      <c r="D486">
        <v>553.6</v>
      </c>
      <c r="E486">
        <f>SUMPRODUCT(fLineItemInvoiceDetail[Quanity],fLineItemInvoiceDetail[Unit Price],--(fLineItemInvoiceDetail[Invoice Number]=fInvoiceHeader[[#This Row],[Invoice Number]]))</f>
        <v>5536.04</v>
      </c>
      <c r="F486">
        <f>fInvoiceHeader[[#This Row],[Invoice Discount]]/fInvoiceHeader[[#This Row],[Invoice Sales]]</f>
        <v>9.9999277461868055E-2</v>
      </c>
      <c r="G486">
        <f>SUMIFS(fLineItemInvoiceDetail[Line Weight],fLineItemInvoiceDetail[Invoice Number],fInvoiceHeader[[#This Row],[Invoice Number]])</f>
        <v>807</v>
      </c>
      <c r="I486" s="46">
        <v>125734</v>
      </c>
      <c r="J486" s="46" t="s">
        <v>10</v>
      </c>
      <c r="K486" s="46">
        <v>24</v>
      </c>
      <c r="L486" s="46">
        <v>23.16</v>
      </c>
      <c r="M486" s="46">
        <f>VLOOKUP(fLineItemInvoiceDetail[[#This Row],[Invoice Number]],fInvoiceHeader[[Invoice Number]:[% Sales Discount]],5,0)*fLineItemInvoiceDetail[[#This Row],[Quanity]]*fLineItemInvoiceDetail[[#This Row],[Unit Price]]</f>
        <v>27.793624724750082</v>
      </c>
      <c r="N4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23.045353159851299</v>
      </c>
      <c r="O486" s="46">
        <f>VLOOKUP(fLineItemInvoiceDetail[[#This Row],[Product]],dProduct[],4,0)*fLineItemInvoiceDetail[[#This Row],[Quanity]]</f>
        <v>144</v>
      </c>
      <c r="AM486" s="31">
        <v>126040</v>
      </c>
      <c r="AN486" s="31">
        <v>96.775000000000006</v>
      </c>
      <c r="AO486" s="31">
        <v>553.6</v>
      </c>
      <c r="AQ486" s="32">
        <v>125734</v>
      </c>
      <c r="AR486" s="31" t="s">
        <v>10</v>
      </c>
      <c r="AS486" s="31">
        <v>24</v>
      </c>
      <c r="AT486" s="31">
        <v>23.16</v>
      </c>
      <c r="AU486" s="48">
        <f t="shared" si="16"/>
        <v>27.793624724750082</v>
      </c>
      <c r="AV486" s="48">
        <f t="shared" si="17"/>
        <v>23.045353159851299</v>
      </c>
    </row>
    <row r="487" spans="1:48" x14ac:dyDescent="0.25">
      <c r="A487" s="1">
        <v>43355</v>
      </c>
      <c r="B487">
        <v>126042</v>
      </c>
      <c r="C487">
        <v>27.3</v>
      </c>
      <c r="D487">
        <v>32.24</v>
      </c>
      <c r="E487">
        <f>SUMPRODUCT(fLineItemInvoiceDetail[Quanity],fLineItemInvoiceDetail[Unit Price],--(fLineItemInvoiceDetail[Invoice Number]=fInvoiceHeader[[#This Row],[Invoice Number]]))</f>
        <v>921.15000000000009</v>
      </c>
      <c r="F487">
        <f>fInvoiceHeader[[#This Row],[Invoice Discount]]/fInvoiceHeader[[#This Row],[Invoice Sales]]</f>
        <v>3.4999728600119413E-2</v>
      </c>
      <c r="G487">
        <f>SUMIFS(fLineItemInvoiceDetail[Line Weight],fLineItemInvoiceDetail[Invoice Number],fInvoiceHeader[[#This Row],[Invoice Number]])</f>
        <v>205</v>
      </c>
      <c r="I487" s="43">
        <v>125735</v>
      </c>
      <c r="J487" s="43" t="s">
        <v>6</v>
      </c>
      <c r="K487" s="43">
        <v>8</v>
      </c>
      <c r="L487" s="43">
        <v>43.65</v>
      </c>
      <c r="M487" s="43">
        <f>VLOOKUP(fLineItemInvoiceDetail[[#This Row],[Invoice Number]],fInvoiceHeader[[Invoice Number]:[% Sales Discount]],5,0)*fLineItemInvoiceDetail[[#This Row],[Quanity]]*fLineItemInvoiceDetail[[#This Row],[Unit Price]]</f>
        <v>12.22085357846356</v>
      </c>
      <c r="N4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1.5647058823529412</v>
      </c>
      <c r="O487" s="43">
        <f>VLOOKUP(fLineItemInvoiceDetail[[#This Row],[Product]],dProduct[],4,0)*fLineItemInvoiceDetail[[#This Row],[Quanity]]</f>
        <v>24</v>
      </c>
      <c r="AM487" s="28">
        <v>126042</v>
      </c>
      <c r="AN487" s="28">
        <v>27.3</v>
      </c>
      <c r="AO487" s="28">
        <v>32.24</v>
      </c>
      <c r="AQ487" s="30">
        <v>125735</v>
      </c>
      <c r="AR487" s="28" t="s">
        <v>6</v>
      </c>
      <c r="AS487" s="28">
        <v>8</v>
      </c>
      <c r="AT487" s="28">
        <v>43.65</v>
      </c>
      <c r="AU487" s="48">
        <f t="shared" si="16"/>
        <v>12.22085357846356</v>
      </c>
      <c r="AV487" s="48">
        <f t="shared" si="17"/>
        <v>1.5647058823529412</v>
      </c>
    </row>
    <row r="488" spans="1:48" x14ac:dyDescent="0.25">
      <c r="A488" s="1">
        <v>43359</v>
      </c>
      <c r="B488">
        <v>126045</v>
      </c>
      <c r="C488">
        <v>126</v>
      </c>
      <c r="D488">
        <v>400.63</v>
      </c>
      <c r="E488">
        <f>SUMPRODUCT(fLineItemInvoiceDetail[Quanity],fLineItemInvoiceDetail[Unit Price],--(fLineItemInvoiceDetail[Invoice Number]=fInvoiceHeader[[#This Row],[Invoice Number]]))</f>
        <v>4006.2599999999998</v>
      </c>
      <c r="F488">
        <f>fInvoiceHeader[[#This Row],[Invoice Discount]]/fInvoiceHeader[[#This Row],[Invoice Sales]]</f>
        <v>0.10000099843744541</v>
      </c>
      <c r="G488">
        <f>SUMIFS(fLineItemInvoiceDetail[Line Weight],fLineItemInvoiceDetail[Invoice Number],fInvoiceHeader[[#This Row],[Invoice Number]])</f>
        <v>1803</v>
      </c>
      <c r="I488" s="46">
        <v>125735</v>
      </c>
      <c r="J488" s="46" t="s">
        <v>10</v>
      </c>
      <c r="K488" s="46">
        <v>30</v>
      </c>
      <c r="L488" s="46">
        <v>18.82</v>
      </c>
      <c r="M488" s="46">
        <f>VLOOKUP(fLineItemInvoiceDetail[[#This Row],[Invoice Number]],fInvoiceHeader[[Invoice Number]:[% Sales Discount]],5,0)*fLineItemInvoiceDetail[[#This Row],[Quanity]]*fLineItemInvoiceDetail[[#This Row],[Unit Price]]</f>
        <v>19.759146421536446</v>
      </c>
      <c r="N4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11.73529411764706</v>
      </c>
      <c r="O488" s="46">
        <f>VLOOKUP(fLineItemInvoiceDetail[[#This Row],[Product]],dProduct[],4,0)*fLineItemInvoiceDetail[[#This Row],[Quanity]]</f>
        <v>180</v>
      </c>
      <c r="AM488" s="31">
        <v>126045</v>
      </c>
      <c r="AN488" s="31">
        <v>126</v>
      </c>
      <c r="AO488" s="31">
        <v>400.63</v>
      </c>
      <c r="AQ488" s="32">
        <v>125735</v>
      </c>
      <c r="AR488" s="31" t="s">
        <v>10</v>
      </c>
      <c r="AS488" s="31">
        <v>30</v>
      </c>
      <c r="AT488" s="31">
        <v>18.82</v>
      </c>
      <c r="AU488" s="48">
        <f t="shared" si="16"/>
        <v>19.759146421536446</v>
      </c>
      <c r="AV488" s="48">
        <f t="shared" si="17"/>
        <v>11.73529411764706</v>
      </c>
    </row>
    <row r="489" spans="1:48" x14ac:dyDescent="0.25">
      <c r="A489" s="1">
        <v>43359</v>
      </c>
      <c r="B489">
        <v>126046</v>
      </c>
      <c r="C489">
        <v>109.2</v>
      </c>
      <c r="D489">
        <v>74.09</v>
      </c>
      <c r="E489">
        <f>SUMPRODUCT(fLineItemInvoiceDetail[Quanity],fLineItemInvoiceDetail[Unit Price],--(fLineItemInvoiceDetail[Invoice Number]=fInvoiceHeader[[#This Row],[Invoice Number]]))</f>
        <v>1481.7</v>
      </c>
      <c r="F489">
        <f>fInvoiceHeader[[#This Row],[Invoice Discount]]/fInvoiceHeader[[#This Row],[Invoice Sales]]</f>
        <v>5.0003374502260917E-2</v>
      </c>
      <c r="G489">
        <f>SUMIFS(fLineItemInvoiceDetail[Line Weight],fLineItemInvoiceDetail[Invoice Number],fInvoiceHeader[[#This Row],[Invoice Number]])</f>
        <v>825</v>
      </c>
      <c r="I489" s="43">
        <v>125736</v>
      </c>
      <c r="J489" s="43" t="s">
        <v>21</v>
      </c>
      <c r="K489" s="43">
        <v>21</v>
      </c>
      <c r="L489" s="43">
        <v>20.76</v>
      </c>
      <c r="M489" s="43">
        <f>VLOOKUP(fLineItemInvoiceDetail[[#This Row],[Invoice Number]],fInvoiceHeader[[Invoice Number]:[% Sales Discount]],5,0)*fLineItemInvoiceDetail[[#This Row],[Quanity]]*fLineItemInvoiceDetail[[#This Row],[Unit Price]]</f>
        <v>8.7200000000000024</v>
      </c>
      <c r="N4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489" s="43">
        <f>VLOOKUP(fLineItemInvoiceDetail[[#This Row],[Product]],dProduct[],4,0)*fLineItemInvoiceDetail[[#This Row],[Quanity]]</f>
        <v>73.5</v>
      </c>
      <c r="AM489" s="28">
        <v>126046</v>
      </c>
      <c r="AN489" s="28">
        <v>109.2</v>
      </c>
      <c r="AO489" s="28">
        <v>74.09</v>
      </c>
      <c r="AQ489" s="30">
        <v>125736</v>
      </c>
      <c r="AR489" s="28" t="s">
        <v>21</v>
      </c>
      <c r="AS489" s="28">
        <v>21</v>
      </c>
      <c r="AT489" s="28">
        <v>20.76</v>
      </c>
      <c r="AU489" s="48">
        <f t="shared" si="16"/>
        <v>8.7200000000000024</v>
      </c>
      <c r="AV489" s="48">
        <f t="shared" si="17"/>
        <v>12.25</v>
      </c>
    </row>
    <row r="490" spans="1:48" x14ac:dyDescent="0.25">
      <c r="A490" s="1">
        <v>43360</v>
      </c>
      <c r="B490">
        <v>126047</v>
      </c>
      <c r="C490">
        <v>161</v>
      </c>
      <c r="D490">
        <v>460.63</v>
      </c>
      <c r="E490">
        <f>SUMPRODUCT(fLineItemInvoiceDetail[Quanity],fLineItemInvoiceDetail[Unit Price],--(fLineItemInvoiceDetail[Invoice Number]=fInvoiceHeader[[#This Row],[Invoice Number]]))</f>
        <v>4606.29</v>
      </c>
      <c r="F490">
        <f>fInvoiceHeader[[#This Row],[Invoice Discount]]/fInvoiceHeader[[#This Row],[Invoice Sales]]</f>
        <v>0.10000021709445128</v>
      </c>
      <c r="G490">
        <f>SUMIFS(fLineItemInvoiceDetail[Line Weight],fLineItemInvoiceDetail[Invoice Number],fInvoiceHeader[[#This Row],[Invoice Number]])</f>
        <v>1499</v>
      </c>
      <c r="I490" s="46">
        <v>125737</v>
      </c>
      <c r="J490" s="46" t="s">
        <v>6</v>
      </c>
      <c r="K490" s="46">
        <v>31</v>
      </c>
      <c r="L490" s="46">
        <v>29.87</v>
      </c>
      <c r="M490" s="46">
        <f>VLOOKUP(fLineItemInvoiceDetail[[#This Row],[Invoice Number]],fInvoiceHeader[[Invoice Number]:[% Sales Discount]],5,0)*fLineItemInvoiceDetail[[#This Row],[Quanity]]*fLineItemInvoiceDetail[[#This Row],[Unit Price]]</f>
        <v>92.596999999999994</v>
      </c>
      <c r="N4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14.035377626348664</v>
      </c>
      <c r="O490" s="46">
        <f>VLOOKUP(fLineItemInvoiceDetail[[#This Row],[Product]],dProduct[],4,0)*fLineItemInvoiceDetail[[#This Row],[Quanity]]</f>
        <v>93</v>
      </c>
      <c r="AM490" s="31">
        <v>126047</v>
      </c>
      <c r="AN490" s="31">
        <v>161</v>
      </c>
      <c r="AO490" s="31">
        <v>460.63</v>
      </c>
      <c r="AQ490" s="32">
        <v>125737</v>
      </c>
      <c r="AR490" s="31" t="s">
        <v>6</v>
      </c>
      <c r="AS490" s="31">
        <v>31</v>
      </c>
      <c r="AT490" s="31">
        <v>29.87</v>
      </c>
      <c r="AU490" s="48">
        <f t="shared" si="16"/>
        <v>92.596999999999994</v>
      </c>
      <c r="AV490" s="48">
        <f t="shared" si="17"/>
        <v>14.035377626348664</v>
      </c>
    </row>
    <row r="491" spans="1:48" x14ac:dyDescent="0.25">
      <c r="A491" s="1">
        <v>43360</v>
      </c>
      <c r="B491">
        <v>126048</v>
      </c>
      <c r="C491">
        <v>67.2</v>
      </c>
      <c r="D491">
        <v>85.97</v>
      </c>
      <c r="E491">
        <f>SUMPRODUCT(fLineItemInvoiceDetail[Quanity],fLineItemInvoiceDetail[Unit Price],--(fLineItemInvoiceDetail[Invoice Number]=fInvoiceHeader[[#This Row],[Invoice Number]]))</f>
        <v>1719.36</v>
      </c>
      <c r="F491">
        <f>fInvoiceHeader[[#This Row],[Invoice Discount]]/fInvoiceHeader[[#This Row],[Invoice Sales]]</f>
        <v>5.0001163223525033E-2</v>
      </c>
      <c r="G491">
        <f>SUMIFS(fLineItemInvoiceDetail[Line Weight],fLineItemInvoiceDetail[Invoice Number],fInvoiceHeader[[#This Row],[Invoice Number]])</f>
        <v>756</v>
      </c>
      <c r="I491" s="43">
        <v>125737</v>
      </c>
      <c r="J491" s="43" t="s">
        <v>11</v>
      </c>
      <c r="K491" s="43">
        <v>248</v>
      </c>
      <c r="L491" s="43">
        <v>8.98</v>
      </c>
      <c r="M491" s="43">
        <f>VLOOKUP(fLineItemInvoiceDetail[[#This Row],[Invoice Number]],fInvoiceHeader[[Invoice Number]:[% Sales Discount]],5,0)*fLineItemInvoiceDetail[[#This Row],[Quanity]]*fLineItemInvoiceDetail[[#This Row],[Unit Price]]</f>
        <v>222.70399999999998</v>
      </c>
      <c r="N4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187.13836835131553</v>
      </c>
      <c r="O491" s="43">
        <f>VLOOKUP(fLineItemInvoiceDetail[[#This Row],[Product]],dProduct[],4,0)*fLineItemInvoiceDetail[[#This Row],[Quanity]]</f>
        <v>1240</v>
      </c>
      <c r="AM491" s="28">
        <v>126048</v>
      </c>
      <c r="AN491" s="28">
        <v>67.2</v>
      </c>
      <c r="AO491" s="28">
        <v>85.97</v>
      </c>
      <c r="AQ491" s="30">
        <v>125737</v>
      </c>
      <c r="AR491" s="28" t="s">
        <v>11</v>
      </c>
      <c r="AS491" s="28">
        <v>248</v>
      </c>
      <c r="AT491" s="28">
        <v>8.98</v>
      </c>
      <c r="AU491" s="48">
        <f t="shared" si="16"/>
        <v>222.70399999999998</v>
      </c>
      <c r="AV491" s="48">
        <f t="shared" si="17"/>
        <v>187.13836835131553</v>
      </c>
    </row>
    <row r="492" spans="1:48" x14ac:dyDescent="0.25">
      <c r="A492" s="1">
        <v>43360</v>
      </c>
      <c r="B492">
        <v>126049</v>
      </c>
      <c r="C492">
        <v>302.75</v>
      </c>
      <c r="D492">
        <v>1053.8599999999999</v>
      </c>
      <c r="E492">
        <f>SUMPRODUCT(fLineItemInvoiceDetail[Quanity],fLineItemInvoiceDetail[Unit Price],--(fLineItemInvoiceDetail[Invoice Number]=fInvoiceHeader[[#This Row],[Invoice Number]]))</f>
        <v>10538.59</v>
      </c>
      <c r="F492">
        <f>fInvoiceHeader[[#This Row],[Invoice Discount]]/fInvoiceHeader[[#This Row],[Invoice Sales]]</f>
        <v>0.10000009488935425</v>
      </c>
      <c r="G492">
        <f>SUMIFS(fLineItemInvoiceDetail[Line Weight],fLineItemInvoiceDetail[Invoice Number],fInvoiceHeader[[#This Row],[Invoice Number]])</f>
        <v>2155.5</v>
      </c>
      <c r="I492" s="46">
        <v>125737</v>
      </c>
      <c r="J492" s="46" t="s">
        <v>13</v>
      </c>
      <c r="K492" s="46">
        <v>23</v>
      </c>
      <c r="L492" s="46">
        <v>19.96</v>
      </c>
      <c r="M492" s="46">
        <f>VLOOKUP(fLineItemInvoiceDetail[[#This Row],[Invoice Number]],fInvoiceHeader[[Invoice Number]:[% Sales Discount]],5,0)*fLineItemInvoiceDetail[[#This Row],[Quanity]]*fLineItemInvoiceDetail[[#This Row],[Unit Price]]</f>
        <v>45.908000000000001</v>
      </c>
      <c r="N4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19.091131932614044</v>
      </c>
      <c r="O492" s="46">
        <f>VLOOKUP(fLineItemInvoiceDetail[[#This Row],[Product]],dProduct[],4,0)*fLineItemInvoiceDetail[[#This Row],[Quanity]]</f>
        <v>126.5</v>
      </c>
      <c r="AM492" s="31">
        <v>126049</v>
      </c>
      <c r="AN492" s="31">
        <v>302.75</v>
      </c>
      <c r="AO492" s="31">
        <v>1053.8599999999999</v>
      </c>
      <c r="AQ492" s="32">
        <v>125737</v>
      </c>
      <c r="AR492" s="31" t="s">
        <v>13</v>
      </c>
      <c r="AS492" s="31">
        <v>23</v>
      </c>
      <c r="AT492" s="31">
        <v>19.96</v>
      </c>
      <c r="AU492" s="48">
        <f t="shared" si="16"/>
        <v>45.908000000000001</v>
      </c>
      <c r="AV492" s="48">
        <f t="shared" si="17"/>
        <v>19.091131932614044</v>
      </c>
    </row>
    <row r="493" spans="1:48" x14ac:dyDescent="0.25">
      <c r="A493" s="1">
        <v>43361</v>
      </c>
      <c r="B493">
        <v>126050</v>
      </c>
      <c r="C493">
        <v>14.175000000000001</v>
      </c>
      <c r="D493">
        <v>20.239999999999998</v>
      </c>
      <c r="E493">
        <f>SUMPRODUCT(fLineItemInvoiceDetail[Quanity],fLineItemInvoiceDetail[Unit Price],--(fLineItemInvoiceDetail[Invoice Number]=fInvoiceHeader[[#This Row],[Invoice Number]]))</f>
        <v>674.80000000000007</v>
      </c>
      <c r="F493">
        <f>fInvoiceHeader[[#This Row],[Invoice Discount]]/fInvoiceHeader[[#This Row],[Invoice Sales]]</f>
        <v>2.9994072317723764E-2</v>
      </c>
      <c r="G493">
        <f>SUMIFS(fLineItemInvoiceDetail[Line Weight],fLineItemInvoiceDetail[Invoice Number],fInvoiceHeader[[#This Row],[Invoice Number]])</f>
        <v>140</v>
      </c>
      <c r="I493" s="43">
        <v>125737</v>
      </c>
      <c r="J493" s="43" t="s">
        <v>10</v>
      </c>
      <c r="K493" s="43">
        <v>197</v>
      </c>
      <c r="L493" s="43">
        <v>13.03</v>
      </c>
      <c r="M493" s="43">
        <f>VLOOKUP(fLineItemInvoiceDetail[[#This Row],[Invoice Number]],fInvoiceHeader[[Invoice Number]:[% Sales Discount]],5,0)*fLineItemInvoiceDetail[[#This Row],[Quanity]]*fLineItemInvoiceDetail[[#This Row],[Unit Price]]</f>
        <v>256.69099999999997</v>
      </c>
      <c r="N4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178.38512208972173</v>
      </c>
      <c r="O493" s="43">
        <f>VLOOKUP(fLineItemInvoiceDetail[[#This Row],[Product]],dProduct[],4,0)*fLineItemInvoiceDetail[[#This Row],[Quanity]]</f>
        <v>1182</v>
      </c>
      <c r="AM493" s="28">
        <v>126050</v>
      </c>
      <c r="AN493" s="28">
        <v>14.175000000000001</v>
      </c>
      <c r="AO493" s="28">
        <v>20.239999999999998</v>
      </c>
      <c r="AQ493" s="30">
        <v>125737</v>
      </c>
      <c r="AR493" s="28" t="s">
        <v>10</v>
      </c>
      <c r="AS493" s="28">
        <v>197</v>
      </c>
      <c r="AT493" s="28">
        <v>13.03</v>
      </c>
      <c r="AU493" s="48">
        <f t="shared" si="16"/>
        <v>256.69099999999997</v>
      </c>
      <c r="AV493" s="48">
        <f t="shared" si="17"/>
        <v>178.38512208972173</v>
      </c>
    </row>
    <row r="494" spans="1:48" x14ac:dyDescent="0.25">
      <c r="A494" s="1">
        <v>43361</v>
      </c>
      <c r="B494">
        <v>126051</v>
      </c>
      <c r="C494">
        <v>201.95</v>
      </c>
      <c r="D494">
        <v>550.99</v>
      </c>
      <c r="E494">
        <f>SUMPRODUCT(fLineItemInvoiceDetail[Quanity],fLineItemInvoiceDetail[Unit Price],--(fLineItemInvoiceDetail[Invoice Number]=fInvoiceHeader[[#This Row],[Invoice Number]]))</f>
        <v>5509.92</v>
      </c>
      <c r="F494">
        <f>fInvoiceHeader[[#This Row],[Invoice Discount]]/fInvoiceHeader[[#This Row],[Invoice Sales]]</f>
        <v>9.9999637018323317E-2</v>
      </c>
      <c r="G494">
        <f>SUMIFS(fLineItemInvoiceDetail[Line Weight],fLineItemInvoiceDetail[Invoice Number],fInvoiceHeader[[#This Row],[Invoice Number]])</f>
        <v>1777</v>
      </c>
      <c r="I494" s="46">
        <v>125739</v>
      </c>
      <c r="J494" s="46" t="s">
        <v>6</v>
      </c>
      <c r="K494" s="46">
        <v>45</v>
      </c>
      <c r="L494" s="46">
        <v>29.87</v>
      </c>
      <c r="M494" s="46">
        <f>VLOOKUP(fLineItemInvoiceDetail[[#This Row],[Invoice Number]],fInvoiceHeader[[Invoice Number]:[% Sales Discount]],5,0)*fLineItemInvoiceDetail[[#This Row],[Quanity]]*fLineItemInvoiceDetail[[#This Row],[Unit Price]]</f>
        <v>134.41562152722656</v>
      </c>
      <c r="N4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17.32391454169538</v>
      </c>
      <c r="O494" s="46">
        <f>VLOOKUP(fLineItemInvoiceDetail[[#This Row],[Product]],dProduct[],4,0)*fLineItemInvoiceDetail[[#This Row],[Quanity]]</f>
        <v>135</v>
      </c>
      <c r="AM494" s="31">
        <v>126051</v>
      </c>
      <c r="AN494" s="31">
        <v>201.95</v>
      </c>
      <c r="AO494" s="31">
        <v>550.99</v>
      </c>
      <c r="AQ494" s="32">
        <v>125739</v>
      </c>
      <c r="AR494" s="31" t="s">
        <v>6</v>
      </c>
      <c r="AS494" s="31">
        <v>45</v>
      </c>
      <c r="AT494" s="31">
        <v>29.87</v>
      </c>
      <c r="AU494" s="48">
        <f t="shared" si="16"/>
        <v>134.41562152722656</v>
      </c>
      <c r="AV494" s="48">
        <f t="shared" si="17"/>
        <v>17.32391454169538</v>
      </c>
    </row>
    <row r="495" spans="1:48" x14ac:dyDescent="0.25">
      <c r="A495" s="1">
        <v>43364</v>
      </c>
      <c r="B495">
        <v>126052</v>
      </c>
      <c r="C495">
        <v>11.55</v>
      </c>
      <c r="D495">
        <v>16.37</v>
      </c>
      <c r="E495">
        <f>SUMPRODUCT(fLineItemInvoiceDetail[Quanity],fLineItemInvoiceDetail[Unit Price],--(fLineItemInvoiceDetail[Invoice Number]=fInvoiceHeader[[#This Row],[Invoice Number]]))</f>
        <v>545.78</v>
      </c>
      <c r="F495">
        <f>fInvoiceHeader[[#This Row],[Invoice Discount]]/fInvoiceHeader[[#This Row],[Invoice Sales]]</f>
        <v>2.999377038367108E-2</v>
      </c>
      <c r="G495">
        <f>SUMIFS(fLineItemInvoiceDetail[Line Weight],fLineItemInvoiceDetail[Invoice Number],fInvoiceHeader[[#This Row],[Invoice Number]])</f>
        <v>174</v>
      </c>
      <c r="I495" s="43">
        <v>125739</v>
      </c>
      <c r="J495" s="43" t="s">
        <v>22</v>
      </c>
      <c r="K495" s="43">
        <v>61</v>
      </c>
      <c r="L495" s="43">
        <v>45</v>
      </c>
      <c r="M495" s="43">
        <f>VLOOKUP(fLineItemInvoiceDetail[[#This Row],[Invoice Number]],fInvoiceHeader[[Invoice Number]:[% Sales Discount]],5,0)*fLineItemInvoiceDetail[[#This Row],[Quanity]]*fLineItemInvoiceDetail[[#This Row],[Unit Price]]</f>
        <v>274.50126927220686</v>
      </c>
      <c r="N4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54.794900068917983</v>
      </c>
      <c r="O495" s="43">
        <f>VLOOKUP(fLineItemInvoiceDetail[[#This Row],[Product]],dProduct[],4,0)*fLineItemInvoiceDetail[[#This Row],[Quanity]]</f>
        <v>427</v>
      </c>
      <c r="AM495" s="28">
        <v>126052</v>
      </c>
      <c r="AN495" s="28">
        <v>11.55</v>
      </c>
      <c r="AO495" s="28">
        <v>16.37</v>
      </c>
      <c r="AQ495" s="30">
        <v>125739</v>
      </c>
      <c r="AR495" s="28" t="s">
        <v>22</v>
      </c>
      <c r="AS495" s="28">
        <v>61</v>
      </c>
      <c r="AT495" s="28">
        <v>45</v>
      </c>
      <c r="AU495" s="48">
        <f t="shared" si="16"/>
        <v>274.50126927220686</v>
      </c>
      <c r="AV495" s="48">
        <f t="shared" si="17"/>
        <v>54.794900068917983</v>
      </c>
    </row>
    <row r="496" spans="1:48" x14ac:dyDescent="0.25">
      <c r="A496" s="1">
        <v>43364</v>
      </c>
      <c r="B496">
        <v>126053</v>
      </c>
      <c r="C496">
        <v>44.1</v>
      </c>
      <c r="D496">
        <v>29.35</v>
      </c>
      <c r="E496">
        <f>SUMPRODUCT(fLineItemInvoiceDetail[Quanity],fLineItemInvoiceDetail[Unit Price],--(fLineItemInvoiceDetail[Invoice Number]=fInvoiceHeader[[#This Row],[Invoice Number]]))</f>
        <v>838.5</v>
      </c>
      <c r="F496">
        <f>fInvoiceHeader[[#This Row],[Invoice Discount]]/fInvoiceHeader[[#This Row],[Invoice Sales]]</f>
        <v>3.500298151460942E-2</v>
      </c>
      <c r="G496">
        <f>SUMIFS(fLineItemInvoiceDetail[Line Weight],fLineItemInvoiceDetail[Invoice Number],fInvoiceHeader[[#This Row],[Invoice Number]])</f>
        <v>325</v>
      </c>
      <c r="I496" s="46">
        <v>125739</v>
      </c>
      <c r="J496" s="46" t="s">
        <v>15</v>
      </c>
      <c r="K496" s="46">
        <v>35</v>
      </c>
      <c r="L496" s="46">
        <v>18.82</v>
      </c>
      <c r="M496" s="46">
        <f>VLOOKUP(fLineItemInvoiceDetail[[#This Row],[Invoice Number]],fInvoiceHeader[[Invoice Number]:[% Sales Discount]],5,0)*fLineItemInvoiceDetail[[#This Row],[Quanity]]*fLineItemInvoiceDetail[[#This Row],[Unit Price]]</f>
        <v>65.870304579090217</v>
      </c>
      <c r="N4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22.45692625775327</v>
      </c>
      <c r="O496" s="46">
        <f>VLOOKUP(fLineItemInvoiceDetail[[#This Row],[Product]],dProduct[],4,0)*fLineItemInvoiceDetail[[#This Row],[Quanity]]</f>
        <v>175</v>
      </c>
      <c r="AM496" s="31">
        <v>126053</v>
      </c>
      <c r="AN496" s="31">
        <v>44.1</v>
      </c>
      <c r="AO496" s="31">
        <v>29.35</v>
      </c>
      <c r="AQ496" s="32">
        <v>125739</v>
      </c>
      <c r="AR496" s="31" t="s">
        <v>15</v>
      </c>
      <c r="AS496" s="31">
        <v>35</v>
      </c>
      <c r="AT496" s="31">
        <v>18.82</v>
      </c>
      <c r="AU496" s="48">
        <f t="shared" si="16"/>
        <v>65.870304579090217</v>
      </c>
      <c r="AV496" s="48">
        <f t="shared" si="17"/>
        <v>22.45692625775327</v>
      </c>
    </row>
    <row r="497" spans="1:48" x14ac:dyDescent="0.25">
      <c r="A497" s="1">
        <v>43365</v>
      </c>
      <c r="B497">
        <v>126054</v>
      </c>
      <c r="C497">
        <v>36.924999999999997</v>
      </c>
      <c r="D497">
        <v>60.99</v>
      </c>
      <c r="E497">
        <f>SUMPRODUCT(fLineItemInvoiceDetail[Quanity],fLineItemInvoiceDetail[Unit Price],--(fLineItemInvoiceDetail[Invoice Number]=fInvoiceHeader[[#This Row],[Invoice Number]]))</f>
        <v>1219.75</v>
      </c>
      <c r="F497">
        <f>fInvoiceHeader[[#This Row],[Invoice Discount]]/fInvoiceHeader[[#This Row],[Invoice Sales]]</f>
        <v>5.000204960032794E-2</v>
      </c>
      <c r="G497">
        <f>SUMIFS(fLineItemInvoiceDetail[Line Weight],fLineItemInvoiceDetail[Invoice Number],fInvoiceHeader[[#This Row],[Invoice Number]])</f>
        <v>348.5</v>
      </c>
      <c r="I497" s="43">
        <v>125739</v>
      </c>
      <c r="J497" s="43" t="s">
        <v>16</v>
      </c>
      <c r="K497" s="43">
        <v>204</v>
      </c>
      <c r="L497" s="43">
        <v>8.5299999999999994</v>
      </c>
      <c r="M497" s="43">
        <f>VLOOKUP(fLineItemInvoiceDetail[[#This Row],[Invoice Number]],fInvoiceHeader[[Invoice Number]:[% Sales Discount]],5,0)*fLineItemInvoiceDetail[[#This Row],[Quanity]]*fLineItemInvoiceDetail[[#This Row],[Unit Price]]</f>
        <v>174.01280462147633</v>
      </c>
      <c r="N4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91.624259131633352</v>
      </c>
      <c r="O497" s="43">
        <f>VLOOKUP(fLineItemInvoiceDetail[[#This Row],[Product]],dProduct[],4,0)*fLineItemInvoiceDetail[[#This Row],[Quanity]]</f>
        <v>714</v>
      </c>
      <c r="AM497" s="28">
        <v>126054</v>
      </c>
      <c r="AN497" s="28">
        <v>36.924999999999997</v>
      </c>
      <c r="AO497" s="28">
        <v>60.99</v>
      </c>
      <c r="AQ497" s="30">
        <v>125739</v>
      </c>
      <c r="AR497" s="28" t="s">
        <v>16</v>
      </c>
      <c r="AS497" s="28">
        <v>204</v>
      </c>
      <c r="AT497" s="28">
        <v>8.5299999999999994</v>
      </c>
      <c r="AU497" s="48">
        <f t="shared" si="16"/>
        <v>174.01280462147633</v>
      </c>
      <c r="AV497" s="48">
        <f t="shared" si="17"/>
        <v>91.624259131633352</v>
      </c>
    </row>
    <row r="498" spans="1:48" x14ac:dyDescent="0.25">
      <c r="A498" s="1">
        <v>43366</v>
      </c>
      <c r="B498">
        <v>126055</v>
      </c>
      <c r="C498">
        <v>77.7</v>
      </c>
      <c r="D498">
        <v>171.61</v>
      </c>
      <c r="E498">
        <f>SUMPRODUCT(fLineItemInvoiceDetail[Quanity],fLineItemInvoiceDetail[Unit Price],--(fLineItemInvoiceDetail[Invoice Number]=fInvoiceHeader[[#This Row],[Invoice Number]]))</f>
        <v>2288.16</v>
      </c>
      <c r="F498">
        <f>fInvoiceHeader[[#This Row],[Invoice Discount]]/fInvoiceHeader[[#This Row],[Invoice Sales]]</f>
        <v>7.4999125935249294E-2</v>
      </c>
      <c r="G498">
        <f>SUMIFS(fLineItemInvoiceDetail[Line Weight],fLineItemInvoiceDetail[Invoice Number],fInvoiceHeader[[#This Row],[Invoice Number]])</f>
        <v>623</v>
      </c>
      <c r="I498" s="46">
        <v>125740</v>
      </c>
      <c r="J498" s="46" t="s">
        <v>11</v>
      </c>
      <c r="K498" s="46">
        <v>27</v>
      </c>
      <c r="L498" s="46">
        <v>12.97</v>
      </c>
      <c r="M498" s="46">
        <f>VLOOKUP(fLineItemInvoiceDetail[[#This Row],[Invoice Number]],fInvoiceHeader[[Invoice Number]:[% Sales Discount]],5,0)*fLineItemInvoiceDetail[[#This Row],[Quanity]]*fLineItemInvoiceDetail[[#This Row],[Unit Price]]</f>
        <v>7.0000000000000009</v>
      </c>
      <c r="N4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15.75</v>
      </c>
      <c r="O498" s="46">
        <f>VLOOKUP(fLineItemInvoiceDetail[[#This Row],[Product]],dProduct[],4,0)*fLineItemInvoiceDetail[[#This Row],[Quanity]]</f>
        <v>135</v>
      </c>
      <c r="AM498" s="31">
        <v>126055</v>
      </c>
      <c r="AN498" s="31">
        <v>77.7</v>
      </c>
      <c r="AO498" s="31">
        <v>171.61</v>
      </c>
      <c r="AQ498" s="32">
        <v>125740</v>
      </c>
      <c r="AR498" s="31" t="s">
        <v>11</v>
      </c>
      <c r="AS498" s="31">
        <v>27</v>
      </c>
      <c r="AT498" s="31">
        <v>12.97</v>
      </c>
      <c r="AU498" s="48">
        <f t="shared" si="16"/>
        <v>7.0000000000000009</v>
      </c>
      <c r="AV498" s="48">
        <f t="shared" si="17"/>
        <v>15.75</v>
      </c>
    </row>
    <row r="499" spans="1:48" x14ac:dyDescent="0.25">
      <c r="A499" s="1">
        <v>43367</v>
      </c>
      <c r="B499">
        <v>126056</v>
      </c>
      <c r="C499">
        <v>6.125</v>
      </c>
      <c r="D499">
        <v>27.43</v>
      </c>
      <c r="E499">
        <f>SUMPRODUCT(fLineItemInvoiceDetail[Quanity],fLineItemInvoiceDetail[Unit Price],--(fLineItemInvoiceDetail[Invoice Number]=fInvoiceHeader[[#This Row],[Invoice Number]]))</f>
        <v>783.75</v>
      </c>
      <c r="F499">
        <f>fInvoiceHeader[[#This Row],[Invoice Discount]]/fInvoiceHeader[[#This Row],[Invoice Sales]]</f>
        <v>3.4998405103668258E-2</v>
      </c>
      <c r="G499">
        <f>SUMIFS(fLineItemInvoiceDetail[Line Weight],fLineItemInvoiceDetail[Invoice Number],fInvoiceHeader[[#This Row],[Invoice Number]])</f>
        <v>77</v>
      </c>
      <c r="I499" s="43">
        <v>125741</v>
      </c>
      <c r="J499" s="43" t="s">
        <v>8</v>
      </c>
      <c r="K499" s="43">
        <v>128</v>
      </c>
      <c r="L499" s="43">
        <v>15.37</v>
      </c>
      <c r="M499" s="43">
        <f>VLOOKUP(fLineItemInvoiceDetail[[#This Row],[Invoice Number]],fInvoiceHeader[[Invoice Number]:[% Sales Discount]],5,0)*fLineItemInvoiceDetail[[#This Row],[Quanity]]*fLineItemInvoiceDetail[[#This Row],[Unit Price]]</f>
        <v>147.55161892660402</v>
      </c>
      <c r="N4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61.352353780313841</v>
      </c>
      <c r="O499" s="43">
        <f>VLOOKUP(fLineItemInvoiceDetail[[#This Row],[Product]],dProduct[],4,0)*fLineItemInvoiceDetail[[#This Row],[Quanity]]</f>
        <v>512</v>
      </c>
      <c r="AM499" s="28">
        <v>126056</v>
      </c>
      <c r="AN499" s="28">
        <v>6.125</v>
      </c>
      <c r="AO499" s="28">
        <v>27.43</v>
      </c>
      <c r="AQ499" s="30">
        <v>125741</v>
      </c>
      <c r="AR499" s="28" t="s">
        <v>8</v>
      </c>
      <c r="AS499" s="28">
        <v>128</v>
      </c>
      <c r="AT499" s="28">
        <v>15.37</v>
      </c>
      <c r="AU499" s="48">
        <f t="shared" si="16"/>
        <v>147.55161892660402</v>
      </c>
      <c r="AV499" s="48">
        <f t="shared" si="17"/>
        <v>61.352353780313841</v>
      </c>
    </row>
    <row r="500" spans="1:48" x14ac:dyDescent="0.25">
      <c r="A500" s="1">
        <v>43368</v>
      </c>
      <c r="B500">
        <v>126057</v>
      </c>
      <c r="C500">
        <v>22.4</v>
      </c>
      <c r="D500">
        <v>20.329999999999998</v>
      </c>
      <c r="E500">
        <f>SUMPRODUCT(fLineItemInvoiceDetail[Quanity],fLineItemInvoiceDetail[Unit Price],--(fLineItemInvoiceDetail[Invoice Number]=fInvoiceHeader[[#This Row],[Invoice Number]]))</f>
        <v>677.52</v>
      </c>
      <c r="F500">
        <f>fInvoiceHeader[[#This Row],[Invoice Discount]]/fInvoiceHeader[[#This Row],[Invoice Sales]]</f>
        <v>3.0006494273231786E-2</v>
      </c>
      <c r="G500">
        <f>SUMIFS(fLineItemInvoiceDetail[Line Weight],fLineItemInvoiceDetail[Invoice Number],fInvoiceHeader[[#This Row],[Invoice Number]])</f>
        <v>252</v>
      </c>
      <c r="I500" s="46">
        <v>125741</v>
      </c>
      <c r="J500" s="46" t="s">
        <v>16</v>
      </c>
      <c r="K500" s="46">
        <v>54</v>
      </c>
      <c r="L500" s="46">
        <v>11.37</v>
      </c>
      <c r="M500" s="46">
        <f>VLOOKUP(fLineItemInvoiceDetail[[#This Row],[Invoice Number]],fInvoiceHeader[[Invoice Number]:[% Sales Discount]],5,0)*fLineItemInvoiceDetail[[#This Row],[Quanity]]*fLineItemInvoiceDetail[[#This Row],[Unit Price]]</f>
        <v>46.048381073395987</v>
      </c>
      <c r="N5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22.647646219686159</v>
      </c>
      <c r="O500" s="46">
        <f>VLOOKUP(fLineItemInvoiceDetail[[#This Row],[Product]],dProduct[],4,0)*fLineItemInvoiceDetail[[#This Row],[Quanity]]</f>
        <v>189</v>
      </c>
      <c r="AM500" s="31">
        <v>126057</v>
      </c>
      <c r="AN500" s="31">
        <v>22.4</v>
      </c>
      <c r="AO500" s="31">
        <v>20.329999999999998</v>
      </c>
      <c r="AQ500" s="32">
        <v>125741</v>
      </c>
      <c r="AR500" s="31" t="s">
        <v>16</v>
      </c>
      <c r="AS500" s="31">
        <v>54</v>
      </c>
      <c r="AT500" s="31">
        <v>11.37</v>
      </c>
      <c r="AU500" s="48">
        <f t="shared" si="16"/>
        <v>46.048381073395987</v>
      </c>
      <c r="AV500" s="48">
        <f t="shared" si="17"/>
        <v>22.647646219686159</v>
      </c>
    </row>
    <row r="501" spans="1:48" x14ac:dyDescent="0.25">
      <c r="A501" s="1">
        <v>43369</v>
      </c>
      <c r="B501">
        <v>126060</v>
      </c>
      <c r="C501">
        <v>106.22499999999999</v>
      </c>
      <c r="D501">
        <v>316.58999999999997</v>
      </c>
      <c r="E501">
        <f>SUMPRODUCT(fLineItemInvoiceDetail[Quanity],fLineItemInvoiceDetail[Unit Price],--(fLineItemInvoiceDetail[Invoice Number]=fInvoiceHeader[[#This Row],[Invoice Number]]))</f>
        <v>3165.9300000000003</v>
      </c>
      <c r="F501">
        <f>fInvoiceHeader[[#This Row],[Invoice Discount]]/fInvoiceHeader[[#This Row],[Invoice Sales]]</f>
        <v>9.9999052411139835E-2</v>
      </c>
      <c r="G501">
        <f>SUMIFS(fLineItemInvoiceDetail[Line Weight],fLineItemInvoiceDetail[Invoice Number],fInvoiceHeader[[#This Row],[Invoice Number]])</f>
        <v>757</v>
      </c>
      <c r="I501" s="43">
        <v>125742</v>
      </c>
      <c r="J501" s="43" t="s">
        <v>14</v>
      </c>
      <c r="K501" s="43">
        <v>49</v>
      </c>
      <c r="L501" s="43">
        <v>18.82</v>
      </c>
      <c r="M501" s="43">
        <f>VLOOKUP(fLineItemInvoiceDetail[[#This Row],[Invoice Number]],fInvoiceHeader[[Invoice Number]:[% Sales Discount]],5,0)*fLineItemInvoiceDetail[[#This Row],[Quanity]]*fLineItemInvoiceDetail[[#This Row],[Unit Price]]</f>
        <v>46.109895163951926</v>
      </c>
      <c r="N5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31.661538461538463</v>
      </c>
      <c r="O501" s="43">
        <f>VLOOKUP(fLineItemInvoiceDetail[[#This Row],[Product]],dProduct[],4,0)*fLineItemInvoiceDetail[[#This Row],[Quanity]]</f>
        <v>343</v>
      </c>
      <c r="AM501" s="28">
        <v>126060</v>
      </c>
      <c r="AN501" s="28">
        <v>106.22499999999999</v>
      </c>
      <c r="AO501" s="28">
        <v>316.58999999999997</v>
      </c>
      <c r="AQ501" s="30">
        <v>125742</v>
      </c>
      <c r="AR501" s="28" t="s">
        <v>14</v>
      </c>
      <c r="AS501" s="28">
        <v>49</v>
      </c>
      <c r="AT501" s="28">
        <v>18.82</v>
      </c>
      <c r="AU501" s="48">
        <f t="shared" si="16"/>
        <v>46.109895163951926</v>
      </c>
      <c r="AV501" s="48">
        <f t="shared" si="17"/>
        <v>31.661538461538463</v>
      </c>
    </row>
    <row r="502" spans="1:48" x14ac:dyDescent="0.25">
      <c r="A502" s="1">
        <v>43369</v>
      </c>
      <c r="B502">
        <v>126061</v>
      </c>
      <c r="C502">
        <v>17.324999999999999</v>
      </c>
      <c r="D502">
        <v>6.74</v>
      </c>
      <c r="E502">
        <f>SUMPRODUCT(fLineItemInvoiceDetail[Quanity],fLineItemInvoiceDetail[Unit Price],--(fLineItemInvoiceDetail[Invoice Number]=fInvoiceHeader[[#This Row],[Invoice Number]]))</f>
        <v>337.22</v>
      </c>
      <c r="F502">
        <f>fInvoiceHeader[[#This Row],[Invoice Discount]]/fInvoiceHeader[[#This Row],[Invoice Sales]]</f>
        <v>1.9986952138070103E-2</v>
      </c>
      <c r="G502">
        <f>SUMIFS(fLineItemInvoiceDetail[Line Weight],fLineItemInvoiceDetail[Invoice Number],fInvoiceHeader[[#This Row],[Invoice Number]])</f>
        <v>130</v>
      </c>
      <c r="I502" s="46">
        <v>125742</v>
      </c>
      <c r="J502" s="46" t="s">
        <v>16</v>
      </c>
      <c r="K502" s="46">
        <v>6</v>
      </c>
      <c r="L502" s="46">
        <v>18</v>
      </c>
      <c r="M502" s="46">
        <f>VLOOKUP(fLineItemInvoiceDetail[[#This Row],[Invoice Number]],fInvoiceHeader[[Invoice Number]:[% Sales Discount]],5,0)*fLineItemInvoiceDetail[[#This Row],[Quanity]]*fLineItemInvoiceDetail[[#This Row],[Unit Price]]</f>
        <v>5.4001048360480697</v>
      </c>
      <c r="N5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1.9384615384615387</v>
      </c>
      <c r="O502" s="46">
        <f>VLOOKUP(fLineItemInvoiceDetail[[#This Row],[Product]],dProduct[],4,0)*fLineItemInvoiceDetail[[#This Row],[Quanity]]</f>
        <v>21</v>
      </c>
      <c r="AM502" s="31">
        <v>126061</v>
      </c>
      <c r="AN502" s="31">
        <v>17.324999999999999</v>
      </c>
      <c r="AO502" s="31">
        <v>6.74</v>
      </c>
      <c r="AQ502" s="32">
        <v>125742</v>
      </c>
      <c r="AR502" s="31" t="s">
        <v>16</v>
      </c>
      <c r="AS502" s="31">
        <v>6</v>
      </c>
      <c r="AT502" s="31">
        <v>18</v>
      </c>
      <c r="AU502" s="48">
        <f t="shared" si="16"/>
        <v>5.4001048360480697</v>
      </c>
      <c r="AV502" s="48">
        <f t="shared" si="17"/>
        <v>1.9384615384615387</v>
      </c>
    </row>
    <row r="503" spans="1:48" x14ac:dyDescent="0.25">
      <c r="A503" s="1">
        <v>43370</v>
      </c>
      <c r="B503">
        <v>126062</v>
      </c>
      <c r="C503">
        <v>11.375</v>
      </c>
      <c r="D503">
        <v>116.48</v>
      </c>
      <c r="E503">
        <f>SUMPRODUCT(fLineItemInvoiceDetail[Quanity],fLineItemInvoiceDetail[Unit Price],--(fLineItemInvoiceDetail[Invoice Number]=fInvoiceHeader[[#This Row],[Invoice Number]]))</f>
        <v>1792.05</v>
      </c>
      <c r="F503">
        <f>fInvoiceHeader[[#This Row],[Invoice Discount]]/fInvoiceHeader[[#This Row],[Invoice Sales]]</f>
        <v>6.4998186434530286E-2</v>
      </c>
      <c r="G503">
        <f>SUMIFS(fLineItemInvoiceDetail[Line Weight],fLineItemInvoiceDetail[Invoice Number],fInvoiceHeader[[#This Row],[Invoice Number]])</f>
        <v>195</v>
      </c>
      <c r="I503" s="43">
        <v>125744</v>
      </c>
      <c r="J503" s="43" t="s">
        <v>10</v>
      </c>
      <c r="K503" s="43">
        <v>32</v>
      </c>
      <c r="L503" s="43">
        <v>18.82</v>
      </c>
      <c r="M503" s="43">
        <f>VLOOKUP(fLineItemInvoiceDetail[[#This Row],[Invoice Number]],fInvoiceHeader[[Invoice Number]:[% Sales Discount]],5,0)*fLineItemInvoiceDetail[[#This Row],[Quanity]]*fLineItemInvoiceDetail[[#This Row],[Unit Price]]</f>
        <v>39.146095594001423</v>
      </c>
      <c r="N5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15.67140115163148</v>
      </c>
      <c r="O503" s="43">
        <f>VLOOKUP(fLineItemInvoiceDetail[[#This Row],[Product]],dProduct[],4,0)*fLineItemInvoiceDetail[[#This Row],[Quanity]]</f>
        <v>192</v>
      </c>
      <c r="AM503" s="28">
        <v>126062</v>
      </c>
      <c r="AN503" s="28">
        <v>11.375</v>
      </c>
      <c r="AO503" s="28">
        <v>116.48</v>
      </c>
      <c r="AQ503" s="30">
        <v>125744</v>
      </c>
      <c r="AR503" s="28" t="s">
        <v>10</v>
      </c>
      <c r="AS503" s="28">
        <v>32</v>
      </c>
      <c r="AT503" s="28">
        <v>18.82</v>
      </c>
      <c r="AU503" s="48">
        <f t="shared" si="16"/>
        <v>39.146095594001423</v>
      </c>
      <c r="AV503" s="48">
        <f t="shared" si="17"/>
        <v>15.67140115163148</v>
      </c>
    </row>
    <row r="504" spans="1:48" x14ac:dyDescent="0.25">
      <c r="A504" s="1">
        <v>43370</v>
      </c>
      <c r="B504">
        <v>126063</v>
      </c>
      <c r="C504">
        <v>286.3</v>
      </c>
      <c r="D504">
        <v>793.96</v>
      </c>
      <c r="E504">
        <f>SUMPRODUCT(fLineItemInvoiceDetail[Quanity],fLineItemInvoiceDetail[Unit Price],--(fLineItemInvoiceDetail[Invoice Number]=fInvoiceHeader[[#This Row],[Invoice Number]]))</f>
        <v>7939.55</v>
      </c>
      <c r="F504">
        <f>fInvoiceHeader[[#This Row],[Invoice Discount]]/fInvoiceHeader[[#This Row],[Invoice Sales]]</f>
        <v>0.10000062975861353</v>
      </c>
      <c r="G504">
        <f>SUMIFS(fLineItemInvoiceDetail[Line Weight],fLineItemInvoiceDetail[Invoice Number],fInvoiceHeader[[#This Row],[Invoice Number]])</f>
        <v>3227</v>
      </c>
      <c r="I504" s="46">
        <v>125744</v>
      </c>
      <c r="J504" s="46" t="s">
        <v>21</v>
      </c>
      <c r="K504" s="46">
        <v>94</v>
      </c>
      <c r="L504" s="46">
        <v>15.57</v>
      </c>
      <c r="M504" s="46">
        <f>VLOOKUP(fLineItemInvoiceDetail[[#This Row],[Invoice Number]],fInvoiceHeader[[Invoice Number]:[% Sales Discount]],5,0)*fLineItemInvoiceDetail[[#This Row],[Quanity]]*fLineItemInvoiceDetail[[#This Row],[Unit Price]]</f>
        <v>95.133904405998607</v>
      </c>
      <c r="N5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26.853598848368524</v>
      </c>
      <c r="O504" s="46">
        <f>VLOOKUP(fLineItemInvoiceDetail[[#This Row],[Product]],dProduct[],4,0)*fLineItemInvoiceDetail[[#This Row],[Quanity]]</f>
        <v>329</v>
      </c>
      <c r="AM504" s="31">
        <v>126063</v>
      </c>
      <c r="AN504" s="31">
        <v>286.3</v>
      </c>
      <c r="AO504" s="31">
        <v>793.96</v>
      </c>
      <c r="AQ504" s="32">
        <v>125744</v>
      </c>
      <c r="AR504" s="31" t="s">
        <v>21</v>
      </c>
      <c r="AS504" s="31">
        <v>94</v>
      </c>
      <c r="AT504" s="31">
        <v>15.57</v>
      </c>
      <c r="AU504" s="48">
        <f t="shared" si="16"/>
        <v>95.133904405998607</v>
      </c>
      <c r="AV504" s="48">
        <f t="shared" si="17"/>
        <v>26.853598848368524</v>
      </c>
    </row>
    <row r="505" spans="1:48" x14ac:dyDescent="0.25">
      <c r="A505" s="1">
        <v>43371</v>
      </c>
      <c r="B505">
        <v>126064</v>
      </c>
      <c r="C505">
        <v>91</v>
      </c>
      <c r="D505">
        <v>132.44999999999999</v>
      </c>
      <c r="E505">
        <f>SUMPRODUCT(fLineItemInvoiceDetail[Quanity],fLineItemInvoiceDetail[Unit Price],--(fLineItemInvoiceDetail[Invoice Number]=fInvoiceHeader[[#This Row],[Invoice Number]]))</f>
        <v>2037.76</v>
      </c>
      <c r="F505">
        <f>fInvoiceHeader[[#This Row],[Invoice Discount]]/fInvoiceHeader[[#This Row],[Invoice Sales]]</f>
        <v>6.4997840766331652E-2</v>
      </c>
      <c r="G505">
        <f>SUMIFS(fLineItemInvoiceDetail[Line Weight],fLineItemInvoiceDetail[Invoice Number],fInvoiceHeader[[#This Row],[Invoice Number]])</f>
        <v>640</v>
      </c>
      <c r="I505" s="43">
        <v>125745</v>
      </c>
      <c r="J505" s="43" t="s">
        <v>21</v>
      </c>
      <c r="K505" s="43">
        <v>9</v>
      </c>
      <c r="L505" s="43">
        <v>24.65</v>
      </c>
      <c r="M505" s="43">
        <f>VLOOKUP(fLineItemInvoiceDetail[[#This Row],[Invoice Number]],fInvoiceHeader[[Invoice Number]:[% Sales Discount]],5,0)*fLineItemInvoiceDetail[[#This Row],[Quanity]]*fLineItemInvoiceDetail[[#This Row],[Unit Price]]</f>
        <v>0</v>
      </c>
      <c r="N5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4.9000000000000004</v>
      </c>
      <c r="O505" s="43">
        <f>VLOOKUP(fLineItemInvoiceDetail[[#This Row],[Product]],dProduct[],4,0)*fLineItemInvoiceDetail[[#This Row],[Quanity]]</f>
        <v>31.5</v>
      </c>
      <c r="AM505" s="28">
        <v>126064</v>
      </c>
      <c r="AN505" s="28">
        <v>91</v>
      </c>
      <c r="AO505" s="28">
        <v>132.44999999999999</v>
      </c>
      <c r="AQ505" s="30">
        <v>125745</v>
      </c>
      <c r="AR505" s="28" t="s">
        <v>21</v>
      </c>
      <c r="AS505" s="28">
        <v>9</v>
      </c>
      <c r="AT505" s="28">
        <v>24.65</v>
      </c>
      <c r="AU505" s="48">
        <f t="shared" si="16"/>
        <v>0</v>
      </c>
      <c r="AV505" s="48">
        <f t="shared" si="17"/>
        <v>4.9000000000000004</v>
      </c>
    </row>
    <row r="506" spans="1:48" x14ac:dyDescent="0.25">
      <c r="A506" s="1">
        <v>43372</v>
      </c>
      <c r="B506">
        <v>126066</v>
      </c>
      <c r="C506">
        <v>7</v>
      </c>
      <c r="D506">
        <v>17.71</v>
      </c>
      <c r="E506">
        <f>SUMPRODUCT(fLineItemInvoiceDetail[Quanity],fLineItemInvoiceDetail[Unit Price],--(fLineItemInvoiceDetail[Invoice Number]=fInvoiceHeader[[#This Row],[Invoice Number]]))</f>
        <v>590.45000000000005</v>
      </c>
      <c r="F506">
        <f>fInvoiceHeader[[#This Row],[Invoice Discount]]/fInvoiceHeader[[#This Row],[Invoice Sales]]</f>
        <v>2.9994072317723768E-2</v>
      </c>
      <c r="G506">
        <f>SUMIFS(fLineItemInvoiceDetail[Line Weight],fLineItemInvoiceDetail[Invoice Number],fInvoiceHeader[[#This Row],[Invoice Number]])</f>
        <v>122.5</v>
      </c>
      <c r="I506" s="46">
        <v>125746</v>
      </c>
      <c r="J506" s="46" t="s">
        <v>14</v>
      </c>
      <c r="K506" s="46">
        <v>73</v>
      </c>
      <c r="L506" s="46">
        <v>17.37</v>
      </c>
      <c r="M506" s="46">
        <f>VLOOKUP(fLineItemInvoiceDetail[[#This Row],[Invoice Number]],fInvoiceHeader[[Invoice Number]:[% Sales Discount]],5,0)*fLineItemInvoiceDetail[[#This Row],[Quanity]]*fLineItemInvoiceDetail[[#This Row],[Unit Price]]</f>
        <v>63.4</v>
      </c>
      <c r="N5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50.4</v>
      </c>
      <c r="O506" s="46">
        <f>VLOOKUP(fLineItemInvoiceDetail[[#This Row],[Product]],dProduct[],4,0)*fLineItemInvoiceDetail[[#This Row],[Quanity]]</f>
        <v>511</v>
      </c>
      <c r="AM506" s="31">
        <v>126066</v>
      </c>
      <c r="AN506" s="31">
        <v>7</v>
      </c>
      <c r="AO506" s="31">
        <v>17.71</v>
      </c>
      <c r="AQ506" s="32">
        <v>125746</v>
      </c>
      <c r="AR506" s="31" t="s">
        <v>14</v>
      </c>
      <c r="AS506" s="31">
        <v>73</v>
      </c>
      <c r="AT506" s="31">
        <v>17.37</v>
      </c>
      <c r="AU506" s="48">
        <f t="shared" si="16"/>
        <v>63.4</v>
      </c>
      <c r="AV506" s="48">
        <f t="shared" si="17"/>
        <v>50.4</v>
      </c>
    </row>
    <row r="507" spans="1:48" x14ac:dyDescent="0.25">
      <c r="A507" s="1">
        <v>43372</v>
      </c>
      <c r="B507">
        <v>126067</v>
      </c>
      <c r="C507">
        <v>147.69999999999999</v>
      </c>
      <c r="D507">
        <v>137.51</v>
      </c>
      <c r="E507">
        <f>SUMPRODUCT(fLineItemInvoiceDetail[Quanity],fLineItemInvoiceDetail[Unit Price],--(fLineItemInvoiceDetail[Invoice Number]=fInvoiceHeader[[#This Row],[Invoice Number]]))</f>
        <v>2115.52</v>
      </c>
      <c r="F507">
        <f>fInvoiceHeader[[#This Row],[Invoice Discount]]/fInvoiceHeader[[#This Row],[Invoice Sales]]</f>
        <v>6.5000567236424139E-2</v>
      </c>
      <c r="G507">
        <f>SUMIFS(fLineItemInvoiceDetail[Line Weight],fLineItemInvoiceDetail[Invoice Number],fInvoiceHeader[[#This Row],[Invoice Number]])</f>
        <v>1060</v>
      </c>
      <c r="I507" s="43">
        <v>125747</v>
      </c>
      <c r="J507" s="43" t="s">
        <v>6</v>
      </c>
      <c r="K507" s="43">
        <v>64</v>
      </c>
      <c r="L507" s="43">
        <v>27.57</v>
      </c>
      <c r="M507" s="43">
        <f>VLOOKUP(fLineItemInvoiceDetail[[#This Row],[Invoice Number]],fInvoiceHeader[[Invoice Number]:[% Sales Discount]],5,0)*fLineItemInvoiceDetail[[#This Row],[Quanity]]*fLineItemInvoiceDetail[[#This Row],[Unit Price]]</f>
        <v>132.33302252450775</v>
      </c>
      <c r="N5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20.146745562130178</v>
      </c>
      <c r="O507" s="43">
        <f>VLOOKUP(fLineItemInvoiceDetail[[#This Row],[Product]],dProduct[],4,0)*fLineItemInvoiceDetail[[#This Row],[Quanity]]</f>
        <v>192</v>
      </c>
      <c r="AM507" s="28">
        <v>126067</v>
      </c>
      <c r="AN507" s="28">
        <v>147.69999999999999</v>
      </c>
      <c r="AO507" s="28">
        <v>137.51</v>
      </c>
      <c r="AQ507" s="30">
        <v>125747</v>
      </c>
      <c r="AR507" s="28" t="s">
        <v>6</v>
      </c>
      <c r="AS507" s="28">
        <v>64</v>
      </c>
      <c r="AT507" s="28">
        <v>27.57</v>
      </c>
      <c r="AU507" s="48">
        <f t="shared" si="16"/>
        <v>132.33302252450775</v>
      </c>
      <c r="AV507" s="48">
        <f t="shared" si="17"/>
        <v>20.146745562130178</v>
      </c>
    </row>
    <row r="508" spans="1:48" x14ac:dyDescent="0.25">
      <c r="A508" s="1">
        <v>43373</v>
      </c>
      <c r="B508">
        <v>126068</v>
      </c>
      <c r="C508">
        <v>24.5</v>
      </c>
      <c r="D508">
        <v>9.7899999999999991</v>
      </c>
      <c r="E508">
        <f>SUMPRODUCT(fLineItemInvoiceDetail[Quanity],fLineItemInvoiceDetail[Unit Price],--(fLineItemInvoiceDetail[Invoice Number]=fInvoiceHeader[[#This Row],[Invoice Number]]))</f>
        <v>489.32</v>
      </c>
      <c r="F508">
        <f>fInvoiceHeader[[#This Row],[Invoice Discount]]/fInvoiceHeader[[#This Row],[Invoice Sales]]</f>
        <v>2.0007357148696149E-2</v>
      </c>
      <c r="G508">
        <f>SUMIFS(fLineItemInvoiceDetail[Line Weight],fLineItemInvoiceDetail[Invoice Number],fInvoiceHeader[[#This Row],[Invoice Number]])</f>
        <v>156</v>
      </c>
      <c r="I508" s="46">
        <v>125747</v>
      </c>
      <c r="J508" s="46" t="s">
        <v>11</v>
      </c>
      <c r="K508" s="46">
        <v>63</v>
      </c>
      <c r="L508" s="46">
        <v>11.97</v>
      </c>
      <c r="M508" s="46">
        <f>VLOOKUP(fLineItemInvoiceDetail[[#This Row],[Invoice Number]],fInvoiceHeader[[Invoice Number]:[% Sales Discount]],5,0)*fLineItemInvoiceDetail[[#This Row],[Quanity]]*fLineItemInvoiceDetail[[#This Row],[Unit Price]]</f>
        <v>56.556977475492232</v>
      </c>
      <c r="N5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33.053254437869825</v>
      </c>
      <c r="O508" s="46">
        <f>VLOOKUP(fLineItemInvoiceDetail[[#This Row],[Product]],dProduct[],4,0)*fLineItemInvoiceDetail[[#This Row],[Quanity]]</f>
        <v>315</v>
      </c>
      <c r="AM508" s="31">
        <v>126068</v>
      </c>
      <c r="AN508" s="31">
        <v>24.5</v>
      </c>
      <c r="AO508" s="31">
        <v>9.7899999999999991</v>
      </c>
      <c r="AQ508" s="32">
        <v>125747</v>
      </c>
      <c r="AR508" s="31" t="s">
        <v>11</v>
      </c>
      <c r="AS508" s="31">
        <v>63</v>
      </c>
      <c r="AT508" s="31">
        <v>11.97</v>
      </c>
      <c r="AU508" s="48">
        <f t="shared" si="16"/>
        <v>56.556977475492232</v>
      </c>
      <c r="AV508" s="48">
        <f t="shared" si="17"/>
        <v>33.053254437869825</v>
      </c>
    </row>
    <row r="509" spans="1:48" x14ac:dyDescent="0.25">
      <c r="A509" s="1">
        <v>43376</v>
      </c>
      <c r="B509">
        <v>126069</v>
      </c>
      <c r="C509">
        <v>98</v>
      </c>
      <c r="D509">
        <v>334.2</v>
      </c>
      <c r="E509">
        <f>SUMPRODUCT(fLineItemInvoiceDetail[Quanity],fLineItemInvoiceDetail[Unit Price],--(fLineItemInvoiceDetail[Invoice Number]=fInvoiceHeader[[#This Row],[Invoice Number]]))</f>
        <v>3342.02</v>
      </c>
      <c r="F509">
        <f>fInvoiceHeader[[#This Row],[Invoice Discount]]/fInvoiceHeader[[#This Row],[Invoice Sales]]</f>
        <v>9.999940155953585E-2</v>
      </c>
      <c r="G509">
        <f>SUMIFS(fLineItemInvoiceDetail[Line Weight],fLineItemInvoiceDetail[Invoice Number],fInvoiceHeader[[#This Row],[Invoice Number]])</f>
        <v>1103</v>
      </c>
      <c r="I509" s="43">
        <v>125749</v>
      </c>
      <c r="J509" s="43" t="s">
        <v>8</v>
      </c>
      <c r="K509" s="43">
        <v>33</v>
      </c>
      <c r="L509" s="43">
        <v>18.170000000000002</v>
      </c>
      <c r="M509" s="43">
        <f>VLOOKUP(fLineItemInvoiceDetail[[#This Row],[Invoice Number]],fInvoiceHeader[[Invoice Number]:[% Sales Discount]],5,0)*fLineItemInvoiceDetail[[#This Row],[Quanity]]*fLineItemInvoiceDetail[[#This Row],[Unit Price]]</f>
        <v>59.961408604910545</v>
      </c>
      <c r="N5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13.59886956521739</v>
      </c>
      <c r="O509" s="43">
        <f>VLOOKUP(fLineItemInvoiceDetail[[#This Row],[Product]],dProduct[],4,0)*fLineItemInvoiceDetail[[#This Row],[Quanity]]</f>
        <v>132</v>
      </c>
      <c r="AM509" s="28">
        <v>126069</v>
      </c>
      <c r="AN509" s="28">
        <v>98</v>
      </c>
      <c r="AO509" s="28">
        <v>334.2</v>
      </c>
      <c r="AQ509" s="30">
        <v>125749</v>
      </c>
      <c r="AR509" s="28" t="s">
        <v>8</v>
      </c>
      <c r="AS509" s="28">
        <v>33</v>
      </c>
      <c r="AT509" s="28">
        <v>18.170000000000002</v>
      </c>
      <c r="AU509" s="48">
        <f t="shared" si="16"/>
        <v>59.961408604910545</v>
      </c>
      <c r="AV509" s="48">
        <f t="shared" si="17"/>
        <v>13.59886956521739</v>
      </c>
    </row>
    <row r="510" spans="1:48" x14ac:dyDescent="0.25">
      <c r="A510" s="1">
        <v>43377</v>
      </c>
      <c r="B510">
        <v>126070</v>
      </c>
      <c r="C510">
        <v>101.325</v>
      </c>
      <c r="D510">
        <v>458.1</v>
      </c>
      <c r="E510">
        <f>SUMPRODUCT(fLineItemInvoiceDetail[Quanity],fLineItemInvoiceDetail[Unit Price],--(fLineItemInvoiceDetail[Invoice Number]=fInvoiceHeader[[#This Row],[Invoice Number]]))</f>
        <v>4581.04</v>
      </c>
      <c r="F510">
        <f>fInvoiceHeader[[#This Row],[Invoice Discount]]/fInvoiceHeader[[#This Row],[Invoice Sales]]</f>
        <v>9.9999126835827679E-2</v>
      </c>
      <c r="G510">
        <f>SUMIFS(fLineItemInvoiceDetail[Line Weight],fLineItemInvoiceDetail[Invoice Number],fInvoiceHeader[[#This Row],[Invoice Number]])</f>
        <v>1047</v>
      </c>
      <c r="I510" s="46">
        <v>125749</v>
      </c>
      <c r="J510" s="46" t="s">
        <v>6</v>
      </c>
      <c r="K510" s="46">
        <v>22</v>
      </c>
      <c r="L510" s="46">
        <v>36.76</v>
      </c>
      <c r="M510" s="46">
        <f>VLOOKUP(fLineItemInvoiceDetail[[#This Row],[Invoice Number]],fInvoiceHeader[[Invoice Number]:[% Sales Discount]],5,0)*fLineItemInvoiceDetail[[#This Row],[Quanity]]*fLineItemInvoiceDetail[[#This Row],[Unit Price]]</f>
        <v>80.872551103155786</v>
      </c>
      <c r="N5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6.7994347826086949</v>
      </c>
      <c r="O510" s="46">
        <f>VLOOKUP(fLineItemInvoiceDetail[[#This Row],[Product]],dProduct[],4,0)*fLineItemInvoiceDetail[[#This Row],[Quanity]]</f>
        <v>66</v>
      </c>
      <c r="AM510" s="31">
        <v>126070</v>
      </c>
      <c r="AN510" s="31">
        <v>101.325</v>
      </c>
      <c r="AO510" s="31">
        <v>458.1</v>
      </c>
      <c r="AQ510" s="32">
        <v>125749</v>
      </c>
      <c r="AR510" s="31" t="s">
        <v>6</v>
      </c>
      <c r="AS510" s="31">
        <v>22</v>
      </c>
      <c r="AT510" s="31">
        <v>36.76</v>
      </c>
      <c r="AU510" s="48">
        <f t="shared" si="16"/>
        <v>80.872551103155786</v>
      </c>
      <c r="AV510" s="48">
        <f t="shared" si="17"/>
        <v>6.7994347826086949</v>
      </c>
    </row>
    <row r="511" spans="1:48" x14ac:dyDescent="0.25">
      <c r="A511" s="1">
        <v>43381</v>
      </c>
      <c r="B511">
        <v>126074</v>
      </c>
      <c r="C511">
        <v>70</v>
      </c>
      <c r="D511">
        <v>341.65</v>
      </c>
      <c r="E511">
        <f>SUMPRODUCT(fLineItemInvoiceDetail[Quanity],fLineItemInvoiceDetail[Unit Price],--(fLineItemInvoiceDetail[Invoice Number]=fInvoiceHeader[[#This Row],[Invoice Number]]))</f>
        <v>3416.49</v>
      </c>
      <c r="F511">
        <f>fInvoiceHeader[[#This Row],[Invoice Discount]]/fInvoiceHeader[[#This Row],[Invoice Sales]]</f>
        <v>0.10000029269806146</v>
      </c>
      <c r="G511">
        <f>SUMIFS(fLineItemInvoiceDetail[Line Weight],fLineItemInvoiceDetail[Invoice Number],fInvoiceHeader[[#This Row],[Invoice Number]])</f>
        <v>487</v>
      </c>
      <c r="I511" s="43">
        <v>125749</v>
      </c>
      <c r="J511" s="43" t="s">
        <v>8</v>
      </c>
      <c r="K511" s="43">
        <v>238</v>
      </c>
      <c r="L511" s="43">
        <v>12.58</v>
      </c>
      <c r="M511" s="43">
        <f>VLOOKUP(fLineItemInvoiceDetail[[#This Row],[Invoice Number]],fInvoiceHeader[[Invoice Number]:[% Sales Discount]],5,0)*fLineItemInvoiceDetail[[#This Row],[Quanity]]*fLineItemInvoiceDetail[[#This Row],[Unit Price]]</f>
        <v>299.40604029193366</v>
      </c>
      <c r="N5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98.07669565217391</v>
      </c>
      <c r="O511" s="43">
        <f>VLOOKUP(fLineItemInvoiceDetail[[#This Row],[Product]],dProduct[],4,0)*fLineItemInvoiceDetail[[#This Row],[Quanity]]</f>
        <v>952</v>
      </c>
      <c r="AM511" s="28">
        <v>126074</v>
      </c>
      <c r="AN511" s="28">
        <v>70</v>
      </c>
      <c r="AO511" s="28">
        <v>341.65</v>
      </c>
      <c r="AQ511" s="30">
        <v>125749</v>
      </c>
      <c r="AR511" s="28" t="s">
        <v>8</v>
      </c>
      <c r="AS511" s="28">
        <v>238</v>
      </c>
      <c r="AT511" s="28">
        <v>12.58</v>
      </c>
      <c r="AU511" s="48">
        <f t="shared" si="16"/>
        <v>299.40604029193366</v>
      </c>
      <c r="AV511" s="48">
        <f t="shared" si="17"/>
        <v>98.07669565217391</v>
      </c>
    </row>
    <row r="512" spans="1:48" x14ac:dyDescent="0.25">
      <c r="A512" s="1">
        <v>43381</v>
      </c>
      <c r="B512">
        <v>126075</v>
      </c>
      <c r="C512">
        <v>55.3</v>
      </c>
      <c r="D512">
        <v>63.99</v>
      </c>
      <c r="E512">
        <f>SUMPRODUCT(fLineItemInvoiceDetail[Quanity],fLineItemInvoiceDetail[Unit Price],--(fLineItemInvoiceDetail[Invoice Number]=fInvoiceHeader[[#This Row],[Invoice Number]]))</f>
        <v>1279.76</v>
      </c>
      <c r="F512">
        <f>fInvoiceHeader[[#This Row],[Invoice Discount]]/fInvoiceHeader[[#This Row],[Invoice Sales]]</f>
        <v>5.0001562793023695E-2</v>
      </c>
      <c r="G512">
        <f>SUMIFS(fLineItemInvoiceDetail[Line Weight],fLineItemInvoiceDetail[Invoice Number],fInvoiceHeader[[#This Row],[Invoice Number]])</f>
        <v>438</v>
      </c>
      <c r="I512" s="46">
        <v>125750</v>
      </c>
      <c r="J512" s="46" t="s">
        <v>6</v>
      </c>
      <c r="K512" s="46">
        <v>53</v>
      </c>
      <c r="L512" s="46">
        <v>27.57</v>
      </c>
      <c r="M512" s="46">
        <f>VLOOKUP(fLineItemInvoiceDetail[[#This Row],[Invoice Number]],fInvoiceHeader[[Invoice Number]:[% Sales Discount]],5,0)*fLineItemInvoiceDetail[[#This Row],[Quanity]]*fLineItemInvoiceDetail[[#This Row],[Unit Price]]</f>
        <v>73.06</v>
      </c>
      <c r="N5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512" s="46">
        <f>VLOOKUP(fLineItemInvoiceDetail[[#This Row],[Product]],dProduct[],4,0)*fLineItemInvoiceDetail[[#This Row],[Quanity]]</f>
        <v>159</v>
      </c>
      <c r="AM512" s="31">
        <v>126075</v>
      </c>
      <c r="AN512" s="31">
        <v>55.3</v>
      </c>
      <c r="AO512" s="31">
        <v>63.99</v>
      </c>
      <c r="AQ512" s="32">
        <v>125750</v>
      </c>
      <c r="AR512" s="31" t="s">
        <v>6</v>
      </c>
      <c r="AS512" s="31">
        <v>53</v>
      </c>
      <c r="AT512" s="31">
        <v>27.57</v>
      </c>
      <c r="AU512" s="48">
        <f t="shared" si="16"/>
        <v>73.06</v>
      </c>
      <c r="AV512" s="48">
        <f t="shared" si="17"/>
        <v>10.5</v>
      </c>
    </row>
    <row r="513" spans="1:48" x14ac:dyDescent="0.25">
      <c r="A513" s="1">
        <v>43382</v>
      </c>
      <c r="B513">
        <v>126076</v>
      </c>
      <c r="C513">
        <v>226.27499999999998</v>
      </c>
      <c r="D513">
        <v>517.88</v>
      </c>
      <c r="E513">
        <f>SUMPRODUCT(fLineItemInvoiceDetail[Quanity],fLineItemInvoiceDetail[Unit Price],--(fLineItemInvoiceDetail[Invoice Number]=fInvoiceHeader[[#This Row],[Invoice Number]]))</f>
        <v>5178.7999999999993</v>
      </c>
      <c r="F513">
        <f>fInvoiceHeader[[#This Row],[Invoice Discount]]/fInvoiceHeader[[#This Row],[Invoice Sales]]</f>
        <v>0.10000000000000002</v>
      </c>
      <c r="G513">
        <f>SUMIFS(fLineItemInvoiceDetail[Line Weight],fLineItemInvoiceDetail[Invoice Number],fInvoiceHeader[[#This Row],[Invoice Number]])</f>
        <v>1480</v>
      </c>
      <c r="I513" s="43">
        <v>125751</v>
      </c>
      <c r="J513" s="43" t="s">
        <v>16</v>
      </c>
      <c r="K513" s="43">
        <v>195</v>
      </c>
      <c r="L513" s="43">
        <v>8.5299999999999994</v>
      </c>
      <c r="M513" s="43">
        <f>VLOOKUP(fLineItemInvoiceDetail[[#This Row],[Invoice Number]],fInvoiceHeader[[Invoice Number]:[% Sales Discount]],5,0)*fLineItemInvoiceDetail[[#This Row],[Quanity]]*fLineItemInvoiceDetail[[#This Row],[Unit Price]]</f>
        <v>166.33580235300926</v>
      </c>
      <c r="N5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79.824162081040527</v>
      </c>
      <c r="O513" s="43">
        <f>VLOOKUP(fLineItemInvoiceDetail[[#This Row],[Product]],dProduct[],4,0)*fLineItemInvoiceDetail[[#This Row],[Quanity]]</f>
        <v>682.5</v>
      </c>
      <c r="AM513" s="28">
        <v>126076</v>
      </c>
      <c r="AN513" s="28">
        <v>226.27499999999998</v>
      </c>
      <c r="AO513" s="28">
        <v>517.88</v>
      </c>
      <c r="AQ513" s="30">
        <v>125751</v>
      </c>
      <c r="AR513" s="28" t="s">
        <v>16</v>
      </c>
      <c r="AS513" s="28">
        <v>195</v>
      </c>
      <c r="AT513" s="28">
        <v>8.5299999999999994</v>
      </c>
      <c r="AU513" s="48">
        <f t="shared" si="16"/>
        <v>166.33580235300926</v>
      </c>
      <c r="AV513" s="48">
        <f t="shared" si="17"/>
        <v>79.824162081040527</v>
      </c>
    </row>
    <row r="514" spans="1:48" x14ac:dyDescent="0.25">
      <c r="A514" s="1">
        <v>43382</v>
      </c>
      <c r="B514">
        <v>126077</v>
      </c>
      <c r="C514">
        <v>18.2</v>
      </c>
      <c r="D514">
        <v>16.7</v>
      </c>
      <c r="E514">
        <f>SUMPRODUCT(fLineItemInvoiceDetail[Quanity],fLineItemInvoiceDetail[Unit Price],--(fLineItemInvoiceDetail[Invoice Number]=fInvoiceHeader[[#This Row],[Invoice Number]]))</f>
        <v>556.71</v>
      </c>
      <c r="F514">
        <f>fInvoiceHeader[[#This Row],[Invoice Discount]]/fInvoiceHeader[[#This Row],[Invoice Sales]]</f>
        <v>2.9997664852436632E-2</v>
      </c>
      <c r="G514">
        <f>SUMIFS(fLineItemInvoiceDetail[Line Weight],fLineItemInvoiceDetail[Invoice Number],fInvoiceHeader[[#This Row],[Invoice Number]])</f>
        <v>115.5</v>
      </c>
      <c r="I514" s="46">
        <v>125751</v>
      </c>
      <c r="J514" s="46" t="s">
        <v>8</v>
      </c>
      <c r="K514" s="46">
        <v>146</v>
      </c>
      <c r="L514" s="46">
        <v>12.58</v>
      </c>
      <c r="M514" s="46">
        <f>VLOOKUP(fLineItemInvoiceDetail[[#This Row],[Invoice Number]],fInvoiceHeader[[Invoice Number]:[% Sales Discount]],5,0)*fLineItemInvoiceDetail[[#This Row],[Quanity]]*fLineItemInvoiceDetail[[#This Row],[Unit Price]]</f>
        <v>183.66888596250044</v>
      </c>
      <c r="N5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68.303751875937962</v>
      </c>
      <c r="O514" s="46">
        <f>VLOOKUP(fLineItemInvoiceDetail[[#This Row],[Product]],dProduct[],4,0)*fLineItemInvoiceDetail[[#This Row],[Quanity]]</f>
        <v>584</v>
      </c>
      <c r="AM514" s="31">
        <v>126077</v>
      </c>
      <c r="AN514" s="31">
        <v>18.2</v>
      </c>
      <c r="AO514" s="31">
        <v>16.7</v>
      </c>
      <c r="AQ514" s="32">
        <v>125751</v>
      </c>
      <c r="AR514" s="31" t="s">
        <v>8</v>
      </c>
      <c r="AS514" s="31">
        <v>146</v>
      </c>
      <c r="AT514" s="31">
        <v>12.58</v>
      </c>
      <c r="AU514" s="48">
        <f t="shared" si="16"/>
        <v>183.66888596250044</v>
      </c>
      <c r="AV514" s="48">
        <f t="shared" si="17"/>
        <v>68.303751875937962</v>
      </c>
    </row>
    <row r="515" spans="1:48" x14ac:dyDescent="0.25">
      <c r="A515" s="1">
        <v>43384</v>
      </c>
      <c r="B515">
        <v>126078</v>
      </c>
      <c r="C515">
        <v>82.949999999999989</v>
      </c>
      <c r="D515">
        <v>174.6</v>
      </c>
      <c r="E515">
        <f>SUMPRODUCT(fLineItemInvoiceDetail[Quanity],fLineItemInvoiceDetail[Unit Price],--(fLineItemInvoiceDetail[Invoice Number]=fInvoiceHeader[[#This Row],[Invoice Number]]))</f>
        <v>2328</v>
      </c>
      <c r="F515">
        <f>fInvoiceHeader[[#This Row],[Invoice Discount]]/fInvoiceHeader[[#This Row],[Invoice Sales]]</f>
        <v>7.4999999999999997E-2</v>
      </c>
      <c r="G515">
        <f>SUMIFS(fLineItemInvoiceDetail[Line Weight],fLineItemInvoiceDetail[Invoice Number],fInvoiceHeader[[#This Row],[Invoice Number]])</f>
        <v>775</v>
      </c>
      <c r="I515" s="43">
        <v>125751</v>
      </c>
      <c r="J515" s="43" t="s">
        <v>8</v>
      </c>
      <c r="K515" s="43">
        <v>41</v>
      </c>
      <c r="L515" s="43">
        <v>18.170000000000002</v>
      </c>
      <c r="M515" s="43">
        <f>VLOOKUP(fLineItemInvoiceDetail[[#This Row],[Invoice Number]],fInvoiceHeader[[Invoice Number]:[% Sales Discount]],5,0)*fLineItemInvoiceDetail[[#This Row],[Quanity]]*fLineItemInvoiceDetail[[#This Row],[Unit Price]]</f>
        <v>74.497359352464201</v>
      </c>
      <c r="N5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19.18119059529765</v>
      </c>
      <c r="O515" s="43">
        <f>VLOOKUP(fLineItemInvoiceDetail[[#This Row],[Product]],dProduct[],4,0)*fLineItemInvoiceDetail[[#This Row],[Quanity]]</f>
        <v>164</v>
      </c>
      <c r="AM515" s="28">
        <v>126078</v>
      </c>
      <c r="AN515" s="28">
        <v>82.949999999999989</v>
      </c>
      <c r="AO515" s="28">
        <v>174.6</v>
      </c>
      <c r="AQ515" s="30">
        <v>125751</v>
      </c>
      <c r="AR515" s="28" t="s">
        <v>8</v>
      </c>
      <c r="AS515" s="28">
        <v>41</v>
      </c>
      <c r="AT515" s="28">
        <v>18.170000000000002</v>
      </c>
      <c r="AU515" s="48">
        <f t="shared" si="16"/>
        <v>74.497359352464201</v>
      </c>
      <c r="AV515" s="48">
        <f t="shared" si="17"/>
        <v>19.18119059529765</v>
      </c>
    </row>
    <row r="516" spans="1:48" x14ac:dyDescent="0.25">
      <c r="A516" s="1">
        <v>43384</v>
      </c>
      <c r="B516">
        <v>126079</v>
      </c>
      <c r="C516">
        <v>41.474999999999994</v>
      </c>
      <c r="D516">
        <v>86.91</v>
      </c>
      <c r="E516">
        <f>SUMPRODUCT(fLineItemInvoiceDetail[Quanity],fLineItemInvoiceDetail[Unit Price],--(fLineItemInvoiceDetail[Invoice Number]=fInvoiceHeader[[#This Row],[Invoice Number]]))</f>
        <v>1738.2600000000002</v>
      </c>
      <c r="F516">
        <f>fInvoiceHeader[[#This Row],[Invoice Discount]]/fInvoiceHeader[[#This Row],[Invoice Sales]]</f>
        <v>4.9998274136205161E-2</v>
      </c>
      <c r="G516">
        <f>SUMIFS(fLineItemInvoiceDetail[Line Weight],fLineItemInvoiceDetail[Invoice Number],fInvoiceHeader[[#This Row],[Invoice Number]])</f>
        <v>445</v>
      </c>
      <c r="I516" s="46">
        <v>125751</v>
      </c>
      <c r="J516" s="46" t="s">
        <v>8</v>
      </c>
      <c r="K516" s="46">
        <v>45</v>
      </c>
      <c r="L516" s="46">
        <v>18.170000000000002</v>
      </c>
      <c r="M516" s="46">
        <f>VLOOKUP(fLineItemInvoiceDetail[[#This Row],[Invoice Number]],fInvoiceHeader[[Invoice Number]:[% Sales Discount]],5,0)*fLineItemInvoiceDetail[[#This Row],[Quanity]]*fLineItemInvoiceDetail[[#This Row],[Unit Price]]</f>
        <v>81.765394411241203</v>
      </c>
      <c r="N5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21.052526263131565</v>
      </c>
      <c r="O516" s="46">
        <f>VLOOKUP(fLineItemInvoiceDetail[[#This Row],[Product]],dProduct[],4,0)*fLineItemInvoiceDetail[[#This Row],[Quanity]]</f>
        <v>180</v>
      </c>
      <c r="AM516" s="31">
        <v>126079</v>
      </c>
      <c r="AN516" s="31">
        <v>41.474999999999994</v>
      </c>
      <c r="AO516" s="31">
        <v>86.91</v>
      </c>
      <c r="AQ516" s="32">
        <v>125751</v>
      </c>
      <c r="AR516" s="31" t="s">
        <v>8</v>
      </c>
      <c r="AS516" s="31">
        <v>45</v>
      </c>
      <c r="AT516" s="31">
        <v>18.170000000000002</v>
      </c>
      <c r="AU516" s="48">
        <f t="shared" si="16"/>
        <v>81.765394411241203</v>
      </c>
      <c r="AV516" s="48">
        <f t="shared" si="17"/>
        <v>21.052526263131565</v>
      </c>
    </row>
    <row r="517" spans="1:48" x14ac:dyDescent="0.25">
      <c r="A517" s="1">
        <v>43384</v>
      </c>
      <c r="B517">
        <v>126080</v>
      </c>
      <c r="C517">
        <v>22.05</v>
      </c>
      <c r="D517">
        <v>27.25</v>
      </c>
      <c r="E517">
        <f>SUMPRODUCT(fLineItemInvoiceDetail[Quanity],fLineItemInvoiceDetail[Unit Price],--(fLineItemInvoiceDetail[Invoice Number]=fInvoiceHeader[[#This Row],[Invoice Number]]))</f>
        <v>778.44</v>
      </c>
      <c r="F517">
        <f>fInvoiceHeader[[#This Row],[Invoice Discount]]/fInvoiceHeader[[#This Row],[Invoice Sales]]</f>
        <v>3.5005909254406248E-2</v>
      </c>
      <c r="G517">
        <f>SUMIFS(fLineItemInvoiceDetail[Line Weight],fLineItemInvoiceDetail[Invoice Number],fInvoiceHeader[[#This Row],[Invoice Number]])</f>
        <v>286</v>
      </c>
      <c r="I517" s="43">
        <v>125751</v>
      </c>
      <c r="J517" s="43" t="s">
        <v>16</v>
      </c>
      <c r="K517" s="43">
        <v>111</v>
      </c>
      <c r="L517" s="43">
        <v>10.42</v>
      </c>
      <c r="M517" s="43">
        <f>VLOOKUP(fLineItemInvoiceDetail[[#This Row],[Invoice Number]],fInvoiceHeader[[Invoice Number]:[% Sales Discount]],5,0)*fLineItemInvoiceDetail[[#This Row],[Quanity]]*fLineItemInvoiceDetail[[#This Row],[Unit Price]]</f>
        <v>115.66255792078493</v>
      </c>
      <c r="N5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45.438369184592297</v>
      </c>
      <c r="O517" s="43">
        <f>VLOOKUP(fLineItemInvoiceDetail[[#This Row],[Product]],dProduct[],4,0)*fLineItemInvoiceDetail[[#This Row],[Quanity]]</f>
        <v>388.5</v>
      </c>
      <c r="AM517" s="28">
        <v>126080</v>
      </c>
      <c r="AN517" s="28">
        <v>22.05</v>
      </c>
      <c r="AO517" s="28">
        <v>27.25</v>
      </c>
      <c r="AQ517" s="30">
        <v>125751</v>
      </c>
      <c r="AR517" s="28" t="s">
        <v>16</v>
      </c>
      <c r="AS517" s="28">
        <v>111</v>
      </c>
      <c r="AT517" s="28">
        <v>10.42</v>
      </c>
      <c r="AU517" s="48">
        <f t="shared" si="16"/>
        <v>115.66255792078493</v>
      </c>
      <c r="AV517" s="48">
        <f t="shared" si="17"/>
        <v>45.438369184592297</v>
      </c>
    </row>
    <row r="518" spans="1:48" x14ac:dyDescent="0.25">
      <c r="A518" s="1">
        <v>43384</v>
      </c>
      <c r="B518">
        <v>126081</v>
      </c>
      <c r="C518">
        <v>128.27500000000001</v>
      </c>
      <c r="D518">
        <v>307.94</v>
      </c>
      <c r="E518">
        <f>SUMPRODUCT(fLineItemInvoiceDetail[Quanity],fLineItemInvoiceDetail[Unit Price],--(fLineItemInvoiceDetail[Invoice Number]=fInvoiceHeader[[#This Row],[Invoice Number]]))</f>
        <v>3079.38</v>
      </c>
      <c r="F518">
        <f>fInvoiceHeader[[#This Row],[Invoice Discount]]/fInvoiceHeader[[#This Row],[Invoice Sales]]</f>
        <v>0.10000064948138911</v>
      </c>
      <c r="G518">
        <f>SUMIFS(fLineItemInvoiceDetail[Line Weight],fLineItemInvoiceDetail[Invoice Number],fInvoiceHeader[[#This Row],[Invoice Number]])</f>
        <v>1533</v>
      </c>
      <c r="I518" s="46">
        <v>125752</v>
      </c>
      <c r="J518" s="46" t="s">
        <v>15</v>
      </c>
      <c r="K518" s="46">
        <v>61</v>
      </c>
      <c r="L518" s="46">
        <v>17.37</v>
      </c>
      <c r="M518" s="46">
        <f>VLOOKUP(fLineItemInvoiceDetail[[#This Row],[Invoice Number]],fInvoiceHeader[[Invoice Number]:[% Sales Discount]],5,0)*fLineItemInvoiceDetail[[#This Row],[Quanity]]*fLineItemInvoiceDetail[[#This Row],[Unit Price]]</f>
        <v>52.97999999999999</v>
      </c>
      <c r="N5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518" s="46">
        <f>VLOOKUP(fLineItemInvoiceDetail[[#This Row],[Product]],dProduct[],4,0)*fLineItemInvoiceDetail[[#This Row],[Quanity]]</f>
        <v>305</v>
      </c>
      <c r="AM518" s="31">
        <v>126081</v>
      </c>
      <c r="AN518" s="31">
        <v>128.27500000000001</v>
      </c>
      <c r="AO518" s="31">
        <v>307.94</v>
      </c>
      <c r="AQ518" s="32">
        <v>125752</v>
      </c>
      <c r="AR518" s="31" t="s">
        <v>15</v>
      </c>
      <c r="AS518" s="31">
        <v>61</v>
      </c>
      <c r="AT518" s="31">
        <v>17.37</v>
      </c>
      <c r="AU518" s="48">
        <f t="shared" si="16"/>
        <v>52.97999999999999</v>
      </c>
      <c r="AV518" s="48">
        <f t="shared" si="17"/>
        <v>42</v>
      </c>
    </row>
    <row r="519" spans="1:48" x14ac:dyDescent="0.25">
      <c r="A519" s="1">
        <v>43387</v>
      </c>
      <c r="B519">
        <v>126083</v>
      </c>
      <c r="C519">
        <v>76.125</v>
      </c>
      <c r="D519">
        <v>326.39999999999998</v>
      </c>
      <c r="E519">
        <f>SUMPRODUCT(fLineItemInvoiceDetail[Quanity],fLineItemInvoiceDetail[Unit Price],--(fLineItemInvoiceDetail[Invoice Number]=fInvoiceHeader[[#This Row],[Invoice Number]]))</f>
        <v>3264.0199999999995</v>
      </c>
      <c r="F519">
        <f>fInvoiceHeader[[#This Row],[Invoice Discount]]/fInvoiceHeader[[#This Row],[Invoice Sales]]</f>
        <v>9.9999387258656508E-2</v>
      </c>
      <c r="G519">
        <f>SUMIFS(fLineItemInvoiceDetail[Line Weight],fLineItemInvoiceDetail[Invoice Number],fInvoiceHeader[[#This Row],[Invoice Number]])</f>
        <v>812.5</v>
      </c>
      <c r="I519" s="43">
        <v>125754</v>
      </c>
      <c r="J519" s="43" t="s">
        <v>22</v>
      </c>
      <c r="K519" s="43">
        <v>45</v>
      </c>
      <c r="L519" s="43">
        <v>48.75</v>
      </c>
      <c r="M519" s="43">
        <f>VLOOKUP(fLineItemInvoiceDetail[[#This Row],[Invoice Number]],fInvoiceHeader[[Invoice Number]:[% Sales Discount]],5,0)*fLineItemInvoiceDetail[[#This Row],[Quanity]]*fLineItemInvoiceDetail[[#This Row],[Unit Price]]</f>
        <v>219.37606124887526</v>
      </c>
      <c r="N5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42.604779411764703</v>
      </c>
      <c r="O519" s="43">
        <f>VLOOKUP(fLineItemInvoiceDetail[[#This Row],[Product]],dProduct[],4,0)*fLineItemInvoiceDetail[[#This Row],[Quanity]]</f>
        <v>315</v>
      </c>
      <c r="AM519" s="28">
        <v>126083</v>
      </c>
      <c r="AN519" s="28">
        <v>76.125</v>
      </c>
      <c r="AO519" s="28">
        <v>326.39999999999998</v>
      </c>
      <c r="AQ519" s="30">
        <v>125754</v>
      </c>
      <c r="AR519" s="28" t="s">
        <v>22</v>
      </c>
      <c r="AS519" s="28">
        <v>45</v>
      </c>
      <c r="AT519" s="28">
        <v>48.75</v>
      </c>
      <c r="AU519" s="48">
        <f t="shared" si="16"/>
        <v>219.37606124887526</v>
      </c>
      <c r="AV519" s="48">
        <f t="shared" si="17"/>
        <v>42.604779411764703</v>
      </c>
    </row>
    <row r="520" spans="1:48" x14ac:dyDescent="0.25">
      <c r="A520" s="1">
        <v>43390</v>
      </c>
      <c r="B520">
        <v>126084</v>
      </c>
      <c r="C520">
        <v>30.8</v>
      </c>
      <c r="D520">
        <v>20.170000000000002</v>
      </c>
      <c r="E520">
        <f>SUMPRODUCT(fLineItemInvoiceDetail[Quanity],fLineItemInvoiceDetail[Unit Price],--(fLineItemInvoiceDetail[Invoice Number]=fInvoiceHeader[[#This Row],[Invoice Number]]))</f>
        <v>672.29000000000008</v>
      </c>
      <c r="F520">
        <f>fInvoiceHeader[[#This Row],[Invoice Discount]]/fInvoiceHeader[[#This Row],[Invoice Sales]]</f>
        <v>3.0001933689330497E-2</v>
      </c>
      <c r="G520">
        <f>SUMIFS(fLineItemInvoiceDetail[Line Weight],fLineItemInvoiceDetail[Invoice Number],fInvoiceHeader[[#This Row],[Invoice Number]])</f>
        <v>240.5</v>
      </c>
      <c r="I520" s="46">
        <v>125754</v>
      </c>
      <c r="J520" s="46" t="s">
        <v>17</v>
      </c>
      <c r="K520" s="46">
        <v>24</v>
      </c>
      <c r="L520" s="46">
        <v>22.36</v>
      </c>
      <c r="M520" s="46">
        <f>VLOOKUP(fLineItemInvoiceDetail[[#This Row],[Invoice Number]],fInvoiceHeader[[Invoice Number]:[% Sales Discount]],5,0)*fLineItemInvoiceDetail[[#This Row],[Quanity]]*fLineItemInvoiceDetail[[#This Row],[Unit Price]]</f>
        <v>53.664259605058199</v>
      </c>
      <c r="N5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21.099509803921567</v>
      </c>
      <c r="O520" s="46">
        <f>VLOOKUP(fLineItemInvoiceDetail[[#This Row],[Product]],dProduct[],4,0)*fLineItemInvoiceDetail[[#This Row],[Quanity]]</f>
        <v>156</v>
      </c>
      <c r="AM520" s="31">
        <v>126084</v>
      </c>
      <c r="AN520" s="31">
        <v>30.8</v>
      </c>
      <c r="AO520" s="31">
        <v>20.170000000000002</v>
      </c>
      <c r="AQ520" s="32">
        <v>125754</v>
      </c>
      <c r="AR520" s="31" t="s">
        <v>17</v>
      </c>
      <c r="AS520" s="31">
        <v>24</v>
      </c>
      <c r="AT520" s="31">
        <v>22.36</v>
      </c>
      <c r="AU520" s="48">
        <f t="shared" si="16"/>
        <v>53.664259605058199</v>
      </c>
      <c r="AV520" s="48">
        <f t="shared" si="17"/>
        <v>21.099509803921567</v>
      </c>
    </row>
    <row r="521" spans="1:48" x14ac:dyDescent="0.25">
      <c r="A521" s="1">
        <v>43392</v>
      </c>
      <c r="B521">
        <v>126086</v>
      </c>
      <c r="C521">
        <v>112</v>
      </c>
      <c r="D521">
        <v>439.04</v>
      </c>
      <c r="E521">
        <f>SUMPRODUCT(fLineItemInvoiceDetail[Quanity],fLineItemInvoiceDetail[Unit Price],--(fLineItemInvoiceDetail[Invoice Number]=fInvoiceHeader[[#This Row],[Invoice Number]]))</f>
        <v>4390.38</v>
      </c>
      <c r="F521">
        <f>fInvoiceHeader[[#This Row],[Invoice Discount]]/fInvoiceHeader[[#This Row],[Invoice Sales]]</f>
        <v>0.10000045554143377</v>
      </c>
      <c r="G521">
        <f>SUMIFS(fLineItemInvoiceDetail[Line Weight],fLineItemInvoiceDetail[Invoice Number],fInvoiceHeader[[#This Row],[Invoice Number]])</f>
        <v>1001</v>
      </c>
      <c r="I521" s="43">
        <v>125754</v>
      </c>
      <c r="J521" s="43" t="s">
        <v>6</v>
      </c>
      <c r="K521" s="43">
        <v>47</v>
      </c>
      <c r="L521" s="43">
        <v>29.87</v>
      </c>
      <c r="M521" s="43">
        <f>VLOOKUP(fLineItemInvoiceDetail[[#This Row],[Invoice Number]],fInvoiceHeader[[Invoice Number]:[% Sales Discount]],5,0)*fLineItemInvoiceDetail[[#This Row],[Quanity]]*fLineItemInvoiceDetail[[#This Row],[Unit Price]]</f>
        <v>140.38967914606656</v>
      </c>
      <c r="N5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19.070710784313725</v>
      </c>
      <c r="O521" s="43">
        <f>VLOOKUP(fLineItemInvoiceDetail[[#This Row],[Product]],dProduct[],4,0)*fLineItemInvoiceDetail[[#This Row],[Quanity]]</f>
        <v>141</v>
      </c>
      <c r="AM521" s="28">
        <v>126086</v>
      </c>
      <c r="AN521" s="28">
        <v>112</v>
      </c>
      <c r="AO521" s="28">
        <v>439.04</v>
      </c>
      <c r="AQ521" s="30">
        <v>125754</v>
      </c>
      <c r="AR521" s="28" t="s">
        <v>6</v>
      </c>
      <c r="AS521" s="28">
        <v>47</v>
      </c>
      <c r="AT521" s="28">
        <v>29.87</v>
      </c>
      <c r="AU521" s="48">
        <f t="shared" si="16"/>
        <v>140.38967914606656</v>
      </c>
      <c r="AV521" s="48">
        <f t="shared" si="17"/>
        <v>19.070710784313725</v>
      </c>
    </row>
    <row r="522" spans="1:48" x14ac:dyDescent="0.25">
      <c r="A522" s="1">
        <v>43393</v>
      </c>
      <c r="B522">
        <v>126087</v>
      </c>
      <c r="C522">
        <v>7</v>
      </c>
      <c r="D522">
        <v>5.31</v>
      </c>
      <c r="E522">
        <f>SUMPRODUCT(fLineItemInvoiceDetail[Quanity],fLineItemInvoiceDetail[Unit Price],--(fLineItemInvoiceDetail[Invoice Number]=fInvoiceHeader[[#This Row],[Invoice Number]]))</f>
        <v>265.5</v>
      </c>
      <c r="F522">
        <f>fInvoiceHeader[[#This Row],[Invoice Discount]]/fInvoiceHeader[[#This Row],[Invoice Sales]]</f>
        <v>1.9999999999999997E-2</v>
      </c>
      <c r="G522">
        <f>SUMIFS(fLineItemInvoiceDetail[Line Weight],fLineItemInvoiceDetail[Invoice Number],fInvoiceHeader[[#This Row],[Invoice Number]])</f>
        <v>65</v>
      </c>
      <c r="I522" s="46">
        <v>125755</v>
      </c>
      <c r="J522" s="46" t="s">
        <v>22</v>
      </c>
      <c r="K522" s="46">
        <v>8</v>
      </c>
      <c r="L522" s="46">
        <v>71.25</v>
      </c>
      <c r="M522" s="46">
        <f>VLOOKUP(fLineItemInvoiceDetail[[#This Row],[Invoice Number]],fInvoiceHeader[[Invoice Number]:[% Sales Discount]],5,0)*fLineItemInvoiceDetail[[#This Row],[Quanity]]*fLineItemInvoiceDetail[[#This Row],[Unit Price]]</f>
        <v>19.948303608826965</v>
      </c>
      <c r="N5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8.8516129032258064</v>
      </c>
      <c r="O522" s="46">
        <f>VLOOKUP(fLineItemInvoiceDetail[[#This Row],[Product]],dProduct[],4,0)*fLineItemInvoiceDetail[[#This Row],[Quanity]]</f>
        <v>56</v>
      </c>
      <c r="AM522" s="31">
        <v>126087</v>
      </c>
      <c r="AN522" s="31">
        <v>7</v>
      </c>
      <c r="AO522" s="31">
        <v>5.31</v>
      </c>
      <c r="AQ522" s="32">
        <v>125755</v>
      </c>
      <c r="AR522" s="31" t="s">
        <v>22</v>
      </c>
      <c r="AS522" s="31">
        <v>8</v>
      </c>
      <c r="AT522" s="31">
        <v>71.25</v>
      </c>
      <c r="AU522" s="48">
        <f t="shared" ref="AU522:AU585" si="18">VLOOKUP(AQ522,$AM$9:$AO$872,3,0)/SUMPRODUCT($AS$9:$AS$1780,$AT$9:$AT$1780,--($AQ$9:$AQ$1780=AQ522))*AS522*AT522</f>
        <v>19.948303608826965</v>
      </c>
      <c r="AV522" s="48">
        <f t="shared" ref="AV522:AV585" si="19">(VLOOKUP(AR522,$AX$9:$BA$19,4,0)*AS522)/SUMPRODUCT(SUMIFS($BA$9:$BA$19,$AX$9:$AX$19,$AR$9:$AR$1780),$AS$9:$AS$1780,--($AQ$9:$AQ$1780=AQ522))*VLOOKUP(AQ522,$AM$9:$AO$872,2,0)</f>
        <v>8.8516129032258064</v>
      </c>
    </row>
    <row r="523" spans="1:48" x14ac:dyDescent="0.25">
      <c r="A523" s="1">
        <v>43394</v>
      </c>
      <c r="B523">
        <v>126088</v>
      </c>
      <c r="C523">
        <v>20.475000000000001</v>
      </c>
      <c r="D523">
        <v>8.43</v>
      </c>
      <c r="E523">
        <f>SUMPRODUCT(fLineItemInvoiceDetail[Quanity],fLineItemInvoiceDetail[Unit Price],--(fLineItemInvoiceDetail[Invoice Number]=fInvoiceHeader[[#This Row],[Invoice Number]]))</f>
        <v>421.71999999999997</v>
      </c>
      <c r="F523">
        <f>fInvoiceHeader[[#This Row],[Invoice Discount]]/fInvoiceHeader[[#This Row],[Invoice Sales]]</f>
        <v>1.9989566537038796E-2</v>
      </c>
      <c r="G523">
        <f>SUMIFS(fLineItemInvoiceDetail[Line Weight],fLineItemInvoiceDetail[Invoice Number],fInvoiceHeader[[#This Row],[Invoice Number]])</f>
        <v>143</v>
      </c>
      <c r="I523" s="43">
        <v>125755</v>
      </c>
      <c r="J523" s="43" t="s">
        <v>11</v>
      </c>
      <c r="K523" s="43">
        <v>26</v>
      </c>
      <c r="L523" s="43">
        <v>12.97</v>
      </c>
      <c r="M523" s="43">
        <f>VLOOKUP(fLineItemInvoiceDetail[[#This Row],[Invoice Number]],fInvoiceHeader[[Invoice Number]:[% Sales Discount]],5,0)*fLineItemInvoiceDetail[[#This Row],[Quanity]]*fLineItemInvoiceDetail[[#This Row],[Unit Price]]</f>
        <v>11.801696391173035</v>
      </c>
      <c r="N5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20.548387096774192</v>
      </c>
      <c r="O523" s="43">
        <f>VLOOKUP(fLineItemInvoiceDetail[[#This Row],[Product]],dProduct[],4,0)*fLineItemInvoiceDetail[[#This Row],[Quanity]]</f>
        <v>130</v>
      </c>
      <c r="AM523" s="28">
        <v>126088</v>
      </c>
      <c r="AN523" s="28">
        <v>20.475000000000001</v>
      </c>
      <c r="AO523" s="28">
        <v>8.43</v>
      </c>
      <c r="AQ523" s="30">
        <v>125755</v>
      </c>
      <c r="AR523" s="28" t="s">
        <v>11</v>
      </c>
      <c r="AS523" s="28">
        <v>26</v>
      </c>
      <c r="AT523" s="28">
        <v>12.97</v>
      </c>
      <c r="AU523" s="48">
        <f t="shared" si="18"/>
        <v>11.801696391173035</v>
      </c>
      <c r="AV523" s="48">
        <f t="shared" si="19"/>
        <v>20.548387096774192</v>
      </c>
    </row>
    <row r="524" spans="1:48" x14ac:dyDescent="0.25">
      <c r="A524" s="1">
        <v>43395</v>
      </c>
      <c r="B524">
        <v>126089</v>
      </c>
      <c r="C524">
        <v>13.65</v>
      </c>
      <c r="D524">
        <v>9.84</v>
      </c>
      <c r="E524">
        <f>SUMPRODUCT(fLineItemInvoiceDetail[Quanity],fLineItemInvoiceDetail[Unit Price],--(fLineItemInvoiceDetail[Invoice Number]=fInvoiceHeader[[#This Row],[Invoice Number]]))</f>
        <v>491.91999999999996</v>
      </c>
      <c r="F524">
        <f>fInvoiceHeader[[#This Row],[Invoice Discount]]/fInvoiceHeader[[#This Row],[Invoice Sales]]</f>
        <v>2.0003252561392099E-2</v>
      </c>
      <c r="G524">
        <f>SUMIFS(fLineItemInvoiceDetail[Line Weight],fLineItemInvoiceDetail[Invoice Number],fInvoiceHeader[[#This Row],[Invoice Number]])</f>
        <v>88</v>
      </c>
      <c r="I524" s="46">
        <v>125756</v>
      </c>
      <c r="J524" s="46" t="s">
        <v>16</v>
      </c>
      <c r="K524" s="46">
        <v>64</v>
      </c>
      <c r="L524" s="46">
        <v>11.37</v>
      </c>
      <c r="M524" s="46">
        <f>VLOOKUP(fLineItemInvoiceDetail[[#This Row],[Invoice Number]],fInvoiceHeader[[Invoice Number]:[% Sales Discount]],5,0)*fLineItemInvoiceDetail[[#This Row],[Quanity]]*fLineItemInvoiceDetail[[#This Row],[Unit Price]]</f>
        <v>72.768155359704849</v>
      </c>
      <c r="N5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23.138888888888889</v>
      </c>
      <c r="O524" s="46">
        <f>VLOOKUP(fLineItemInvoiceDetail[[#This Row],[Product]],dProduct[],4,0)*fLineItemInvoiceDetail[[#This Row],[Quanity]]</f>
        <v>224</v>
      </c>
      <c r="AM524" s="31">
        <v>126089</v>
      </c>
      <c r="AN524" s="31">
        <v>13.65</v>
      </c>
      <c r="AO524" s="31">
        <v>9.84</v>
      </c>
      <c r="AQ524" s="32">
        <v>125756</v>
      </c>
      <c r="AR524" s="31" t="s">
        <v>16</v>
      </c>
      <c r="AS524" s="31">
        <v>64</v>
      </c>
      <c r="AT524" s="31">
        <v>11.37</v>
      </c>
      <c r="AU524" s="48">
        <f t="shared" si="18"/>
        <v>72.768155359704849</v>
      </c>
      <c r="AV524" s="48">
        <f t="shared" si="19"/>
        <v>23.138888888888889</v>
      </c>
    </row>
    <row r="525" spans="1:48" x14ac:dyDescent="0.25">
      <c r="A525" s="1">
        <v>43396</v>
      </c>
      <c r="B525">
        <v>126090</v>
      </c>
      <c r="C525">
        <v>8.4</v>
      </c>
      <c r="D525">
        <v>16.7</v>
      </c>
      <c r="E525">
        <f>SUMPRODUCT(fLineItemInvoiceDetail[Quanity],fLineItemInvoiceDetail[Unit Price],--(fLineItemInvoiceDetail[Invoice Number]=fInvoiceHeader[[#This Row],[Invoice Number]]))</f>
        <v>556.71</v>
      </c>
      <c r="F525">
        <f>fInvoiceHeader[[#This Row],[Invoice Discount]]/fInvoiceHeader[[#This Row],[Invoice Sales]]</f>
        <v>2.9997664852436632E-2</v>
      </c>
      <c r="G525">
        <f>SUMIFS(fLineItemInvoiceDetail[Line Weight],fLineItemInvoiceDetail[Invoice Number],fInvoiceHeader[[#This Row],[Invoice Number]])</f>
        <v>115.5</v>
      </c>
      <c r="I525" s="43">
        <v>125756</v>
      </c>
      <c r="J525" s="43" t="s">
        <v>22</v>
      </c>
      <c r="K525" s="43">
        <v>256</v>
      </c>
      <c r="L525" s="43">
        <v>33.75</v>
      </c>
      <c r="M525" s="43">
        <f>VLOOKUP(fLineItemInvoiceDetail[[#This Row],[Invoice Number]],fInvoiceHeader[[Invoice Number]:[% Sales Discount]],5,0)*fLineItemInvoiceDetail[[#This Row],[Quanity]]*fLineItemInvoiceDetail[[#This Row],[Unit Price]]</f>
        <v>864.00184464029508</v>
      </c>
      <c r="N5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185.11111111111111</v>
      </c>
      <c r="O525" s="43">
        <f>VLOOKUP(fLineItemInvoiceDetail[[#This Row],[Product]],dProduct[],4,0)*fLineItemInvoiceDetail[[#This Row],[Quanity]]</f>
        <v>1792</v>
      </c>
      <c r="AM525" s="28">
        <v>126090</v>
      </c>
      <c r="AN525" s="28">
        <v>8.4</v>
      </c>
      <c r="AO525" s="28">
        <v>16.7</v>
      </c>
      <c r="AQ525" s="30">
        <v>125756</v>
      </c>
      <c r="AR525" s="28" t="s">
        <v>22</v>
      </c>
      <c r="AS525" s="28">
        <v>256</v>
      </c>
      <c r="AT525" s="28">
        <v>33.75</v>
      </c>
      <c r="AU525" s="48">
        <f t="shared" si="18"/>
        <v>864.00184464029508</v>
      </c>
      <c r="AV525" s="48">
        <f t="shared" si="19"/>
        <v>185.11111111111111</v>
      </c>
    </row>
    <row r="526" spans="1:48" x14ac:dyDescent="0.25">
      <c r="A526" s="1">
        <v>43396</v>
      </c>
      <c r="B526">
        <v>126091</v>
      </c>
      <c r="C526">
        <v>60.9</v>
      </c>
      <c r="D526">
        <v>137.26</v>
      </c>
      <c r="E526">
        <f>SUMPRODUCT(fLineItemInvoiceDetail[Quanity],fLineItemInvoiceDetail[Unit Price],--(fLineItemInvoiceDetail[Invoice Number]=fInvoiceHeader[[#This Row],[Invoice Number]]))</f>
        <v>2111.7400000000002</v>
      </c>
      <c r="F526">
        <f>fInvoiceHeader[[#This Row],[Invoice Discount]]/fInvoiceHeader[[#This Row],[Invoice Sales]]</f>
        <v>6.4998532016251984E-2</v>
      </c>
      <c r="G526">
        <f>SUMIFS(fLineItemInvoiceDetail[Line Weight],fLineItemInvoiceDetail[Invoice Number],fInvoiceHeader[[#This Row],[Invoice Number]])</f>
        <v>793</v>
      </c>
      <c r="I526" s="46">
        <v>125757</v>
      </c>
      <c r="J526" s="46" t="s">
        <v>22</v>
      </c>
      <c r="K526" s="46">
        <v>23</v>
      </c>
      <c r="L526" s="46">
        <v>60</v>
      </c>
      <c r="M526" s="46">
        <f>VLOOKUP(fLineItemInvoiceDetail[[#This Row],[Invoice Number]],fInvoiceHeader[[Invoice Number]:[% Sales Discount]],5,0)*fLineItemInvoiceDetail[[#This Row],[Quanity]]*fLineItemInvoiceDetail[[#This Row],[Unit Price]]</f>
        <v>69.000000000000014</v>
      </c>
      <c r="N5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</v>
      </c>
      <c r="O526" s="46">
        <f>VLOOKUP(fLineItemInvoiceDetail[[#This Row],[Product]],dProduct[],4,0)*fLineItemInvoiceDetail[[#This Row],[Quanity]]</f>
        <v>161</v>
      </c>
      <c r="AM526" s="31">
        <v>126091</v>
      </c>
      <c r="AN526" s="31">
        <v>60.9</v>
      </c>
      <c r="AO526" s="31">
        <v>137.26</v>
      </c>
      <c r="AQ526" s="32">
        <v>125757</v>
      </c>
      <c r="AR526" s="31" t="s">
        <v>22</v>
      </c>
      <c r="AS526" s="31">
        <v>23</v>
      </c>
      <c r="AT526" s="31">
        <v>60</v>
      </c>
      <c r="AU526" s="48">
        <f t="shared" si="18"/>
        <v>69.000000000000014</v>
      </c>
      <c r="AV526" s="48">
        <f t="shared" si="19"/>
        <v>23.1</v>
      </c>
    </row>
    <row r="527" spans="1:48" x14ac:dyDescent="0.25">
      <c r="A527" s="1">
        <v>43396</v>
      </c>
      <c r="B527">
        <v>126092</v>
      </c>
      <c r="C527">
        <v>34.65</v>
      </c>
      <c r="D527">
        <v>123.58</v>
      </c>
      <c r="E527">
        <f>SUMPRODUCT(fLineItemInvoiceDetail[Quanity],fLineItemInvoiceDetail[Unit Price],--(fLineItemInvoiceDetail[Invoice Number]=fInvoiceHeader[[#This Row],[Invoice Number]]))</f>
        <v>1901.25</v>
      </c>
      <c r="F527">
        <f>fInvoiceHeader[[#This Row],[Invoice Discount]]/fInvoiceHeader[[#This Row],[Invoice Sales]]</f>
        <v>6.4999342537804081E-2</v>
      </c>
      <c r="G527">
        <f>SUMIFS(fLineItemInvoiceDetail[Line Weight],fLineItemInvoiceDetail[Invoice Number],fInvoiceHeader[[#This Row],[Invoice Number]])</f>
        <v>273</v>
      </c>
      <c r="I527" s="43">
        <v>125759</v>
      </c>
      <c r="J527" s="43" t="s">
        <v>14</v>
      </c>
      <c r="K527" s="43">
        <v>34</v>
      </c>
      <c r="L527" s="43">
        <v>18.82</v>
      </c>
      <c r="M527" s="43">
        <f>VLOOKUP(fLineItemInvoiceDetail[[#This Row],[Invoice Number]],fInvoiceHeader[[Invoice Number]:[% Sales Discount]],5,0)*fLineItemInvoiceDetail[[#This Row],[Quanity]]*fLineItemInvoiceDetail[[#This Row],[Unit Price]]</f>
        <v>31.993247689739231</v>
      </c>
      <c r="N5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27.766666666666669</v>
      </c>
      <c r="O527" s="43">
        <f>VLOOKUP(fLineItemInvoiceDetail[[#This Row],[Product]],dProduct[],4,0)*fLineItemInvoiceDetail[[#This Row],[Quanity]]</f>
        <v>238</v>
      </c>
      <c r="AM527" s="28">
        <v>126092</v>
      </c>
      <c r="AN527" s="28">
        <v>34.65</v>
      </c>
      <c r="AO527" s="28">
        <v>123.58</v>
      </c>
      <c r="AQ527" s="30">
        <v>125759</v>
      </c>
      <c r="AR527" s="28" t="s">
        <v>14</v>
      </c>
      <c r="AS527" s="28">
        <v>34</v>
      </c>
      <c r="AT527" s="28">
        <v>18.82</v>
      </c>
      <c r="AU527" s="48">
        <f t="shared" si="18"/>
        <v>31.993247689739231</v>
      </c>
      <c r="AV527" s="48">
        <f t="shared" si="19"/>
        <v>27.766666666666669</v>
      </c>
    </row>
    <row r="528" spans="1:48" x14ac:dyDescent="0.25">
      <c r="A528" s="1">
        <v>43397</v>
      </c>
      <c r="B528">
        <v>126093</v>
      </c>
      <c r="C528">
        <v>23.1</v>
      </c>
      <c r="D528">
        <v>66.95</v>
      </c>
      <c r="E528">
        <f>SUMPRODUCT(fLineItemInvoiceDetail[Quanity],fLineItemInvoiceDetail[Unit Price],--(fLineItemInvoiceDetail[Invoice Number]=fInvoiceHeader[[#This Row],[Invoice Number]]))</f>
        <v>1339.02</v>
      </c>
      <c r="F528">
        <f>fInvoiceHeader[[#This Row],[Invoice Discount]]/fInvoiceHeader[[#This Row],[Invoice Sales]]</f>
        <v>4.9999253185165272E-2</v>
      </c>
      <c r="G528">
        <f>SUMIFS(fLineItemInvoiceDetail[Line Weight],fLineItemInvoiceDetail[Invoice Number],fInvoiceHeader[[#This Row],[Invoice Number]])</f>
        <v>280</v>
      </c>
      <c r="I528" s="46">
        <v>125759</v>
      </c>
      <c r="J528" s="46" t="s">
        <v>8</v>
      </c>
      <c r="K528" s="46">
        <v>35</v>
      </c>
      <c r="L528" s="46">
        <v>18.170000000000002</v>
      </c>
      <c r="M528" s="46">
        <f>VLOOKUP(fLineItemInvoiceDetail[[#This Row],[Invoice Number]],fInvoiceHeader[[Invoice Number]:[% Sales Discount]],5,0)*fLineItemInvoiceDetail[[#This Row],[Quanity]]*fLineItemInvoiceDetail[[#This Row],[Unit Price]]</f>
        <v>31.796752310260775</v>
      </c>
      <c r="N5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16.333333333333332</v>
      </c>
      <c r="O528" s="46">
        <f>VLOOKUP(fLineItemInvoiceDetail[[#This Row],[Product]],dProduct[],4,0)*fLineItemInvoiceDetail[[#This Row],[Quanity]]</f>
        <v>140</v>
      </c>
      <c r="AM528" s="31">
        <v>126093</v>
      </c>
      <c r="AN528" s="31">
        <v>23.1</v>
      </c>
      <c r="AO528" s="31">
        <v>66.95</v>
      </c>
      <c r="AQ528" s="32">
        <v>125759</v>
      </c>
      <c r="AR528" s="31" t="s">
        <v>8</v>
      </c>
      <c r="AS528" s="31">
        <v>35</v>
      </c>
      <c r="AT528" s="31">
        <v>18.170000000000002</v>
      </c>
      <c r="AU528" s="48">
        <f t="shared" si="18"/>
        <v>31.796752310260775</v>
      </c>
      <c r="AV528" s="48">
        <f t="shared" si="19"/>
        <v>16.333333333333332</v>
      </c>
    </row>
    <row r="529" spans="1:48" x14ac:dyDescent="0.25">
      <c r="A529" s="1">
        <v>43401</v>
      </c>
      <c r="B529">
        <v>126094</v>
      </c>
      <c r="C529">
        <v>228.72500000000002</v>
      </c>
      <c r="D529">
        <v>358.51</v>
      </c>
      <c r="E529">
        <f>SUMPRODUCT(fLineItemInvoiceDetail[Quanity],fLineItemInvoiceDetail[Unit Price],--(fLineItemInvoiceDetail[Invoice Number]=fInvoiceHeader[[#This Row],[Invoice Number]]))</f>
        <v>3585.09</v>
      </c>
      <c r="F529">
        <f>fInvoiceHeader[[#This Row],[Invoice Discount]]/fInvoiceHeader[[#This Row],[Invoice Sales]]</f>
        <v>0.10000027893302539</v>
      </c>
      <c r="G529">
        <f>SUMIFS(fLineItemInvoiceDetail[Line Weight],fLineItemInvoiceDetail[Invoice Number],fInvoiceHeader[[#This Row],[Invoice Number]])</f>
        <v>1630</v>
      </c>
      <c r="I529" s="43">
        <v>125761</v>
      </c>
      <c r="J529" s="43" t="s">
        <v>16</v>
      </c>
      <c r="K529" s="43">
        <v>63</v>
      </c>
      <c r="L529" s="43">
        <v>11.37</v>
      </c>
      <c r="M529" s="43">
        <f>VLOOKUP(fLineItemInvoiceDetail[[#This Row],[Invoice Number]],fInvoiceHeader[[Invoice Number]:[% Sales Discount]],5,0)*fLineItemInvoiceDetail[[#This Row],[Quanity]]*fLineItemInvoiceDetail[[#This Row],[Unit Price]]</f>
        <v>35.815815502250722</v>
      </c>
      <c r="N5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25.91443298969072</v>
      </c>
      <c r="O529" s="43">
        <f>VLOOKUP(fLineItemInvoiceDetail[[#This Row],[Product]],dProduct[],4,0)*fLineItemInvoiceDetail[[#This Row],[Quanity]]</f>
        <v>220.5</v>
      </c>
      <c r="AM529" s="28">
        <v>126094</v>
      </c>
      <c r="AN529" s="28">
        <v>228.72500000000002</v>
      </c>
      <c r="AO529" s="28">
        <v>358.51</v>
      </c>
      <c r="AQ529" s="30">
        <v>125761</v>
      </c>
      <c r="AR529" s="28" t="s">
        <v>16</v>
      </c>
      <c r="AS529" s="28">
        <v>63</v>
      </c>
      <c r="AT529" s="28">
        <v>11.37</v>
      </c>
      <c r="AU529" s="48">
        <f t="shared" si="18"/>
        <v>35.815815502250722</v>
      </c>
      <c r="AV529" s="48">
        <f t="shared" si="19"/>
        <v>25.91443298969072</v>
      </c>
    </row>
    <row r="530" spans="1:48" x14ac:dyDescent="0.25">
      <c r="A530" s="1">
        <v>43401</v>
      </c>
      <c r="B530">
        <v>126095</v>
      </c>
      <c r="C530">
        <v>66.325000000000003</v>
      </c>
      <c r="D530">
        <v>67.400000000000006</v>
      </c>
      <c r="E530">
        <f>SUMPRODUCT(fLineItemInvoiceDetail[Quanity],fLineItemInvoiceDetail[Unit Price],--(fLineItemInvoiceDetail[Invoice Number]=fInvoiceHeader[[#This Row],[Invoice Number]]))</f>
        <v>1347.95</v>
      </c>
      <c r="F530">
        <f>fInvoiceHeader[[#This Row],[Invoice Discount]]/fInvoiceHeader[[#This Row],[Invoice Sales]]</f>
        <v>5.0001854668199862E-2</v>
      </c>
      <c r="G530">
        <f>SUMIFS(fLineItemInvoiceDetail[Line Weight],fLineItemInvoiceDetail[Invoice Number],fInvoiceHeader[[#This Row],[Invoice Number]])</f>
        <v>466.5</v>
      </c>
      <c r="I530" s="46">
        <v>125761</v>
      </c>
      <c r="J530" s="46" t="s">
        <v>16</v>
      </c>
      <c r="K530" s="46">
        <v>34</v>
      </c>
      <c r="L530" s="46">
        <v>12.32</v>
      </c>
      <c r="M530" s="46">
        <f>VLOOKUP(fLineItemInvoiceDetail[[#This Row],[Invoice Number]],fInvoiceHeader[[Invoice Number]:[% Sales Discount]],5,0)*fLineItemInvoiceDetail[[#This Row],[Quanity]]*fLineItemInvoiceDetail[[#This Row],[Unit Price]]</f>
        <v>20.944184497749273</v>
      </c>
      <c r="N5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13.985567010309277</v>
      </c>
      <c r="O530" s="46">
        <f>VLOOKUP(fLineItemInvoiceDetail[[#This Row],[Product]],dProduct[],4,0)*fLineItemInvoiceDetail[[#This Row],[Quanity]]</f>
        <v>119</v>
      </c>
      <c r="AM530" s="31">
        <v>126095</v>
      </c>
      <c r="AN530" s="31">
        <v>66.325000000000003</v>
      </c>
      <c r="AO530" s="31">
        <v>67.400000000000006</v>
      </c>
      <c r="AQ530" s="32">
        <v>125761</v>
      </c>
      <c r="AR530" s="31" t="s">
        <v>16</v>
      </c>
      <c r="AS530" s="31">
        <v>34</v>
      </c>
      <c r="AT530" s="31">
        <v>12.32</v>
      </c>
      <c r="AU530" s="48">
        <f t="shared" si="18"/>
        <v>20.944184497749273</v>
      </c>
      <c r="AV530" s="48">
        <f t="shared" si="19"/>
        <v>13.985567010309277</v>
      </c>
    </row>
    <row r="531" spans="1:48" x14ac:dyDescent="0.25">
      <c r="A531" s="1">
        <v>43405</v>
      </c>
      <c r="B531">
        <v>126097</v>
      </c>
      <c r="C531">
        <v>9.625</v>
      </c>
      <c r="D531">
        <v>15.81</v>
      </c>
      <c r="E531">
        <f>SUMPRODUCT(fLineItemInvoiceDetail[Quanity],fLineItemInvoiceDetail[Unit Price],--(fLineItemInvoiceDetail[Invoice Number]=fInvoiceHeader[[#This Row],[Invoice Number]]))</f>
        <v>526.96</v>
      </c>
      <c r="F531">
        <f>fInvoiceHeader[[#This Row],[Invoice Discount]]/fInvoiceHeader[[#This Row],[Invoice Sales]]</f>
        <v>3.0002277212691664E-2</v>
      </c>
      <c r="G531">
        <f>SUMIFS(fLineItemInvoiceDetail[Line Weight],fLineItemInvoiceDetail[Invoice Number],fInvoiceHeader[[#This Row],[Invoice Number]])</f>
        <v>168</v>
      </c>
      <c r="I531" s="43">
        <v>125763</v>
      </c>
      <c r="J531" s="43" t="s">
        <v>6</v>
      </c>
      <c r="K531" s="43">
        <v>33</v>
      </c>
      <c r="L531" s="43">
        <v>29.87</v>
      </c>
      <c r="M531" s="43">
        <f>VLOOKUP(fLineItemInvoiceDetail[[#This Row],[Invoice Number]],fInvoiceHeader[[Invoice Number]:[% Sales Discount]],5,0)*fLineItemInvoiceDetail[[#This Row],[Quanity]]*fLineItemInvoiceDetail[[#This Row],[Unit Price]]</f>
        <v>64.070631373787009</v>
      </c>
      <c r="N5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11.380857740585775</v>
      </c>
      <c r="O531" s="43">
        <f>VLOOKUP(fLineItemInvoiceDetail[[#This Row],[Product]],dProduct[],4,0)*fLineItemInvoiceDetail[[#This Row],[Quanity]]</f>
        <v>99</v>
      </c>
      <c r="AM531" s="28">
        <v>126097</v>
      </c>
      <c r="AN531" s="28">
        <v>9.625</v>
      </c>
      <c r="AO531" s="28">
        <v>15.81</v>
      </c>
      <c r="AQ531" s="30">
        <v>125763</v>
      </c>
      <c r="AR531" s="28" t="s">
        <v>6</v>
      </c>
      <c r="AS531" s="28">
        <v>33</v>
      </c>
      <c r="AT531" s="28">
        <v>29.87</v>
      </c>
      <c r="AU531" s="48">
        <f t="shared" si="18"/>
        <v>64.070631373787009</v>
      </c>
      <c r="AV531" s="48">
        <f t="shared" si="19"/>
        <v>11.380857740585775</v>
      </c>
    </row>
    <row r="532" spans="1:48" x14ac:dyDescent="0.25">
      <c r="A532" s="1">
        <v>43405</v>
      </c>
      <c r="B532">
        <v>126098</v>
      </c>
      <c r="C532">
        <v>252.17500000000001</v>
      </c>
      <c r="D532">
        <v>521.27</v>
      </c>
      <c r="E532">
        <f>SUMPRODUCT(fLineItemInvoiceDetail[Quanity],fLineItemInvoiceDetail[Unit Price],--(fLineItemInvoiceDetail[Invoice Number]=fInvoiceHeader[[#This Row],[Invoice Number]]))</f>
        <v>5212.74</v>
      </c>
      <c r="F532">
        <f>fInvoiceHeader[[#This Row],[Invoice Discount]]/fInvoiceHeader[[#This Row],[Invoice Sales]]</f>
        <v>9.9999232649240127E-2</v>
      </c>
      <c r="G532">
        <f>SUMIFS(fLineItemInvoiceDetail[Line Weight],fLineItemInvoiceDetail[Invoice Number],fInvoiceHeader[[#This Row],[Invoice Number]])</f>
        <v>1659</v>
      </c>
      <c r="I532" s="46">
        <v>125763</v>
      </c>
      <c r="J532" s="46" t="s">
        <v>22</v>
      </c>
      <c r="K532" s="46">
        <v>20</v>
      </c>
      <c r="L532" s="46">
        <v>60</v>
      </c>
      <c r="M532" s="46">
        <f>VLOOKUP(fLineItemInvoiceDetail[[#This Row],[Invoice Number]],fInvoiceHeader[[Invoice Number]:[% Sales Discount]],5,0)*fLineItemInvoiceDetail[[#This Row],[Quanity]]*fLineItemInvoiceDetail[[#This Row],[Unit Price]]</f>
        <v>77.99936862621297</v>
      </c>
      <c r="N5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16.094142259414223</v>
      </c>
      <c r="O532" s="46">
        <f>VLOOKUP(fLineItemInvoiceDetail[[#This Row],[Product]],dProduct[],4,0)*fLineItemInvoiceDetail[[#This Row],[Quanity]]</f>
        <v>140</v>
      </c>
      <c r="AM532" s="31">
        <v>126098</v>
      </c>
      <c r="AN532" s="31">
        <v>252.17500000000001</v>
      </c>
      <c r="AO532" s="31">
        <v>521.27</v>
      </c>
      <c r="AQ532" s="32">
        <v>125763</v>
      </c>
      <c r="AR532" s="31" t="s">
        <v>22</v>
      </c>
      <c r="AS532" s="31">
        <v>20</v>
      </c>
      <c r="AT532" s="31">
        <v>60</v>
      </c>
      <c r="AU532" s="48">
        <f t="shared" si="18"/>
        <v>77.99936862621297</v>
      </c>
      <c r="AV532" s="48">
        <f t="shared" si="19"/>
        <v>16.094142259414223</v>
      </c>
    </row>
    <row r="533" spans="1:48" x14ac:dyDescent="0.25">
      <c r="A533" s="1">
        <v>43408</v>
      </c>
      <c r="B533">
        <v>126099</v>
      </c>
      <c r="C533">
        <v>64.924999999999997</v>
      </c>
      <c r="D533">
        <v>186.57</v>
      </c>
      <c r="E533">
        <f>SUMPRODUCT(fLineItemInvoiceDetail[Quanity],fLineItemInvoiceDetail[Unit Price],--(fLineItemInvoiceDetail[Invoice Number]=fInvoiceHeader[[#This Row],[Invoice Number]]))</f>
        <v>2487.54</v>
      </c>
      <c r="F533">
        <f>fInvoiceHeader[[#This Row],[Invoice Discount]]/fInvoiceHeader[[#This Row],[Invoice Sales]]</f>
        <v>7.5001809016136428E-2</v>
      </c>
      <c r="G533">
        <f>SUMIFS(fLineItemInvoiceDetail[Line Weight],fLineItemInvoiceDetail[Invoice Number],fInvoiceHeader[[#This Row],[Invoice Number]])</f>
        <v>598</v>
      </c>
      <c r="I533" s="43">
        <v>125764</v>
      </c>
      <c r="J533" s="43" t="s">
        <v>21</v>
      </c>
      <c r="K533" s="43">
        <v>30</v>
      </c>
      <c r="L533" s="43">
        <v>16.87</v>
      </c>
      <c r="M533" s="43">
        <f>VLOOKUP(fLineItemInvoiceDetail[[#This Row],[Invoice Number]],fInvoiceHeader[[Invoice Number]:[% Sales Discount]],5,0)*fLineItemInvoiceDetail[[#This Row],[Quanity]]*fLineItemInvoiceDetail[[#This Row],[Unit Price]]</f>
        <v>15.18</v>
      </c>
      <c r="N5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533" s="43">
        <f>VLOOKUP(fLineItemInvoiceDetail[[#This Row],[Product]],dProduct[],4,0)*fLineItemInvoiceDetail[[#This Row],[Quanity]]</f>
        <v>105</v>
      </c>
      <c r="AM533" s="28">
        <v>126099</v>
      </c>
      <c r="AN533" s="28">
        <v>64.924999999999997</v>
      </c>
      <c r="AO533" s="28">
        <v>186.57</v>
      </c>
      <c r="AQ533" s="30">
        <v>125764</v>
      </c>
      <c r="AR533" s="28" t="s">
        <v>21</v>
      </c>
      <c r="AS533" s="28">
        <v>30</v>
      </c>
      <c r="AT533" s="28">
        <v>16.87</v>
      </c>
      <c r="AU533" s="48">
        <f t="shared" si="18"/>
        <v>15.18</v>
      </c>
      <c r="AV533" s="48">
        <f t="shared" si="19"/>
        <v>12.25</v>
      </c>
    </row>
    <row r="534" spans="1:48" x14ac:dyDescent="0.25">
      <c r="A534" s="1">
        <v>43408</v>
      </c>
      <c r="B534">
        <v>126100</v>
      </c>
      <c r="C534">
        <v>82.424999999999997</v>
      </c>
      <c r="D534">
        <v>199.17</v>
      </c>
      <c r="E534">
        <f>SUMPRODUCT(fLineItemInvoiceDetail[Quanity],fLineItemInvoiceDetail[Unit Price],--(fLineItemInvoiceDetail[Invoice Number]=fInvoiceHeader[[#This Row],[Invoice Number]]))</f>
        <v>2655.54</v>
      </c>
      <c r="F534">
        <f>fInvoiceHeader[[#This Row],[Invoice Discount]]/fInvoiceHeader[[#This Row],[Invoice Sales]]</f>
        <v>7.50016945705958E-2</v>
      </c>
      <c r="G534">
        <f>SUMIFS(fLineItemInvoiceDetail[Line Weight],fLineItemInvoiceDetail[Invoice Number],fInvoiceHeader[[#This Row],[Invoice Number]])</f>
        <v>497</v>
      </c>
      <c r="I534" s="46">
        <v>125765</v>
      </c>
      <c r="J534" s="46" t="s">
        <v>13</v>
      </c>
      <c r="K534" s="46">
        <v>68</v>
      </c>
      <c r="L534" s="46">
        <v>14.97</v>
      </c>
      <c r="M534" s="46">
        <f>VLOOKUP(fLineItemInvoiceDetail[[#This Row],[Invoice Number]],fInvoiceHeader[[Invoice Number]:[% Sales Discount]],5,0)*fLineItemInvoiceDetail[[#This Row],[Quanity]]*fLineItemInvoiceDetail[[#This Row],[Unit Price]]</f>
        <v>50.9</v>
      </c>
      <c r="N5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534" s="46">
        <f>VLOOKUP(fLineItemInvoiceDetail[[#This Row],[Product]],dProduct[],4,0)*fLineItemInvoiceDetail[[#This Row],[Quanity]]</f>
        <v>374</v>
      </c>
      <c r="AM534" s="31">
        <v>126100</v>
      </c>
      <c r="AN534" s="31">
        <v>82.424999999999997</v>
      </c>
      <c r="AO534" s="31">
        <v>199.17</v>
      </c>
      <c r="AQ534" s="32">
        <v>125765</v>
      </c>
      <c r="AR534" s="31" t="s">
        <v>13</v>
      </c>
      <c r="AS534" s="31">
        <v>68</v>
      </c>
      <c r="AT534" s="31">
        <v>14.97</v>
      </c>
      <c r="AU534" s="48">
        <f t="shared" si="18"/>
        <v>50.9</v>
      </c>
      <c r="AV534" s="48">
        <f t="shared" si="19"/>
        <v>25.2</v>
      </c>
    </row>
    <row r="535" spans="1:48" x14ac:dyDescent="0.25">
      <c r="A535" s="1">
        <v>43409</v>
      </c>
      <c r="B535">
        <v>126101</v>
      </c>
      <c r="C535">
        <v>50.225000000000001</v>
      </c>
      <c r="D535">
        <v>169.83</v>
      </c>
      <c r="E535">
        <f>SUMPRODUCT(fLineItemInvoiceDetail[Quanity],fLineItemInvoiceDetail[Unit Price],--(fLineItemInvoiceDetail[Invoice Number]=fInvoiceHeader[[#This Row],[Invoice Number]]))</f>
        <v>2264.34</v>
      </c>
      <c r="F535">
        <f>fInvoiceHeader[[#This Row],[Invoice Discount]]/fInvoiceHeader[[#This Row],[Invoice Sales]]</f>
        <v>7.5001987334057607E-2</v>
      </c>
      <c r="G535">
        <f>SUMIFS(fLineItemInvoiceDetail[Line Weight],fLineItemInvoiceDetail[Invoice Number],fInvoiceHeader[[#This Row],[Invoice Number]])</f>
        <v>423</v>
      </c>
      <c r="I535" s="43">
        <v>125766</v>
      </c>
      <c r="J535" s="43" t="s">
        <v>16</v>
      </c>
      <c r="K535" s="43">
        <v>25</v>
      </c>
      <c r="L535" s="43">
        <v>12.32</v>
      </c>
      <c r="M535" s="43">
        <f>VLOOKUP(fLineItemInvoiceDetail[[#This Row],[Invoice Number]],fInvoiceHeader[[Invoice Number]:[% Sales Discount]],5,0)*fLineItemInvoiceDetail[[#This Row],[Quanity]]*fLineItemInvoiceDetail[[#This Row],[Unit Price]]</f>
        <v>23.099775719445415</v>
      </c>
      <c r="N5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10.025139232673267</v>
      </c>
      <c r="O535" s="43">
        <f>VLOOKUP(fLineItemInvoiceDetail[[#This Row],[Product]],dProduct[],4,0)*fLineItemInvoiceDetail[[#This Row],[Quanity]]</f>
        <v>87.5</v>
      </c>
      <c r="AM535" s="28">
        <v>126101</v>
      </c>
      <c r="AN535" s="28">
        <v>50.225000000000001</v>
      </c>
      <c r="AO535" s="28">
        <v>169.83</v>
      </c>
      <c r="AQ535" s="30">
        <v>125766</v>
      </c>
      <c r="AR535" s="28" t="s">
        <v>16</v>
      </c>
      <c r="AS535" s="28">
        <v>25</v>
      </c>
      <c r="AT535" s="28">
        <v>12.32</v>
      </c>
      <c r="AU535" s="48">
        <f t="shared" si="18"/>
        <v>23.099775719445415</v>
      </c>
      <c r="AV535" s="48">
        <f t="shared" si="19"/>
        <v>10.025139232673267</v>
      </c>
    </row>
    <row r="536" spans="1:48" x14ac:dyDescent="0.25">
      <c r="A536" s="1">
        <v>43410</v>
      </c>
      <c r="B536">
        <v>126102</v>
      </c>
      <c r="C536">
        <v>79.275000000000006</v>
      </c>
      <c r="D536">
        <v>379.19</v>
      </c>
      <c r="E536">
        <f>SUMPRODUCT(fLineItemInvoiceDetail[Quanity],fLineItemInvoiceDetail[Unit Price],--(fLineItemInvoiceDetail[Invoice Number]=fInvoiceHeader[[#This Row],[Invoice Number]]))</f>
        <v>3791.92</v>
      </c>
      <c r="F536">
        <f>fInvoiceHeader[[#This Row],[Invoice Discount]]/fInvoiceHeader[[#This Row],[Invoice Sales]]</f>
        <v>9.9999472562712285E-2</v>
      </c>
      <c r="G536">
        <f>SUMIFS(fLineItemInvoiceDetail[Line Weight],fLineItemInvoiceDetail[Invoice Number],fInvoiceHeader[[#This Row],[Invoice Number]])</f>
        <v>739</v>
      </c>
      <c r="I536" s="46">
        <v>125766</v>
      </c>
      <c r="J536" s="46" t="s">
        <v>21</v>
      </c>
      <c r="K536" s="46">
        <v>33</v>
      </c>
      <c r="L536" s="46">
        <v>16.87</v>
      </c>
      <c r="M536" s="46">
        <f>VLOOKUP(fLineItemInvoiceDetail[[#This Row],[Invoice Number]],fInvoiceHeader[[Invoice Number]:[% Sales Discount]],5,0)*fLineItemInvoiceDetail[[#This Row],[Quanity]]*fLineItemInvoiceDetail[[#This Row],[Unit Price]]</f>
        <v>41.75284461289759</v>
      </c>
      <c r="N5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13.233183787128711</v>
      </c>
      <c r="O536" s="46">
        <f>VLOOKUP(fLineItemInvoiceDetail[[#This Row],[Product]],dProduct[],4,0)*fLineItemInvoiceDetail[[#This Row],[Quanity]]</f>
        <v>115.5</v>
      </c>
      <c r="AM536" s="31">
        <v>126102</v>
      </c>
      <c r="AN536" s="31">
        <v>79.275000000000006</v>
      </c>
      <c r="AO536" s="31">
        <v>379.19</v>
      </c>
      <c r="AQ536" s="32">
        <v>125766</v>
      </c>
      <c r="AR536" s="31" t="s">
        <v>21</v>
      </c>
      <c r="AS536" s="31">
        <v>33</v>
      </c>
      <c r="AT536" s="31">
        <v>16.87</v>
      </c>
      <c r="AU536" s="48">
        <f t="shared" si="18"/>
        <v>41.75284461289759</v>
      </c>
      <c r="AV536" s="48">
        <f t="shared" si="19"/>
        <v>13.233183787128711</v>
      </c>
    </row>
    <row r="537" spans="1:48" x14ac:dyDescent="0.25">
      <c r="A537" s="1">
        <v>43410</v>
      </c>
      <c r="B537">
        <v>126103</v>
      </c>
      <c r="C537">
        <v>83.65</v>
      </c>
      <c r="D537">
        <v>277.83</v>
      </c>
      <c r="E537">
        <f>SUMPRODUCT(fLineItemInvoiceDetail[Quanity],fLineItemInvoiceDetail[Unit Price],--(fLineItemInvoiceDetail[Invoice Number]=fInvoiceHeader[[#This Row],[Invoice Number]]))</f>
        <v>2778.25</v>
      </c>
      <c r="F537">
        <f>fInvoiceHeader[[#This Row],[Invoice Discount]]/fInvoiceHeader[[#This Row],[Invoice Sales]]</f>
        <v>0.100001799694052</v>
      </c>
      <c r="G537">
        <f>SUMIFS(fLineItemInvoiceDetail[Line Weight],fLineItemInvoiceDetail[Invoice Number],fInvoiceHeader[[#This Row],[Invoice Number]])</f>
        <v>1162</v>
      </c>
      <c r="I537" s="43">
        <v>125766</v>
      </c>
      <c r="J537" s="43" t="s">
        <v>14</v>
      </c>
      <c r="K537" s="43">
        <v>40</v>
      </c>
      <c r="L537" s="43">
        <v>18.82</v>
      </c>
      <c r="M537" s="43">
        <f>VLOOKUP(fLineItemInvoiceDetail[[#This Row],[Invoice Number]],fInvoiceHeader[[Invoice Number]:[% Sales Discount]],5,0)*fLineItemInvoiceDetail[[#This Row],[Quanity]]*fLineItemInvoiceDetail[[#This Row],[Unit Price]]</f>
        <v>56.459451823371779</v>
      </c>
      <c r="N5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32.080445544554451</v>
      </c>
      <c r="O537" s="43">
        <f>VLOOKUP(fLineItemInvoiceDetail[[#This Row],[Product]],dProduct[],4,0)*fLineItemInvoiceDetail[[#This Row],[Quanity]]</f>
        <v>280</v>
      </c>
      <c r="AM537" s="28">
        <v>126103</v>
      </c>
      <c r="AN537" s="28">
        <v>83.65</v>
      </c>
      <c r="AO537" s="28">
        <v>277.83</v>
      </c>
      <c r="AQ537" s="30">
        <v>125766</v>
      </c>
      <c r="AR537" s="28" t="s">
        <v>14</v>
      </c>
      <c r="AS537" s="28">
        <v>40</v>
      </c>
      <c r="AT537" s="28">
        <v>18.82</v>
      </c>
      <c r="AU537" s="48">
        <f t="shared" si="18"/>
        <v>56.459451823371779</v>
      </c>
      <c r="AV537" s="48">
        <f t="shared" si="19"/>
        <v>32.080445544554451</v>
      </c>
    </row>
    <row r="538" spans="1:48" x14ac:dyDescent="0.25">
      <c r="A538" s="1">
        <v>43411</v>
      </c>
      <c r="B538">
        <v>126104</v>
      </c>
      <c r="C538">
        <v>40.075000000000003</v>
      </c>
      <c r="D538">
        <v>72.459999999999994</v>
      </c>
      <c r="E538">
        <f>SUMPRODUCT(fLineItemInvoiceDetail[Quanity],fLineItemInvoiceDetail[Unit Price],--(fLineItemInvoiceDetail[Invoice Number]=fInvoiceHeader[[#This Row],[Invoice Number]]))</f>
        <v>1449.1399999999999</v>
      </c>
      <c r="F538">
        <f>fInvoiceHeader[[#This Row],[Invoice Discount]]/fInvoiceHeader[[#This Row],[Invoice Sales]]</f>
        <v>5.0002070193356063E-2</v>
      </c>
      <c r="G538">
        <f>SUMIFS(fLineItemInvoiceDetail[Line Weight],fLineItemInvoiceDetail[Invoice Number],fInvoiceHeader[[#This Row],[Invoice Number]])</f>
        <v>385</v>
      </c>
      <c r="I538" s="46">
        <v>125766</v>
      </c>
      <c r="J538" s="46" t="s">
        <v>15</v>
      </c>
      <c r="K538" s="46">
        <v>65</v>
      </c>
      <c r="L538" s="46">
        <v>17.37</v>
      </c>
      <c r="M538" s="46">
        <f>VLOOKUP(fLineItemInvoiceDetail[[#This Row],[Invoice Number]],fInvoiceHeader[[Invoice Number]:[% Sales Discount]],5,0)*fLineItemInvoiceDetail[[#This Row],[Quanity]]*fLineItemInvoiceDetail[[#This Row],[Unit Price]]</f>
        <v>84.677927844285222</v>
      </c>
      <c r="N5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37.23623143564356</v>
      </c>
      <c r="O538" s="46">
        <f>VLOOKUP(fLineItemInvoiceDetail[[#This Row],[Product]],dProduct[],4,0)*fLineItemInvoiceDetail[[#This Row],[Quanity]]</f>
        <v>325</v>
      </c>
      <c r="AM538" s="31">
        <v>126104</v>
      </c>
      <c r="AN538" s="31">
        <v>40.075000000000003</v>
      </c>
      <c r="AO538" s="31">
        <v>72.459999999999994</v>
      </c>
      <c r="AQ538" s="32">
        <v>125766</v>
      </c>
      <c r="AR538" s="31" t="s">
        <v>15</v>
      </c>
      <c r="AS538" s="31">
        <v>65</v>
      </c>
      <c r="AT538" s="31">
        <v>17.37</v>
      </c>
      <c r="AU538" s="48">
        <f t="shared" si="18"/>
        <v>84.677927844285222</v>
      </c>
      <c r="AV538" s="48">
        <f t="shared" si="19"/>
        <v>37.23623143564356</v>
      </c>
    </row>
    <row r="539" spans="1:48" x14ac:dyDescent="0.25">
      <c r="A539" s="1">
        <v>43412</v>
      </c>
      <c r="B539">
        <v>126105</v>
      </c>
      <c r="C539">
        <v>189</v>
      </c>
      <c r="D539">
        <v>200.34</v>
      </c>
      <c r="E539">
        <f>SUMPRODUCT(fLineItemInvoiceDetail[Quanity],fLineItemInvoiceDetail[Unit Price],--(fLineItemInvoiceDetail[Invoice Number]=fInvoiceHeader[[#This Row],[Invoice Number]]))</f>
        <v>2671.15</v>
      </c>
      <c r="F539">
        <f>fInvoiceHeader[[#This Row],[Invoice Discount]]/fInvoiceHeader[[#This Row],[Invoice Sales]]</f>
        <v>7.5001403889710425E-2</v>
      </c>
      <c r="G539">
        <f>SUMIFS(fLineItemInvoiceDetail[Line Weight],fLineItemInvoiceDetail[Invoice Number],fInvoiceHeader[[#This Row],[Invoice Number]])</f>
        <v>1435</v>
      </c>
      <c r="I539" s="43">
        <v>125767</v>
      </c>
      <c r="J539" s="43" t="s">
        <v>8</v>
      </c>
      <c r="K539" s="43">
        <v>21</v>
      </c>
      <c r="L539" s="43">
        <v>22.36</v>
      </c>
      <c r="M539" s="43">
        <f>VLOOKUP(fLineItemInvoiceDetail[[#This Row],[Invoice Number]],fInvoiceHeader[[Invoice Number]:[% Sales Discount]],5,0)*fLineItemInvoiceDetail[[#This Row],[Quanity]]*fLineItemInvoiceDetail[[#This Row],[Unit Price]]</f>
        <v>9.39</v>
      </c>
      <c r="N5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539" s="43">
        <f>VLOOKUP(fLineItemInvoiceDetail[[#This Row],[Product]],dProduct[],4,0)*fLineItemInvoiceDetail[[#This Row],[Quanity]]</f>
        <v>84</v>
      </c>
      <c r="AM539" s="28">
        <v>126105</v>
      </c>
      <c r="AN539" s="28">
        <v>189</v>
      </c>
      <c r="AO539" s="28">
        <v>200.34</v>
      </c>
      <c r="AQ539" s="30">
        <v>125767</v>
      </c>
      <c r="AR539" s="28" t="s">
        <v>8</v>
      </c>
      <c r="AS539" s="28">
        <v>21</v>
      </c>
      <c r="AT539" s="28">
        <v>22.36</v>
      </c>
      <c r="AU539" s="48">
        <f t="shared" si="18"/>
        <v>9.39</v>
      </c>
      <c r="AV539" s="48">
        <f t="shared" si="19"/>
        <v>5.25</v>
      </c>
    </row>
    <row r="540" spans="1:48" x14ac:dyDescent="0.25">
      <c r="A540" s="1">
        <v>43417</v>
      </c>
      <c r="B540">
        <v>126108</v>
      </c>
      <c r="C540">
        <v>147</v>
      </c>
      <c r="D540">
        <v>136.87</v>
      </c>
      <c r="E540">
        <f>SUMPRODUCT(fLineItemInvoiceDetail[Quanity],fLineItemInvoiceDetail[Unit Price],--(fLineItemInvoiceDetail[Invoice Number]=fInvoiceHeader[[#This Row],[Invoice Number]]))</f>
        <v>2105.69</v>
      </c>
      <c r="F540">
        <f>fInvoiceHeader[[#This Row],[Invoice Discount]]/fInvoiceHeader[[#This Row],[Invoice Sales]]</f>
        <v>6.5000071235556997E-2</v>
      </c>
      <c r="G540">
        <f>SUMIFS(fLineItemInvoiceDetail[Line Weight],fLineItemInvoiceDetail[Invoice Number],fInvoiceHeader[[#This Row],[Invoice Number]])</f>
        <v>890.5</v>
      </c>
      <c r="I540" s="46">
        <v>125768</v>
      </c>
      <c r="J540" s="46" t="s">
        <v>15</v>
      </c>
      <c r="K540" s="46">
        <v>20</v>
      </c>
      <c r="L540" s="46">
        <v>23.16</v>
      </c>
      <c r="M540" s="46">
        <f>VLOOKUP(fLineItemInvoiceDetail[[#This Row],[Invoice Number]],fInvoiceHeader[[Invoice Number]:[% Sales Discount]],5,0)*fLineItemInvoiceDetail[[#This Row],[Quanity]]*fLineItemInvoiceDetail[[#This Row],[Unit Price]]</f>
        <v>9.26</v>
      </c>
      <c r="N5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540" s="46">
        <f>VLOOKUP(fLineItemInvoiceDetail[[#This Row],[Product]],dProduct[],4,0)*fLineItemInvoiceDetail[[#This Row],[Quanity]]</f>
        <v>100</v>
      </c>
      <c r="AM540" s="31">
        <v>126108</v>
      </c>
      <c r="AN540" s="31">
        <v>147</v>
      </c>
      <c r="AO540" s="31">
        <v>136.87</v>
      </c>
      <c r="AQ540" s="32">
        <v>125768</v>
      </c>
      <c r="AR540" s="31" t="s">
        <v>15</v>
      </c>
      <c r="AS540" s="31">
        <v>20</v>
      </c>
      <c r="AT540" s="31">
        <v>23.16</v>
      </c>
      <c r="AU540" s="48">
        <f t="shared" si="18"/>
        <v>9.26</v>
      </c>
      <c r="AV540" s="48">
        <f t="shared" si="19"/>
        <v>14.7</v>
      </c>
    </row>
    <row r="541" spans="1:48" x14ac:dyDescent="0.25">
      <c r="A541" s="1">
        <v>43418</v>
      </c>
      <c r="B541">
        <v>126109</v>
      </c>
      <c r="C541">
        <v>154</v>
      </c>
      <c r="D541">
        <v>473.17</v>
      </c>
      <c r="E541">
        <f>SUMPRODUCT(fLineItemInvoiceDetail[Quanity],fLineItemInvoiceDetail[Unit Price],--(fLineItemInvoiceDetail[Invoice Number]=fInvoiceHeader[[#This Row],[Invoice Number]]))</f>
        <v>4731.74</v>
      </c>
      <c r="F541">
        <f>fInvoiceHeader[[#This Row],[Invoice Discount]]/fInvoiceHeader[[#This Row],[Invoice Sales]]</f>
        <v>9.9999154645014313E-2</v>
      </c>
      <c r="G541">
        <f>SUMIFS(fLineItemInvoiceDetail[Line Weight],fLineItemInvoiceDetail[Invoice Number],fInvoiceHeader[[#This Row],[Invoice Number]])</f>
        <v>1916</v>
      </c>
      <c r="I541" s="43">
        <v>125769</v>
      </c>
      <c r="J541" s="43" t="s">
        <v>16</v>
      </c>
      <c r="K541" s="43">
        <v>44</v>
      </c>
      <c r="L541" s="43">
        <v>12.32</v>
      </c>
      <c r="M541" s="43">
        <f>VLOOKUP(fLineItemInvoiceDetail[[#This Row],[Invoice Number]],fInvoiceHeader[[Invoice Number]:[% Sales Discount]],5,0)*fLineItemInvoiceDetail[[#This Row],[Quanity]]*fLineItemInvoiceDetail[[#This Row],[Unit Price]]</f>
        <v>27.102676627117816</v>
      </c>
      <c r="N5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16.53019093078759</v>
      </c>
      <c r="O541" s="43">
        <f>VLOOKUP(fLineItemInvoiceDetail[[#This Row],[Product]],dProduct[],4,0)*fLineItemInvoiceDetail[[#This Row],[Quanity]]</f>
        <v>154</v>
      </c>
      <c r="AM541" s="28">
        <v>126109</v>
      </c>
      <c r="AN541" s="28">
        <v>154</v>
      </c>
      <c r="AO541" s="28">
        <v>473.17</v>
      </c>
      <c r="AQ541" s="30">
        <v>125769</v>
      </c>
      <c r="AR541" s="28" t="s">
        <v>16</v>
      </c>
      <c r="AS541" s="28">
        <v>44</v>
      </c>
      <c r="AT541" s="28">
        <v>12.32</v>
      </c>
      <c r="AU541" s="48">
        <f t="shared" si="18"/>
        <v>27.102676627117816</v>
      </c>
      <c r="AV541" s="48">
        <f t="shared" si="19"/>
        <v>16.53019093078759</v>
      </c>
    </row>
    <row r="542" spans="1:48" x14ac:dyDescent="0.25">
      <c r="A542" s="1">
        <v>43418</v>
      </c>
      <c r="B542">
        <v>126110</v>
      </c>
      <c r="C542">
        <v>49</v>
      </c>
      <c r="D542">
        <v>119.95</v>
      </c>
      <c r="E542">
        <f>SUMPRODUCT(fLineItemInvoiceDetail[Quanity],fLineItemInvoiceDetail[Unit Price],--(fLineItemInvoiceDetail[Invoice Number]=fInvoiceHeader[[#This Row],[Invoice Number]]))</f>
        <v>1845.44</v>
      </c>
      <c r="F542">
        <f>fInvoiceHeader[[#This Row],[Invoice Discount]]/fInvoiceHeader[[#This Row],[Invoice Sales]]</f>
        <v>6.4998049245708345E-2</v>
      </c>
      <c r="G542">
        <f>SUMIFS(fLineItemInvoiceDetail[Line Weight],fLineItemInvoiceDetail[Invoice Number],fInvoiceHeader[[#This Row],[Invoice Number]])</f>
        <v>553</v>
      </c>
      <c r="I542" s="46">
        <v>125769</v>
      </c>
      <c r="J542" s="46" t="s">
        <v>16</v>
      </c>
      <c r="K542" s="46">
        <v>30</v>
      </c>
      <c r="L542" s="46">
        <v>12.32</v>
      </c>
      <c r="M542" s="46">
        <f>VLOOKUP(fLineItemInvoiceDetail[[#This Row],[Invoice Number]],fInvoiceHeader[[Invoice Number]:[% Sales Discount]],5,0)*fLineItemInvoiceDetail[[#This Row],[Quanity]]*fLineItemInvoiceDetail[[#This Row],[Unit Price]]</f>
        <v>18.479097700307602</v>
      </c>
      <c r="N5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11.270584725536992</v>
      </c>
      <c r="O542" s="46">
        <f>VLOOKUP(fLineItemInvoiceDetail[[#This Row],[Product]],dProduct[],4,0)*fLineItemInvoiceDetail[[#This Row],[Quanity]]</f>
        <v>105</v>
      </c>
      <c r="AM542" s="31">
        <v>126110</v>
      </c>
      <c r="AN542" s="31">
        <v>49</v>
      </c>
      <c r="AO542" s="31">
        <v>119.95</v>
      </c>
      <c r="AQ542" s="32">
        <v>125769</v>
      </c>
      <c r="AR542" s="31" t="s">
        <v>16</v>
      </c>
      <c r="AS542" s="31">
        <v>30</v>
      </c>
      <c r="AT542" s="31">
        <v>12.32</v>
      </c>
      <c r="AU542" s="48">
        <f t="shared" si="18"/>
        <v>18.479097700307602</v>
      </c>
      <c r="AV542" s="48">
        <f t="shared" si="19"/>
        <v>11.270584725536992</v>
      </c>
    </row>
    <row r="543" spans="1:48" x14ac:dyDescent="0.25">
      <c r="A543" s="1">
        <v>43419</v>
      </c>
      <c r="B543">
        <v>126111</v>
      </c>
      <c r="C543">
        <v>44.45</v>
      </c>
      <c r="D543">
        <v>133.06</v>
      </c>
      <c r="E543">
        <f>SUMPRODUCT(fLineItemInvoiceDetail[Quanity],fLineItemInvoiceDetail[Unit Price],--(fLineItemInvoiceDetail[Invoice Number]=fInvoiceHeader[[#This Row],[Invoice Number]]))</f>
        <v>2047.0500000000002</v>
      </c>
      <c r="F543">
        <f>fInvoiceHeader[[#This Row],[Invoice Discount]]/fInvoiceHeader[[#This Row],[Invoice Sales]]</f>
        <v>6.5000854888742327E-2</v>
      </c>
      <c r="G543">
        <f>SUMIFS(fLineItemInvoiceDetail[Line Weight],fLineItemInvoiceDetail[Invoice Number],fInvoiceHeader[[#This Row],[Invoice Number]])</f>
        <v>333</v>
      </c>
      <c r="I543" s="43">
        <v>125769</v>
      </c>
      <c r="J543" s="43" t="s">
        <v>8</v>
      </c>
      <c r="K543" s="43">
        <v>40</v>
      </c>
      <c r="L543" s="43">
        <v>18.170000000000002</v>
      </c>
      <c r="M543" s="43">
        <f>VLOOKUP(fLineItemInvoiceDetail[[#This Row],[Invoice Number]],fInvoiceHeader[[Invoice Number]:[% Sales Discount]],5,0)*fLineItemInvoiceDetail[[#This Row],[Quanity]]*fLineItemInvoiceDetail[[#This Row],[Unit Price]]</f>
        <v>36.338225672574588</v>
      </c>
      <c r="N5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17.174224343675419</v>
      </c>
      <c r="O543" s="43">
        <f>VLOOKUP(fLineItemInvoiceDetail[[#This Row],[Product]],dProduct[],4,0)*fLineItemInvoiceDetail[[#This Row],[Quanity]]</f>
        <v>160</v>
      </c>
      <c r="AM543" s="28">
        <v>126111</v>
      </c>
      <c r="AN543" s="28">
        <v>44.45</v>
      </c>
      <c r="AO543" s="28">
        <v>133.06</v>
      </c>
      <c r="AQ543" s="30">
        <v>125769</v>
      </c>
      <c r="AR543" s="28" t="s">
        <v>8</v>
      </c>
      <c r="AS543" s="28">
        <v>40</v>
      </c>
      <c r="AT543" s="28">
        <v>18.170000000000002</v>
      </c>
      <c r="AU543" s="48">
        <f t="shared" si="18"/>
        <v>36.338225672574588</v>
      </c>
      <c r="AV543" s="48">
        <f t="shared" si="19"/>
        <v>17.174224343675419</v>
      </c>
    </row>
    <row r="544" spans="1:48" x14ac:dyDescent="0.25">
      <c r="A544" s="1">
        <v>43420</v>
      </c>
      <c r="B544">
        <v>126113</v>
      </c>
      <c r="C544">
        <v>15.925000000000001</v>
      </c>
      <c r="D544">
        <v>15.69</v>
      </c>
      <c r="E544">
        <f>SUMPRODUCT(fLineItemInvoiceDetail[Quanity],fLineItemInvoiceDetail[Unit Price],--(fLineItemInvoiceDetail[Invoice Number]=fInvoiceHeader[[#This Row],[Invoice Number]]))</f>
        <v>522.97</v>
      </c>
      <c r="F544">
        <f>fInvoiceHeader[[#This Row],[Invoice Discount]]/fInvoiceHeader[[#This Row],[Invoice Sales]]</f>
        <v>3.0001720940015675E-2</v>
      </c>
      <c r="G544">
        <f>SUMIFS(fLineItemInvoiceDetail[Line Weight],fLineItemInvoiceDetail[Invoice Number],fInvoiceHeader[[#This Row],[Invoice Number]])</f>
        <v>108.5</v>
      </c>
      <c r="I544" s="46">
        <v>125772</v>
      </c>
      <c r="J544" s="46" t="s">
        <v>10</v>
      </c>
      <c r="K544" s="46">
        <v>153</v>
      </c>
      <c r="L544" s="46">
        <v>13.03</v>
      </c>
      <c r="M544" s="46">
        <f>VLOOKUP(fLineItemInvoiceDetail[[#This Row],[Invoice Number]],fInvoiceHeader[[Invoice Number]:[% Sales Discount]],5,0)*fLineItemInvoiceDetail[[#This Row],[Quanity]]*fLineItemInvoiceDetail[[#This Row],[Unit Price]]</f>
        <v>129.58000000000001</v>
      </c>
      <c r="N5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121.8</v>
      </c>
      <c r="O544" s="46">
        <f>VLOOKUP(fLineItemInvoiceDetail[[#This Row],[Product]],dProduct[],4,0)*fLineItemInvoiceDetail[[#This Row],[Quanity]]</f>
        <v>918</v>
      </c>
      <c r="AM544" s="31">
        <v>126113</v>
      </c>
      <c r="AN544" s="31">
        <v>15.925000000000001</v>
      </c>
      <c r="AO544" s="31">
        <v>15.69</v>
      </c>
      <c r="AQ544" s="32">
        <v>125772</v>
      </c>
      <c r="AR544" s="31" t="s">
        <v>10</v>
      </c>
      <c r="AS544" s="31">
        <v>153</v>
      </c>
      <c r="AT544" s="31">
        <v>13.03</v>
      </c>
      <c r="AU544" s="48">
        <f t="shared" si="18"/>
        <v>129.58000000000001</v>
      </c>
      <c r="AV544" s="48">
        <f t="shared" si="19"/>
        <v>121.8</v>
      </c>
    </row>
    <row r="545" spans="1:48" x14ac:dyDescent="0.25">
      <c r="A545" s="1">
        <v>43424</v>
      </c>
      <c r="B545">
        <v>126116</v>
      </c>
      <c r="C545">
        <v>91.875</v>
      </c>
      <c r="D545">
        <v>424.68</v>
      </c>
      <c r="E545">
        <f>SUMPRODUCT(fLineItemInvoiceDetail[Quanity],fLineItemInvoiceDetail[Unit Price],--(fLineItemInvoiceDetail[Invoice Number]=fInvoiceHeader[[#This Row],[Invoice Number]]))</f>
        <v>4246.7699999999995</v>
      </c>
      <c r="F545">
        <f>fInvoiceHeader[[#This Row],[Invoice Discount]]/fInvoiceHeader[[#This Row],[Invoice Sales]]</f>
        <v>0.10000070641923157</v>
      </c>
      <c r="G545">
        <f>SUMIFS(fLineItemInvoiceDetail[Line Weight],fLineItemInvoiceDetail[Invoice Number],fInvoiceHeader[[#This Row],[Invoice Number]])</f>
        <v>943</v>
      </c>
      <c r="I545" s="43">
        <v>125773</v>
      </c>
      <c r="J545" s="43" t="s">
        <v>17</v>
      </c>
      <c r="K545" s="43">
        <v>252</v>
      </c>
      <c r="L545" s="43">
        <v>12.58</v>
      </c>
      <c r="M545" s="43">
        <f>VLOOKUP(fLineItemInvoiceDetail[[#This Row],[Invoice Number]],fInvoiceHeader[[Invoice Number]:[% Sales Discount]],5,0)*fLineItemInvoiceDetail[[#This Row],[Quanity]]*fLineItemInvoiceDetail[[#This Row],[Unit Price]]</f>
        <v>317.01921137803708</v>
      </c>
      <c r="N5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220.4027027027027</v>
      </c>
      <c r="O545" s="43">
        <f>VLOOKUP(fLineItemInvoiceDetail[[#This Row],[Product]],dProduct[],4,0)*fLineItemInvoiceDetail[[#This Row],[Quanity]]</f>
        <v>1638</v>
      </c>
      <c r="AM545" s="28">
        <v>126116</v>
      </c>
      <c r="AN545" s="28">
        <v>91.875</v>
      </c>
      <c r="AO545" s="28">
        <v>424.68</v>
      </c>
      <c r="AQ545" s="30">
        <v>125773</v>
      </c>
      <c r="AR545" s="28" t="s">
        <v>17</v>
      </c>
      <c r="AS545" s="28">
        <v>252</v>
      </c>
      <c r="AT545" s="28">
        <v>12.58</v>
      </c>
      <c r="AU545" s="48">
        <f t="shared" si="18"/>
        <v>317.01921137803708</v>
      </c>
      <c r="AV545" s="48">
        <f t="shared" si="19"/>
        <v>220.4027027027027</v>
      </c>
    </row>
    <row r="546" spans="1:48" x14ac:dyDescent="0.25">
      <c r="A546" s="1">
        <v>43424</v>
      </c>
      <c r="B546">
        <v>126117</v>
      </c>
      <c r="C546">
        <v>47.25</v>
      </c>
      <c r="D546">
        <v>30.3</v>
      </c>
      <c r="E546">
        <f>SUMPRODUCT(fLineItemInvoiceDetail[Quanity],fLineItemInvoiceDetail[Unit Price],--(fLineItemInvoiceDetail[Invoice Number]=fInvoiceHeader[[#This Row],[Invoice Number]]))</f>
        <v>865.72</v>
      </c>
      <c r="F546">
        <f>fInvoiceHeader[[#This Row],[Invoice Discount]]/fInvoiceHeader[[#This Row],[Invoice Sales]]</f>
        <v>3.4999768978422587E-2</v>
      </c>
      <c r="G546">
        <f>SUMIFS(fLineItemInvoiceDetail[Line Weight],fLineItemInvoiceDetail[Invoice Number],fInvoiceHeader[[#This Row],[Invoice Number]])</f>
        <v>276</v>
      </c>
      <c r="I546" s="46">
        <v>125773</v>
      </c>
      <c r="J546" s="46" t="s">
        <v>21</v>
      </c>
      <c r="K546" s="46">
        <v>50</v>
      </c>
      <c r="L546" s="46">
        <v>15.57</v>
      </c>
      <c r="M546" s="46">
        <f>VLOOKUP(fLineItemInvoiceDetail[[#This Row],[Invoice Number]],fInvoiceHeader[[Invoice Number]:[% Sales Discount]],5,0)*fLineItemInvoiceDetail[[#This Row],[Quanity]]*fLineItemInvoiceDetail[[#This Row],[Unit Price]]</f>
        <v>77.850788621962906</v>
      </c>
      <c r="N5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23.547297297297298</v>
      </c>
      <c r="O546" s="46">
        <f>VLOOKUP(fLineItemInvoiceDetail[[#This Row],[Product]],dProduct[],4,0)*fLineItemInvoiceDetail[[#This Row],[Quanity]]</f>
        <v>175</v>
      </c>
      <c r="AM546" s="31">
        <v>126117</v>
      </c>
      <c r="AN546" s="31">
        <v>47.25</v>
      </c>
      <c r="AO546" s="31">
        <v>30.3</v>
      </c>
      <c r="AQ546" s="32">
        <v>125773</v>
      </c>
      <c r="AR546" s="31" t="s">
        <v>21</v>
      </c>
      <c r="AS546" s="31">
        <v>50</v>
      </c>
      <c r="AT546" s="31">
        <v>15.57</v>
      </c>
      <c r="AU546" s="48">
        <f t="shared" si="18"/>
        <v>77.850788621962906</v>
      </c>
      <c r="AV546" s="48">
        <f t="shared" si="19"/>
        <v>23.547297297297298</v>
      </c>
    </row>
    <row r="547" spans="1:48" x14ac:dyDescent="0.25">
      <c r="A547" s="1">
        <v>43425</v>
      </c>
      <c r="B547">
        <v>126118</v>
      </c>
      <c r="C547">
        <v>71.400000000000006</v>
      </c>
      <c r="D547">
        <v>368.1</v>
      </c>
      <c r="E547">
        <f>SUMPRODUCT(fLineItemInvoiceDetail[Quanity],fLineItemInvoiceDetail[Unit Price],--(fLineItemInvoiceDetail[Invoice Number]=fInvoiceHeader[[#This Row],[Invoice Number]]))</f>
        <v>3681.04</v>
      </c>
      <c r="F547">
        <f>fInvoiceHeader[[#This Row],[Invoice Discount]]/fInvoiceHeader[[#This Row],[Invoice Sales]]</f>
        <v>9.9998913350574842E-2</v>
      </c>
      <c r="G547">
        <f>SUMIFS(fLineItemInvoiceDetail[Line Weight],fLineItemInvoiceDetail[Invoice Number],fInvoiceHeader[[#This Row],[Invoice Number]])</f>
        <v>534</v>
      </c>
      <c r="I547" s="43">
        <v>125774</v>
      </c>
      <c r="J547" s="43" t="s">
        <v>11</v>
      </c>
      <c r="K547" s="43">
        <v>21</v>
      </c>
      <c r="L547" s="43">
        <v>15.96</v>
      </c>
      <c r="M547" s="43">
        <f>VLOOKUP(fLineItemInvoiceDetail[[#This Row],[Invoice Number]],fInvoiceHeader[[Invoice Number]:[% Sales Discount]],5,0)*fLineItemInvoiceDetail[[#This Row],[Quanity]]*fLineItemInvoiceDetail[[#This Row],[Unit Price]]</f>
        <v>16.75786954795619</v>
      </c>
      <c r="N5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10.813892145369284</v>
      </c>
      <c r="O547" s="43">
        <f>VLOOKUP(fLineItemInvoiceDetail[[#This Row],[Product]],dProduct[],4,0)*fLineItemInvoiceDetail[[#This Row],[Quanity]]</f>
        <v>105</v>
      </c>
      <c r="AM547" s="28">
        <v>126118</v>
      </c>
      <c r="AN547" s="28">
        <v>71.400000000000006</v>
      </c>
      <c r="AO547" s="28">
        <v>368.1</v>
      </c>
      <c r="AQ547" s="30">
        <v>125774</v>
      </c>
      <c r="AR547" s="28" t="s">
        <v>11</v>
      </c>
      <c r="AS547" s="28">
        <v>21</v>
      </c>
      <c r="AT547" s="28">
        <v>15.96</v>
      </c>
      <c r="AU547" s="48">
        <f t="shared" si="18"/>
        <v>16.75786954795619</v>
      </c>
      <c r="AV547" s="48">
        <f t="shared" si="19"/>
        <v>10.813892145369284</v>
      </c>
    </row>
    <row r="548" spans="1:48" x14ac:dyDescent="0.25">
      <c r="A548" s="1">
        <v>43426</v>
      </c>
      <c r="B548">
        <v>126119</v>
      </c>
      <c r="C548">
        <v>79.45</v>
      </c>
      <c r="D548">
        <v>128.43</v>
      </c>
      <c r="E548">
        <f>SUMPRODUCT(fLineItemInvoiceDetail[Quanity],fLineItemInvoiceDetail[Unit Price],--(fLineItemInvoiceDetail[Invoice Number]=fInvoiceHeader[[#This Row],[Invoice Number]]))</f>
        <v>1975.92</v>
      </c>
      <c r="F548">
        <f>fInvoiceHeader[[#This Row],[Invoice Discount]]/fInvoiceHeader[[#This Row],[Invoice Sales]]</f>
        <v>6.4997570751852307E-2</v>
      </c>
      <c r="G548">
        <f>SUMIFS(fLineItemInvoiceDetail[Line Weight],fLineItemInvoiceDetail[Invoice Number],fInvoiceHeader[[#This Row],[Invoice Number]])</f>
        <v>555</v>
      </c>
      <c r="I548" s="46">
        <v>125774</v>
      </c>
      <c r="J548" s="46" t="s">
        <v>11</v>
      </c>
      <c r="K548" s="46">
        <v>37</v>
      </c>
      <c r="L548" s="46">
        <v>12.97</v>
      </c>
      <c r="M548" s="46">
        <f>VLOOKUP(fLineItemInvoiceDetail[[#This Row],[Invoice Number]],fInvoiceHeader[[Invoice Number]:[% Sales Discount]],5,0)*fLineItemInvoiceDetail[[#This Row],[Quanity]]*fLineItemInvoiceDetail[[#This Row],[Unit Price]]</f>
        <v>23.994313215684137</v>
      </c>
      <c r="N5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19.053048065650643</v>
      </c>
      <c r="O548" s="46">
        <f>VLOOKUP(fLineItemInvoiceDetail[[#This Row],[Product]],dProduct[],4,0)*fLineItemInvoiceDetail[[#This Row],[Quanity]]</f>
        <v>185</v>
      </c>
      <c r="AM548" s="31">
        <v>126119</v>
      </c>
      <c r="AN548" s="31">
        <v>79.45</v>
      </c>
      <c r="AO548" s="31">
        <v>128.43</v>
      </c>
      <c r="AQ548" s="32">
        <v>125774</v>
      </c>
      <c r="AR548" s="31" t="s">
        <v>11</v>
      </c>
      <c r="AS548" s="31">
        <v>37</v>
      </c>
      <c r="AT548" s="31">
        <v>12.97</v>
      </c>
      <c r="AU548" s="48">
        <f t="shared" si="18"/>
        <v>23.994313215684137</v>
      </c>
      <c r="AV548" s="48">
        <f t="shared" si="19"/>
        <v>19.053048065650643</v>
      </c>
    </row>
    <row r="549" spans="1:48" x14ac:dyDescent="0.25">
      <c r="A549" s="1">
        <v>43426</v>
      </c>
      <c r="B549">
        <v>126120</v>
      </c>
      <c r="C549">
        <v>36.75</v>
      </c>
      <c r="D549">
        <v>18.07</v>
      </c>
      <c r="E549">
        <f>SUMPRODUCT(fLineItemInvoiceDetail[Quanity],fLineItemInvoiceDetail[Unit Price],--(fLineItemInvoiceDetail[Invoice Number]=fInvoiceHeader[[#This Row],[Invoice Number]]))</f>
        <v>602.24</v>
      </c>
      <c r="F549">
        <f>fInvoiceHeader[[#This Row],[Invoice Discount]]/fInvoiceHeader[[#This Row],[Invoice Sales]]</f>
        <v>3.0004649309245485E-2</v>
      </c>
      <c r="G549">
        <f>SUMIFS(fLineItemInvoiceDetail[Line Weight],fLineItemInvoiceDetail[Invoice Number],fInvoiceHeader[[#This Row],[Invoice Number]])</f>
        <v>224</v>
      </c>
      <c r="I549" s="43">
        <v>125774</v>
      </c>
      <c r="J549" s="43" t="s">
        <v>17</v>
      </c>
      <c r="K549" s="43">
        <v>21</v>
      </c>
      <c r="L549" s="43">
        <v>22.36</v>
      </c>
      <c r="M549" s="43">
        <f>VLOOKUP(fLineItemInvoiceDetail[[#This Row],[Invoice Number]],fInvoiceHeader[[Invoice Number]:[% Sales Discount]],5,0)*fLineItemInvoiceDetail[[#This Row],[Quanity]]*fLineItemInvoiceDetail[[#This Row],[Unit Price]]</f>
        <v>23.47781723635967</v>
      </c>
      <c r="N5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14.058059788980071</v>
      </c>
      <c r="O549" s="43">
        <f>VLOOKUP(fLineItemInvoiceDetail[[#This Row],[Product]],dProduct[],4,0)*fLineItemInvoiceDetail[[#This Row],[Quanity]]</f>
        <v>136.5</v>
      </c>
      <c r="AM549" s="28">
        <v>126120</v>
      </c>
      <c r="AN549" s="28">
        <v>36.75</v>
      </c>
      <c r="AO549" s="28">
        <v>18.07</v>
      </c>
      <c r="AQ549" s="30">
        <v>125774</v>
      </c>
      <c r="AR549" s="28" t="s">
        <v>17</v>
      </c>
      <c r="AS549" s="28">
        <v>21</v>
      </c>
      <c r="AT549" s="28">
        <v>22.36</v>
      </c>
      <c r="AU549" s="48">
        <f t="shared" si="18"/>
        <v>23.47781723635967</v>
      </c>
      <c r="AV549" s="48">
        <f t="shared" si="19"/>
        <v>14.058059788980071</v>
      </c>
    </row>
    <row r="550" spans="1:48" x14ac:dyDescent="0.25">
      <c r="A550" s="1">
        <v>43427</v>
      </c>
      <c r="B550">
        <v>126122</v>
      </c>
      <c r="C550">
        <v>35</v>
      </c>
      <c r="D550">
        <v>52.4</v>
      </c>
      <c r="E550">
        <f>SUMPRODUCT(fLineItemInvoiceDetail[Quanity],fLineItemInvoiceDetail[Unit Price],--(fLineItemInvoiceDetail[Invoice Number]=fInvoiceHeader[[#This Row],[Invoice Number]]))</f>
        <v>1047.9000000000001</v>
      </c>
      <c r="F550">
        <f>fInvoiceHeader[[#This Row],[Invoice Discount]]/fInvoiceHeader[[#This Row],[Invoice Sales]]</f>
        <v>5.0004771447657213E-2</v>
      </c>
      <c r="G550">
        <f>SUMIFS(fLineItemInvoiceDetail[Line Weight],fLineItemInvoiceDetail[Invoice Number],fInvoiceHeader[[#This Row],[Invoice Number]])</f>
        <v>385</v>
      </c>
      <c r="I550" s="46">
        <v>125775</v>
      </c>
      <c r="J550" s="46" t="s">
        <v>16</v>
      </c>
      <c r="K550" s="46">
        <v>54</v>
      </c>
      <c r="L550" s="46">
        <v>11.37</v>
      </c>
      <c r="M550" s="46">
        <f>VLOOKUP(fLineItemInvoiceDetail[[#This Row],[Invoice Number]],fInvoiceHeader[[Invoice Number]:[% Sales Discount]],5,0)*fLineItemInvoiceDetail[[#This Row],[Quanity]]*fLineItemInvoiceDetail[[#This Row],[Unit Price]]</f>
        <v>30.69709866220736</v>
      </c>
      <c r="N5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27.147742818057452</v>
      </c>
      <c r="O550" s="46">
        <f>VLOOKUP(fLineItemInvoiceDetail[[#This Row],[Product]],dProduct[],4,0)*fLineItemInvoiceDetail[[#This Row],[Quanity]]</f>
        <v>189</v>
      </c>
      <c r="AM550" s="31">
        <v>126122</v>
      </c>
      <c r="AN550" s="31">
        <v>35</v>
      </c>
      <c r="AO550" s="31">
        <v>52.4</v>
      </c>
      <c r="AQ550" s="32">
        <v>125775</v>
      </c>
      <c r="AR550" s="31" t="s">
        <v>16</v>
      </c>
      <c r="AS550" s="31">
        <v>54</v>
      </c>
      <c r="AT550" s="31">
        <v>11.37</v>
      </c>
      <c r="AU550" s="48">
        <f t="shared" si="18"/>
        <v>30.69709866220736</v>
      </c>
      <c r="AV550" s="48">
        <f t="shared" si="19"/>
        <v>27.147742818057452</v>
      </c>
    </row>
    <row r="551" spans="1:48" x14ac:dyDescent="0.25">
      <c r="A551" s="1">
        <v>43427</v>
      </c>
      <c r="B551">
        <v>126123</v>
      </c>
      <c r="C551">
        <v>65.974999999999994</v>
      </c>
      <c r="D551">
        <v>80.8</v>
      </c>
      <c r="E551">
        <f>SUMPRODUCT(fLineItemInvoiceDetail[Quanity],fLineItemInvoiceDetail[Unit Price],--(fLineItemInvoiceDetail[Invoice Number]=fInvoiceHeader[[#This Row],[Invoice Number]]))</f>
        <v>1616.0700000000002</v>
      </c>
      <c r="F551">
        <f>fInvoiceHeader[[#This Row],[Invoice Discount]]/fInvoiceHeader[[#This Row],[Invoice Sales]]</f>
        <v>4.9997834252229166E-2</v>
      </c>
      <c r="G551">
        <f>SUMIFS(fLineItemInvoiceDetail[Line Weight],fLineItemInvoiceDetail[Invoice Number],fInvoiceHeader[[#This Row],[Invoice Number]])</f>
        <v>477</v>
      </c>
      <c r="I551" s="43">
        <v>125775</v>
      </c>
      <c r="J551" s="43" t="s">
        <v>16</v>
      </c>
      <c r="K551" s="43">
        <v>30</v>
      </c>
      <c r="L551" s="43">
        <v>12.32</v>
      </c>
      <c r="M551" s="43">
        <f>VLOOKUP(fLineItemInvoiceDetail[[#This Row],[Invoice Number]],fInvoiceHeader[[Invoice Number]:[% Sales Discount]],5,0)*fLineItemInvoiceDetail[[#This Row],[Quanity]]*fLineItemInvoiceDetail[[#This Row],[Unit Price]]</f>
        <v>18.478855444072838</v>
      </c>
      <c r="N5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15.082079343365255</v>
      </c>
      <c r="O551" s="43">
        <f>VLOOKUP(fLineItemInvoiceDetail[[#This Row],[Product]],dProduct[],4,0)*fLineItemInvoiceDetail[[#This Row],[Quanity]]</f>
        <v>105</v>
      </c>
      <c r="AM551" s="28">
        <v>126123</v>
      </c>
      <c r="AN551" s="28">
        <v>65.974999999999994</v>
      </c>
      <c r="AO551" s="28">
        <v>80.8</v>
      </c>
      <c r="AQ551" s="30">
        <v>125775</v>
      </c>
      <c r="AR551" s="28" t="s">
        <v>16</v>
      </c>
      <c r="AS551" s="28">
        <v>30</v>
      </c>
      <c r="AT551" s="28">
        <v>12.32</v>
      </c>
      <c r="AU551" s="48">
        <f t="shared" si="18"/>
        <v>18.478855444072838</v>
      </c>
      <c r="AV551" s="48">
        <f t="shared" si="19"/>
        <v>15.082079343365255</v>
      </c>
    </row>
    <row r="552" spans="1:48" x14ac:dyDescent="0.25">
      <c r="A552" s="1">
        <v>43427</v>
      </c>
      <c r="B552">
        <v>126124</v>
      </c>
      <c r="C552">
        <v>167.3</v>
      </c>
      <c r="D552">
        <v>478.7</v>
      </c>
      <c r="E552">
        <f>SUMPRODUCT(fLineItemInvoiceDetail[Quanity],fLineItemInvoiceDetail[Unit Price],--(fLineItemInvoiceDetail[Invoice Number]=fInvoiceHeader[[#This Row],[Invoice Number]]))</f>
        <v>4786.99</v>
      </c>
      <c r="F552">
        <f>fInvoiceHeader[[#This Row],[Invoice Discount]]/fInvoiceHeader[[#This Row],[Invoice Sales]]</f>
        <v>0.10000020889953813</v>
      </c>
      <c r="G552">
        <f>SUMIFS(fLineItemInvoiceDetail[Line Weight],fLineItemInvoiceDetail[Invoice Number],fInvoiceHeader[[#This Row],[Invoice Number]])</f>
        <v>1266.5</v>
      </c>
      <c r="I552" s="46">
        <v>125775</v>
      </c>
      <c r="J552" s="46" t="s">
        <v>13</v>
      </c>
      <c r="K552" s="46">
        <v>13</v>
      </c>
      <c r="L552" s="46">
        <v>23.7</v>
      </c>
      <c r="M552" s="46">
        <f>VLOOKUP(fLineItemInvoiceDetail[[#This Row],[Invoice Number]],fInvoiceHeader[[Invoice Number]:[% Sales Discount]],5,0)*fLineItemInvoiceDetail[[#This Row],[Quanity]]*fLineItemInvoiceDetail[[#This Row],[Unit Price]]</f>
        <v>15.404045893719806</v>
      </c>
      <c r="N5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10.270177838577291</v>
      </c>
      <c r="O552" s="46">
        <f>VLOOKUP(fLineItemInvoiceDetail[[#This Row],[Product]],dProduct[],4,0)*fLineItemInvoiceDetail[[#This Row],[Quanity]]</f>
        <v>71.5</v>
      </c>
      <c r="AM552" s="31">
        <v>126124</v>
      </c>
      <c r="AN552" s="31">
        <v>167.3</v>
      </c>
      <c r="AO552" s="31">
        <v>478.7</v>
      </c>
      <c r="AQ552" s="32">
        <v>125775</v>
      </c>
      <c r="AR552" s="31" t="s">
        <v>13</v>
      </c>
      <c r="AS552" s="31">
        <v>13</v>
      </c>
      <c r="AT552" s="31">
        <v>23.7</v>
      </c>
      <c r="AU552" s="48">
        <f t="shared" si="18"/>
        <v>15.404045893719806</v>
      </c>
      <c r="AV552" s="48">
        <f t="shared" si="19"/>
        <v>10.270177838577291</v>
      </c>
    </row>
    <row r="553" spans="1:48" x14ac:dyDescent="0.25">
      <c r="A553" s="1">
        <v>43428</v>
      </c>
      <c r="B553">
        <v>126125</v>
      </c>
      <c r="C553">
        <v>59.674999999999997</v>
      </c>
      <c r="D553">
        <v>139.30000000000001</v>
      </c>
      <c r="E553">
        <f>SUMPRODUCT(fLineItemInvoiceDetail[Quanity],fLineItemInvoiceDetail[Unit Price],--(fLineItemInvoiceDetail[Invoice Number]=fInvoiceHeader[[#This Row],[Invoice Number]]))</f>
        <v>2143</v>
      </c>
      <c r="F553">
        <f>fInvoiceHeader[[#This Row],[Invoice Discount]]/fInvoiceHeader[[#This Row],[Invoice Sales]]</f>
        <v>6.5002333177788155E-2</v>
      </c>
      <c r="G553">
        <f>SUMIFS(fLineItemInvoiceDetail[Line Weight],fLineItemInvoiceDetail[Invoice Number],fInvoiceHeader[[#This Row],[Invoice Number]])</f>
        <v>588</v>
      </c>
      <c r="I553" s="43">
        <v>125777</v>
      </c>
      <c r="J553" s="43" t="s">
        <v>10</v>
      </c>
      <c r="K553" s="43">
        <v>62</v>
      </c>
      <c r="L553" s="43">
        <v>17.37</v>
      </c>
      <c r="M553" s="43">
        <f>VLOOKUP(fLineItemInvoiceDetail[[#This Row],[Invoice Number]],fInvoiceHeader[[Invoice Number]:[% Sales Discount]],5,0)*fLineItemInvoiceDetail[[#This Row],[Quanity]]*fLineItemInvoiceDetail[[#This Row],[Unit Price]]</f>
        <v>53.85</v>
      </c>
      <c r="N5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553" s="43">
        <f>VLOOKUP(fLineItemInvoiceDetail[[#This Row],[Product]],dProduct[],4,0)*fLineItemInvoiceDetail[[#This Row],[Quanity]]</f>
        <v>372</v>
      </c>
      <c r="AM553" s="28">
        <v>126125</v>
      </c>
      <c r="AN553" s="28">
        <v>59.674999999999997</v>
      </c>
      <c r="AO553" s="28">
        <v>139.30000000000001</v>
      </c>
      <c r="AQ553" s="30">
        <v>125777</v>
      </c>
      <c r="AR553" s="28" t="s">
        <v>10</v>
      </c>
      <c r="AS553" s="28">
        <v>62</v>
      </c>
      <c r="AT553" s="28">
        <v>17.37</v>
      </c>
      <c r="AU553" s="48">
        <f t="shared" si="18"/>
        <v>53.85</v>
      </c>
      <c r="AV553" s="48">
        <f t="shared" si="19"/>
        <v>42</v>
      </c>
    </row>
    <row r="554" spans="1:48" x14ac:dyDescent="0.25">
      <c r="A554" s="1">
        <v>43429</v>
      </c>
      <c r="B554">
        <v>126126</v>
      </c>
      <c r="C554">
        <v>77</v>
      </c>
      <c r="D554">
        <v>83.66</v>
      </c>
      <c r="E554">
        <f>SUMPRODUCT(fLineItemInvoiceDetail[Quanity],fLineItemInvoiceDetail[Unit Price],--(fLineItemInvoiceDetail[Invoice Number]=fInvoiceHeader[[#This Row],[Invoice Number]]))</f>
        <v>1673.22</v>
      </c>
      <c r="F554">
        <f>fInvoiceHeader[[#This Row],[Invoice Discount]]/fInvoiceHeader[[#This Row],[Invoice Sales]]</f>
        <v>4.9999402349959955E-2</v>
      </c>
      <c r="G554">
        <f>SUMIFS(fLineItemInvoiceDetail[Line Weight],fLineItemInvoiceDetail[Invoice Number],fInvoiceHeader[[#This Row],[Invoice Number]])</f>
        <v>657.5</v>
      </c>
      <c r="I554" s="46">
        <v>125778</v>
      </c>
      <c r="J554" s="46" t="s">
        <v>15</v>
      </c>
      <c r="K554" s="46">
        <v>49</v>
      </c>
      <c r="L554" s="46">
        <v>18.82</v>
      </c>
      <c r="M554" s="46">
        <f>VLOOKUP(fLineItemInvoiceDetail[[#This Row],[Invoice Number]],fInvoiceHeader[[Invoice Number]:[% Sales Discount]],5,0)*fLineItemInvoiceDetail[[#This Row],[Quanity]]*fLineItemInvoiceDetail[[#This Row],[Unit Price]]</f>
        <v>92.217551645509303</v>
      </c>
      <c r="N5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34.223094170403584</v>
      </c>
      <c r="O554" s="46">
        <f>VLOOKUP(fLineItemInvoiceDetail[[#This Row],[Product]],dProduct[],4,0)*fLineItemInvoiceDetail[[#This Row],[Quanity]]</f>
        <v>245</v>
      </c>
      <c r="AM554" s="31">
        <v>126126</v>
      </c>
      <c r="AN554" s="31">
        <v>77</v>
      </c>
      <c r="AO554" s="31">
        <v>83.66</v>
      </c>
      <c r="AQ554" s="32">
        <v>125778</v>
      </c>
      <c r="AR554" s="31" t="s">
        <v>15</v>
      </c>
      <c r="AS554" s="31">
        <v>49</v>
      </c>
      <c r="AT554" s="31">
        <v>18.82</v>
      </c>
      <c r="AU554" s="48">
        <f t="shared" si="18"/>
        <v>92.217551645509303</v>
      </c>
      <c r="AV554" s="48">
        <f t="shared" si="19"/>
        <v>34.223094170403584</v>
      </c>
    </row>
    <row r="555" spans="1:48" x14ac:dyDescent="0.25">
      <c r="A555" s="1">
        <v>43429</v>
      </c>
      <c r="B555">
        <v>126127</v>
      </c>
      <c r="C555">
        <v>47.95</v>
      </c>
      <c r="D555">
        <v>60.18</v>
      </c>
      <c r="E555">
        <f>SUMPRODUCT(fLineItemInvoiceDetail[Quanity],fLineItemInvoiceDetail[Unit Price],--(fLineItemInvoiceDetail[Invoice Number]=fInvoiceHeader[[#This Row],[Invoice Number]]))</f>
        <v>1203.68</v>
      </c>
      <c r="F555">
        <f>fInvoiceHeader[[#This Row],[Invoice Discount]]/fInvoiceHeader[[#This Row],[Invoice Sales]]</f>
        <v>4.9996676857636577E-2</v>
      </c>
      <c r="G555">
        <f>SUMIFS(fLineItemInvoiceDetail[Line Weight],fLineItemInvoiceDetail[Invoice Number],fInvoiceHeader[[#This Row],[Invoice Number]])</f>
        <v>332</v>
      </c>
      <c r="I555" s="43">
        <v>125778</v>
      </c>
      <c r="J555" s="43" t="s">
        <v>14</v>
      </c>
      <c r="K555" s="43">
        <v>201</v>
      </c>
      <c r="L555" s="43">
        <v>13.03</v>
      </c>
      <c r="M555" s="43">
        <f>VLOOKUP(fLineItemInvoiceDetail[[#This Row],[Invoice Number]],fInvoiceHeader[[Invoice Number]:[% Sales Discount]],5,0)*fLineItemInvoiceDetail[[#This Row],[Quanity]]*fLineItemInvoiceDetail[[#This Row],[Unit Price]]</f>
        <v>261.90172665438223</v>
      </c>
      <c r="N5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196.53834080717488</v>
      </c>
      <c r="O555" s="43">
        <f>VLOOKUP(fLineItemInvoiceDetail[[#This Row],[Product]],dProduct[],4,0)*fLineItemInvoiceDetail[[#This Row],[Quanity]]</f>
        <v>1407</v>
      </c>
      <c r="AM555" s="28">
        <v>126127</v>
      </c>
      <c r="AN555" s="28">
        <v>47.95</v>
      </c>
      <c r="AO555" s="28">
        <v>60.18</v>
      </c>
      <c r="AQ555" s="30">
        <v>125778</v>
      </c>
      <c r="AR555" s="28" t="s">
        <v>14</v>
      </c>
      <c r="AS555" s="28">
        <v>201</v>
      </c>
      <c r="AT555" s="28">
        <v>13.03</v>
      </c>
      <c r="AU555" s="48">
        <f t="shared" si="18"/>
        <v>261.90172665438223</v>
      </c>
      <c r="AV555" s="48">
        <f t="shared" si="19"/>
        <v>196.53834080717488</v>
      </c>
    </row>
    <row r="556" spans="1:48" x14ac:dyDescent="0.25">
      <c r="A556" s="1">
        <v>43431</v>
      </c>
      <c r="B556">
        <v>126129</v>
      </c>
      <c r="C556">
        <v>51.099999999999994</v>
      </c>
      <c r="D556">
        <v>337.17</v>
      </c>
      <c r="E556">
        <f>SUMPRODUCT(fLineItemInvoiceDetail[Quanity],fLineItemInvoiceDetail[Unit Price],--(fLineItemInvoiceDetail[Invoice Number]=fInvoiceHeader[[#This Row],[Invoice Number]]))</f>
        <v>3371.69</v>
      </c>
      <c r="F556">
        <f>fInvoiceHeader[[#This Row],[Invoice Discount]]/fInvoiceHeader[[#This Row],[Invoice Sales]]</f>
        <v>0.10000029658717143</v>
      </c>
      <c r="G556">
        <f>SUMIFS(fLineItemInvoiceDetail[Line Weight],fLineItemInvoiceDetail[Invoice Number],fInvoiceHeader[[#This Row],[Invoice Number]])</f>
        <v>528.5</v>
      </c>
      <c r="I556" s="46">
        <v>125778</v>
      </c>
      <c r="J556" s="46" t="s">
        <v>17</v>
      </c>
      <c r="K556" s="46">
        <v>209</v>
      </c>
      <c r="L556" s="46">
        <v>12.58</v>
      </c>
      <c r="M556" s="46">
        <f>VLOOKUP(fLineItemInvoiceDetail[[#This Row],[Invoice Number]],fInvoiceHeader[[Invoice Number]:[% Sales Discount]],5,0)*fLineItemInvoiceDetail[[#This Row],[Quanity]]*fLineItemInvoiceDetail[[#This Row],[Unit Price]]</f>
        <v>262.9207217001084</v>
      </c>
      <c r="N5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189.76356502242152</v>
      </c>
      <c r="O556" s="46">
        <f>VLOOKUP(fLineItemInvoiceDetail[[#This Row],[Product]],dProduct[],4,0)*fLineItemInvoiceDetail[[#This Row],[Quanity]]</f>
        <v>1358.5</v>
      </c>
      <c r="AM556" s="31">
        <v>126129</v>
      </c>
      <c r="AN556" s="31">
        <v>51.099999999999994</v>
      </c>
      <c r="AO556" s="31">
        <v>337.17</v>
      </c>
      <c r="AQ556" s="32">
        <v>125778</v>
      </c>
      <c r="AR556" s="31" t="s">
        <v>17</v>
      </c>
      <c r="AS556" s="31">
        <v>209</v>
      </c>
      <c r="AT556" s="31">
        <v>12.58</v>
      </c>
      <c r="AU556" s="48">
        <f t="shared" si="18"/>
        <v>262.9207217001084</v>
      </c>
      <c r="AV556" s="48">
        <f t="shared" si="19"/>
        <v>189.76356502242152</v>
      </c>
    </row>
    <row r="557" spans="1:48" x14ac:dyDescent="0.25">
      <c r="A557" s="1">
        <v>43433</v>
      </c>
      <c r="B557">
        <v>126130</v>
      </c>
      <c r="C557">
        <v>180.6</v>
      </c>
      <c r="D557">
        <v>278.83999999999997</v>
      </c>
      <c r="E557">
        <f>SUMPRODUCT(fLineItemInvoiceDetail[Quanity],fLineItemInvoiceDetail[Unit Price],--(fLineItemInvoiceDetail[Invoice Number]=fInvoiceHeader[[#This Row],[Invoice Number]]))</f>
        <v>2788.39</v>
      </c>
      <c r="F557">
        <f>fInvoiceHeader[[#This Row],[Invoice Discount]]/fInvoiceHeader[[#This Row],[Invoice Sales]]</f>
        <v>0.10000035862989036</v>
      </c>
      <c r="G557">
        <f>SUMIFS(fLineItemInvoiceDetail[Line Weight],fLineItemInvoiceDetail[Invoice Number],fInvoiceHeader[[#This Row],[Invoice Number]])</f>
        <v>1360</v>
      </c>
      <c r="I557" s="43">
        <v>125779</v>
      </c>
      <c r="J557" s="43" t="s">
        <v>8</v>
      </c>
      <c r="K557" s="43">
        <v>8</v>
      </c>
      <c r="L557" s="43">
        <v>26.55</v>
      </c>
      <c r="M557" s="43">
        <f>VLOOKUP(fLineItemInvoiceDetail[[#This Row],[Invoice Number]],fInvoiceHeader[[Invoice Number]:[% Sales Discount]],5,0)*fLineItemInvoiceDetail[[#This Row],[Quanity]]*fLineItemInvoiceDetail[[#This Row],[Unit Price]]</f>
        <v>0</v>
      </c>
      <c r="N5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4.9000000000000004</v>
      </c>
      <c r="O557" s="43">
        <f>VLOOKUP(fLineItemInvoiceDetail[[#This Row],[Product]],dProduct[],4,0)*fLineItemInvoiceDetail[[#This Row],[Quanity]]</f>
        <v>32</v>
      </c>
      <c r="AM557" s="28">
        <v>126130</v>
      </c>
      <c r="AN557" s="28">
        <v>180.6</v>
      </c>
      <c r="AO557" s="28">
        <v>278.83999999999997</v>
      </c>
      <c r="AQ557" s="30">
        <v>125779</v>
      </c>
      <c r="AR557" s="28" t="s">
        <v>8</v>
      </c>
      <c r="AS557" s="28">
        <v>8</v>
      </c>
      <c r="AT557" s="28">
        <v>26.55</v>
      </c>
      <c r="AU557" s="48">
        <f t="shared" si="18"/>
        <v>0</v>
      </c>
      <c r="AV557" s="48">
        <f t="shared" si="19"/>
        <v>4.9000000000000004</v>
      </c>
    </row>
    <row r="558" spans="1:48" x14ac:dyDescent="0.25">
      <c r="A558" s="1">
        <v>43436</v>
      </c>
      <c r="B558">
        <v>126133</v>
      </c>
      <c r="C558">
        <v>117.42500000000001</v>
      </c>
      <c r="D558">
        <v>479.38</v>
      </c>
      <c r="E558">
        <f>SUMPRODUCT(fLineItemInvoiceDetail[Quanity],fLineItemInvoiceDetail[Unit Price],--(fLineItemInvoiceDetail[Invoice Number]=fInvoiceHeader[[#This Row],[Invoice Number]]))</f>
        <v>4793.76</v>
      </c>
      <c r="F558">
        <f>fInvoiceHeader[[#This Row],[Invoice Discount]]/fInvoiceHeader[[#This Row],[Invoice Sales]]</f>
        <v>0.10000083441807683</v>
      </c>
      <c r="G558">
        <f>SUMIFS(fLineItemInvoiceDetail[Line Weight],fLineItemInvoiceDetail[Invoice Number],fInvoiceHeader[[#This Row],[Invoice Number]])</f>
        <v>1408</v>
      </c>
      <c r="I558" s="46">
        <v>125780</v>
      </c>
      <c r="J558" s="46" t="s">
        <v>11</v>
      </c>
      <c r="K558" s="46">
        <v>13</v>
      </c>
      <c r="L558" s="46">
        <v>18.95</v>
      </c>
      <c r="M558" s="46">
        <f>VLOOKUP(fLineItemInvoiceDetail[[#This Row],[Invoice Number]],fInvoiceHeader[[Invoice Number]:[% Sales Discount]],5,0)*fLineItemInvoiceDetail[[#This Row],[Quanity]]*fLineItemInvoiceDetail[[#This Row],[Unit Price]]</f>
        <v>18.47601628021707</v>
      </c>
      <c r="N5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9.3118872549019613</v>
      </c>
      <c r="O558" s="46">
        <f>VLOOKUP(fLineItemInvoiceDetail[[#This Row],[Product]],dProduct[],4,0)*fLineItemInvoiceDetail[[#This Row],[Quanity]]</f>
        <v>65</v>
      </c>
      <c r="AM558" s="31">
        <v>126133</v>
      </c>
      <c r="AN558" s="31">
        <v>117.42500000000001</v>
      </c>
      <c r="AO558" s="31">
        <v>479.38</v>
      </c>
      <c r="AQ558" s="32">
        <v>125780</v>
      </c>
      <c r="AR558" s="31" t="s">
        <v>11</v>
      </c>
      <c r="AS558" s="31">
        <v>13</v>
      </c>
      <c r="AT558" s="31">
        <v>18.95</v>
      </c>
      <c r="AU558" s="48">
        <f t="shared" si="18"/>
        <v>18.47601628021707</v>
      </c>
      <c r="AV558" s="48">
        <f t="shared" si="19"/>
        <v>9.3118872549019613</v>
      </c>
    </row>
    <row r="559" spans="1:48" x14ac:dyDescent="0.25">
      <c r="A559" s="1">
        <v>43437</v>
      </c>
      <c r="B559">
        <v>126134</v>
      </c>
      <c r="C559">
        <v>33.424999999999997</v>
      </c>
      <c r="D559">
        <v>171.84</v>
      </c>
      <c r="E559">
        <f>SUMPRODUCT(fLineItemInvoiceDetail[Quanity],fLineItemInvoiceDetail[Unit Price],--(fLineItemInvoiceDetail[Invoice Number]=fInvoiceHeader[[#This Row],[Invoice Number]]))</f>
        <v>2291.2000000000003</v>
      </c>
      <c r="F559">
        <f>fInvoiceHeader[[#This Row],[Invoice Discount]]/fInvoiceHeader[[#This Row],[Invoice Sales]]</f>
        <v>7.4999999999999997E-2</v>
      </c>
      <c r="G559">
        <f>SUMIFS(fLineItemInvoiceDetail[Line Weight],fLineItemInvoiceDetail[Invoice Number],fInvoiceHeader[[#This Row],[Invoice Number]])</f>
        <v>383</v>
      </c>
      <c r="I559" s="43">
        <v>125780</v>
      </c>
      <c r="J559" s="43" t="s">
        <v>22</v>
      </c>
      <c r="K559" s="43">
        <v>49</v>
      </c>
      <c r="L559" s="43">
        <v>48.75</v>
      </c>
      <c r="M559" s="43">
        <f>VLOOKUP(fLineItemInvoiceDetail[[#This Row],[Invoice Number]],fInvoiceHeader[[Invoice Number]:[% Sales Discount]],5,0)*fLineItemInvoiceDetail[[#This Row],[Quanity]]*fLineItemInvoiceDetail[[#This Row],[Unit Price]]</f>
        <v>179.15398371978293</v>
      </c>
      <c r="N5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49.138112745098042</v>
      </c>
      <c r="O559" s="43">
        <f>VLOOKUP(fLineItemInvoiceDetail[[#This Row],[Product]],dProduct[],4,0)*fLineItemInvoiceDetail[[#This Row],[Quanity]]</f>
        <v>343</v>
      </c>
      <c r="AM559" s="28">
        <v>126134</v>
      </c>
      <c r="AN559" s="28">
        <v>33.424999999999997</v>
      </c>
      <c r="AO559" s="28">
        <v>171.84</v>
      </c>
      <c r="AQ559" s="30">
        <v>125780</v>
      </c>
      <c r="AR559" s="28" t="s">
        <v>22</v>
      </c>
      <c r="AS559" s="28">
        <v>49</v>
      </c>
      <c r="AT559" s="28">
        <v>48.75</v>
      </c>
      <c r="AU559" s="48">
        <f t="shared" si="18"/>
        <v>179.15398371978293</v>
      </c>
      <c r="AV559" s="48">
        <f t="shared" si="19"/>
        <v>49.138112745098042</v>
      </c>
    </row>
    <row r="560" spans="1:48" x14ac:dyDescent="0.25">
      <c r="A560" s="1">
        <v>43439</v>
      </c>
      <c r="B560">
        <v>126135</v>
      </c>
      <c r="C560">
        <v>51.274999999999999</v>
      </c>
      <c r="D560">
        <v>171.55</v>
      </c>
      <c r="E560">
        <f>SUMPRODUCT(fLineItemInvoiceDetail[Quanity],fLineItemInvoiceDetail[Unit Price],--(fLineItemInvoiceDetail[Invoice Number]=fInvoiceHeader[[#This Row],[Invoice Number]]))</f>
        <v>2287.33</v>
      </c>
      <c r="F560">
        <f>fInvoiceHeader[[#This Row],[Invoice Discount]]/fInvoiceHeader[[#This Row],[Invoice Sales]]</f>
        <v>7.5000109297740161E-2</v>
      </c>
      <c r="G560">
        <f>SUMIFS(fLineItemInvoiceDetail[Line Weight],fLineItemInvoiceDetail[Invoice Number],fInvoiceHeader[[#This Row],[Invoice Number]])</f>
        <v>489.5</v>
      </c>
      <c r="I560" s="46">
        <v>125781</v>
      </c>
      <c r="J560" s="46" t="s">
        <v>6</v>
      </c>
      <c r="K560" s="46">
        <v>185</v>
      </c>
      <c r="L560" s="46">
        <v>20.68</v>
      </c>
      <c r="M560" s="46">
        <f>VLOOKUP(fLineItemInvoiceDetail[[#This Row],[Invoice Number]],fInvoiceHeader[[Invoice Number]:[% Sales Discount]],5,0)*fLineItemInvoiceDetail[[#This Row],[Quanity]]*fLineItemInvoiceDetail[[#This Row],[Unit Price]]</f>
        <v>382.58446934031139</v>
      </c>
      <c r="N5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45.670992366412207</v>
      </c>
      <c r="O560" s="46">
        <f>VLOOKUP(fLineItemInvoiceDetail[[#This Row],[Product]],dProduct[],4,0)*fLineItemInvoiceDetail[[#This Row],[Quanity]]</f>
        <v>555</v>
      </c>
      <c r="AM560" s="31">
        <v>126135</v>
      </c>
      <c r="AN560" s="31">
        <v>51.274999999999999</v>
      </c>
      <c r="AO560" s="31">
        <v>171.55</v>
      </c>
      <c r="AQ560" s="32">
        <v>125781</v>
      </c>
      <c r="AR560" s="31" t="s">
        <v>6</v>
      </c>
      <c r="AS560" s="31">
        <v>185</v>
      </c>
      <c r="AT560" s="31">
        <v>20.68</v>
      </c>
      <c r="AU560" s="48">
        <f t="shared" si="18"/>
        <v>382.58446934031139</v>
      </c>
      <c r="AV560" s="48">
        <f t="shared" si="19"/>
        <v>45.670992366412207</v>
      </c>
    </row>
    <row r="561" spans="1:48" x14ac:dyDescent="0.25">
      <c r="A561" s="1">
        <v>43441</v>
      </c>
      <c r="B561">
        <v>126136</v>
      </c>
      <c r="C561">
        <v>56.875</v>
      </c>
      <c r="D561">
        <v>145.21</v>
      </c>
      <c r="E561">
        <f>SUMPRODUCT(fLineItemInvoiceDetail[Quanity],fLineItemInvoiceDetail[Unit Price],--(fLineItemInvoiceDetail[Invoice Number]=fInvoiceHeader[[#This Row],[Invoice Number]]))</f>
        <v>2233.9900000000002</v>
      </c>
      <c r="F561">
        <f>fInvoiceHeader[[#This Row],[Invoice Discount]]/fInvoiceHeader[[#This Row],[Invoice Sales]]</f>
        <v>6.5000290959225424E-2</v>
      </c>
      <c r="G561">
        <f>SUMIFS(fLineItemInvoiceDetail[Line Weight],fLineItemInvoiceDetail[Invoice Number],fInvoiceHeader[[#This Row],[Invoice Number]])</f>
        <v>391</v>
      </c>
      <c r="I561" s="43">
        <v>125781</v>
      </c>
      <c r="J561" s="43" t="s">
        <v>8</v>
      </c>
      <c r="K561" s="43">
        <v>25</v>
      </c>
      <c r="L561" s="43">
        <v>18.170000000000002</v>
      </c>
      <c r="M561" s="43">
        <f>VLOOKUP(fLineItemInvoiceDetail[[#This Row],[Invoice Number]],fInvoiceHeader[[Invoice Number]:[% Sales Discount]],5,0)*fLineItemInvoiceDetail[[#This Row],[Quanity]]*fLineItemInvoiceDetail[[#This Row],[Unit Price]]</f>
        <v>45.425530659688555</v>
      </c>
      <c r="N5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8.229007633587786</v>
      </c>
      <c r="O561" s="43">
        <f>VLOOKUP(fLineItemInvoiceDetail[[#This Row],[Product]],dProduct[],4,0)*fLineItemInvoiceDetail[[#This Row],[Quanity]]</f>
        <v>100</v>
      </c>
      <c r="AM561" s="28">
        <v>126136</v>
      </c>
      <c r="AN561" s="28">
        <v>56.875</v>
      </c>
      <c r="AO561" s="28">
        <v>145.21</v>
      </c>
      <c r="AQ561" s="30">
        <v>125781</v>
      </c>
      <c r="AR561" s="28" t="s">
        <v>8</v>
      </c>
      <c r="AS561" s="28">
        <v>25</v>
      </c>
      <c r="AT561" s="28">
        <v>18.170000000000002</v>
      </c>
      <c r="AU561" s="48">
        <f t="shared" si="18"/>
        <v>45.425530659688555</v>
      </c>
      <c r="AV561" s="48">
        <f t="shared" si="19"/>
        <v>8.229007633587786</v>
      </c>
    </row>
    <row r="562" spans="1:48" x14ac:dyDescent="0.25">
      <c r="A562" s="1">
        <v>43448</v>
      </c>
      <c r="B562">
        <v>126140</v>
      </c>
      <c r="C562">
        <v>6.3</v>
      </c>
      <c r="D562">
        <v>6.39</v>
      </c>
      <c r="E562">
        <f>SUMPRODUCT(fLineItemInvoiceDetail[Quanity],fLineItemInvoiceDetail[Unit Price],--(fLineItemInvoiceDetail[Invoice Number]=fInvoiceHeader[[#This Row],[Invoice Number]]))</f>
        <v>319.36</v>
      </c>
      <c r="F562">
        <f>fInvoiceHeader[[#This Row],[Invoice Discount]]/fInvoiceHeader[[#This Row],[Invoice Sales]]</f>
        <v>2.0008767535070138E-2</v>
      </c>
      <c r="G562">
        <f>SUMIFS(fLineItemInvoiceDetail[Line Weight],fLineItemInvoiceDetail[Invoice Number],fInvoiceHeader[[#This Row],[Invoice Number]])</f>
        <v>88</v>
      </c>
      <c r="I562" s="46">
        <v>125782</v>
      </c>
      <c r="J562" s="46" t="s">
        <v>22</v>
      </c>
      <c r="K562" s="46">
        <v>17</v>
      </c>
      <c r="L562" s="46">
        <v>60</v>
      </c>
      <c r="M562" s="46">
        <f>VLOOKUP(fLineItemInvoiceDetail[[#This Row],[Invoice Number]],fInvoiceHeader[[Invoice Number]:[% Sales Discount]],5,0)*fLineItemInvoiceDetail[[#This Row],[Quanity]]*fLineItemInvoiceDetail[[#This Row],[Unit Price]]</f>
        <v>102.00015826983145</v>
      </c>
      <c r="N5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12.472010119595215</v>
      </c>
      <c r="O562" s="46">
        <f>VLOOKUP(fLineItemInvoiceDetail[[#This Row],[Product]],dProduct[],4,0)*fLineItemInvoiceDetail[[#This Row],[Quanity]]</f>
        <v>119</v>
      </c>
      <c r="AM562" s="31">
        <v>126140</v>
      </c>
      <c r="AN562" s="31">
        <v>6.3</v>
      </c>
      <c r="AO562" s="31">
        <v>6.39</v>
      </c>
      <c r="AQ562" s="32">
        <v>125782</v>
      </c>
      <c r="AR562" s="31" t="s">
        <v>22</v>
      </c>
      <c r="AS562" s="31">
        <v>17</v>
      </c>
      <c r="AT562" s="31">
        <v>60</v>
      </c>
      <c r="AU562" s="48">
        <f t="shared" si="18"/>
        <v>102.00015826983145</v>
      </c>
      <c r="AV562" s="48">
        <f t="shared" si="19"/>
        <v>12.472010119595215</v>
      </c>
    </row>
    <row r="563" spans="1:48" x14ac:dyDescent="0.25">
      <c r="A563" s="1">
        <v>43448</v>
      </c>
      <c r="B563">
        <v>126141</v>
      </c>
      <c r="C563">
        <v>31.5</v>
      </c>
      <c r="D563">
        <v>142.86000000000001</v>
      </c>
      <c r="E563">
        <f>SUMPRODUCT(fLineItemInvoiceDetail[Quanity],fLineItemInvoiceDetail[Unit Price],--(fLineItemInvoiceDetail[Invoice Number]=fInvoiceHeader[[#This Row],[Invoice Number]]))</f>
        <v>2197.91</v>
      </c>
      <c r="F563">
        <f>fInvoiceHeader[[#This Row],[Invoice Discount]]/fInvoiceHeader[[#This Row],[Invoice Sales]]</f>
        <v>6.4998111842614129E-2</v>
      </c>
      <c r="G563">
        <f>SUMIFS(fLineItemInvoiceDetail[Line Weight],fLineItemInvoiceDetail[Invoice Number],fInvoiceHeader[[#This Row],[Invoice Number]])</f>
        <v>572</v>
      </c>
      <c r="I563" s="43">
        <v>125782</v>
      </c>
      <c r="J563" s="43" t="s">
        <v>15</v>
      </c>
      <c r="K563" s="43">
        <v>73</v>
      </c>
      <c r="L563" s="43">
        <v>17.37</v>
      </c>
      <c r="M563" s="43">
        <f>VLOOKUP(fLineItemInvoiceDetail[[#This Row],[Invoice Number]],fInvoiceHeader[[Invoice Number]:[% Sales Discount]],5,0)*fLineItemInvoiceDetail[[#This Row],[Quanity]]*fLineItemInvoiceDetail[[#This Row],[Unit Price]]</f>
        <v>126.80119675267547</v>
      </c>
      <c r="N5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38.254484820607175</v>
      </c>
      <c r="O563" s="43">
        <f>VLOOKUP(fLineItemInvoiceDetail[[#This Row],[Product]],dProduct[],4,0)*fLineItemInvoiceDetail[[#This Row],[Quanity]]</f>
        <v>365</v>
      </c>
      <c r="AM563" s="28">
        <v>126141</v>
      </c>
      <c r="AN563" s="28">
        <v>31.5</v>
      </c>
      <c r="AO563" s="28">
        <v>142.86000000000001</v>
      </c>
      <c r="AQ563" s="30">
        <v>125782</v>
      </c>
      <c r="AR563" s="28" t="s">
        <v>15</v>
      </c>
      <c r="AS563" s="28">
        <v>73</v>
      </c>
      <c r="AT563" s="28">
        <v>17.37</v>
      </c>
      <c r="AU563" s="48">
        <f t="shared" si="18"/>
        <v>126.80119675267547</v>
      </c>
      <c r="AV563" s="48">
        <f t="shared" si="19"/>
        <v>38.254484820607175</v>
      </c>
    </row>
    <row r="564" spans="1:48" x14ac:dyDescent="0.25">
      <c r="A564" s="1">
        <v>43451</v>
      </c>
      <c r="B564">
        <v>126143</v>
      </c>
      <c r="C564">
        <v>97.825000000000003</v>
      </c>
      <c r="D564">
        <v>145.9</v>
      </c>
      <c r="E564">
        <f>SUMPRODUCT(fLineItemInvoiceDetail[Quanity],fLineItemInvoiceDetail[Unit Price],--(fLineItemInvoiceDetail[Invoice Number]=fInvoiceHeader[[#This Row],[Invoice Number]]))</f>
        <v>2244.6799999999998</v>
      </c>
      <c r="F564">
        <f>fInvoiceHeader[[#This Row],[Invoice Discount]]/fInvoiceHeader[[#This Row],[Invoice Sales]]</f>
        <v>6.4998128909243197E-2</v>
      </c>
      <c r="G564">
        <f>SUMIFS(fLineItemInvoiceDetail[Line Weight],fLineItemInvoiceDetail[Invoice Number],fInvoiceHeader[[#This Row],[Invoice Number]])</f>
        <v>752</v>
      </c>
      <c r="I564" s="46">
        <v>125782</v>
      </c>
      <c r="J564" s="46" t="s">
        <v>6</v>
      </c>
      <c r="K564" s="46">
        <v>201</v>
      </c>
      <c r="L564" s="46">
        <v>20.68</v>
      </c>
      <c r="M564" s="46">
        <f>VLOOKUP(fLineItemInvoiceDetail[[#This Row],[Invoice Number]],fInvoiceHeader[[Invoice Number]:[% Sales Discount]],5,0)*fLineItemInvoiceDetail[[#This Row],[Quanity]]*fLineItemInvoiceDetail[[#This Row],[Unit Price]]</f>
        <v>415.66864497749316</v>
      </c>
      <c r="N5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63.198505059797611</v>
      </c>
      <c r="O564" s="46">
        <f>VLOOKUP(fLineItemInvoiceDetail[[#This Row],[Product]],dProduct[],4,0)*fLineItemInvoiceDetail[[#This Row],[Quanity]]</f>
        <v>603</v>
      </c>
      <c r="AM564" s="31">
        <v>126143</v>
      </c>
      <c r="AN564" s="31">
        <v>97.825000000000003</v>
      </c>
      <c r="AO564" s="31">
        <v>145.9</v>
      </c>
      <c r="AQ564" s="32">
        <v>125782</v>
      </c>
      <c r="AR564" s="31" t="s">
        <v>6</v>
      </c>
      <c r="AS564" s="31">
        <v>201</v>
      </c>
      <c r="AT564" s="31">
        <v>20.68</v>
      </c>
      <c r="AU564" s="48">
        <f t="shared" si="18"/>
        <v>415.66864497749316</v>
      </c>
      <c r="AV564" s="48">
        <f t="shared" si="19"/>
        <v>63.198505059797611</v>
      </c>
    </row>
    <row r="565" spans="1:48" x14ac:dyDescent="0.25">
      <c r="A565" s="1">
        <v>43451</v>
      </c>
      <c r="B565">
        <v>126144</v>
      </c>
      <c r="C565">
        <v>30.8</v>
      </c>
      <c r="D565">
        <v>31.01</v>
      </c>
      <c r="E565">
        <f>SUMPRODUCT(fLineItemInvoiceDetail[Quanity],fLineItemInvoiceDetail[Unit Price],--(fLineItemInvoiceDetail[Invoice Number]=fInvoiceHeader[[#This Row],[Invoice Number]]))</f>
        <v>885.87</v>
      </c>
      <c r="F565">
        <f>fInvoiceHeader[[#This Row],[Invoice Discount]]/fInvoiceHeader[[#This Row],[Invoice Sales]]</f>
        <v>3.5005136193798192E-2</v>
      </c>
      <c r="G565">
        <f>SUMIFS(fLineItemInvoiceDetail[Line Weight],fLineItemInvoiceDetail[Invoice Number],fInvoiceHeader[[#This Row],[Invoice Number]])</f>
        <v>255</v>
      </c>
      <c r="I565" s="43">
        <v>125783</v>
      </c>
      <c r="J565" s="43" t="s">
        <v>22</v>
      </c>
      <c r="K565" s="43">
        <v>69</v>
      </c>
      <c r="L565" s="43">
        <v>45</v>
      </c>
      <c r="M565" s="43">
        <f>VLOOKUP(fLineItemInvoiceDetail[[#This Row],[Invoice Number]],fInvoiceHeader[[Invoice Number]:[% Sales Discount]],5,0)*fLineItemInvoiceDetail[[#This Row],[Quanity]]*fLineItemInvoiceDetail[[#This Row],[Unit Price]]</f>
        <v>310.50046635696356</v>
      </c>
      <c r="N5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51.070554493307839</v>
      </c>
      <c r="O565" s="43">
        <f>VLOOKUP(fLineItemInvoiceDetail[[#This Row],[Product]],dProduct[],4,0)*fLineItemInvoiceDetail[[#This Row],[Quanity]]</f>
        <v>483</v>
      </c>
      <c r="AM565" s="28">
        <v>126144</v>
      </c>
      <c r="AN565" s="28">
        <v>30.8</v>
      </c>
      <c r="AO565" s="28">
        <v>31.01</v>
      </c>
      <c r="AQ565" s="30">
        <v>125783</v>
      </c>
      <c r="AR565" s="28" t="s">
        <v>22</v>
      </c>
      <c r="AS565" s="28">
        <v>69</v>
      </c>
      <c r="AT565" s="28">
        <v>45</v>
      </c>
      <c r="AU565" s="48">
        <f t="shared" si="18"/>
        <v>310.50046635696356</v>
      </c>
      <c r="AV565" s="48">
        <f t="shared" si="19"/>
        <v>51.070554493307839</v>
      </c>
    </row>
    <row r="566" spans="1:48" x14ac:dyDescent="0.25">
      <c r="A566" s="1">
        <v>43453</v>
      </c>
      <c r="B566">
        <v>126145</v>
      </c>
      <c r="C566">
        <v>49.699999999999996</v>
      </c>
      <c r="D566">
        <v>184.8</v>
      </c>
      <c r="E566">
        <f>SUMPRODUCT(fLineItemInvoiceDetail[Quanity],fLineItemInvoiceDetail[Unit Price],--(fLineItemInvoiceDetail[Invoice Number]=fInvoiceHeader[[#This Row],[Invoice Number]]))</f>
        <v>2463.9899999999998</v>
      </c>
      <c r="F566">
        <f>fInvoiceHeader[[#This Row],[Invoice Discount]]/fInvoiceHeader[[#This Row],[Invoice Sales]]</f>
        <v>7.500030438435222E-2</v>
      </c>
      <c r="G566">
        <f>SUMIFS(fLineItemInvoiceDetail[Line Weight],fLineItemInvoiceDetail[Invoice Number],fInvoiceHeader[[#This Row],[Invoice Number]])</f>
        <v>510</v>
      </c>
      <c r="I566" s="46">
        <v>125783</v>
      </c>
      <c r="J566" s="46" t="s">
        <v>13</v>
      </c>
      <c r="K566" s="46">
        <v>65</v>
      </c>
      <c r="L566" s="46">
        <v>14.97</v>
      </c>
      <c r="M566" s="46">
        <f>VLOOKUP(fLineItemInvoiceDetail[[#This Row],[Invoice Number]],fInvoiceHeader[[Invoice Number]:[% Sales Discount]],5,0)*fLineItemInvoiceDetail[[#This Row],[Quanity]]*fLineItemInvoiceDetail[[#This Row],[Unit Price]]</f>
        <v>97.305146147711241</v>
      </c>
      <c r="N5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37.800669216061188</v>
      </c>
      <c r="O566" s="46">
        <f>VLOOKUP(fLineItemInvoiceDetail[[#This Row],[Product]],dProduct[],4,0)*fLineItemInvoiceDetail[[#This Row],[Quanity]]</f>
        <v>357.5</v>
      </c>
      <c r="AM566" s="31">
        <v>126145</v>
      </c>
      <c r="AN566" s="31">
        <v>49.699999999999996</v>
      </c>
      <c r="AO566" s="31">
        <v>184.8</v>
      </c>
      <c r="AQ566" s="32">
        <v>125783</v>
      </c>
      <c r="AR566" s="31" t="s">
        <v>13</v>
      </c>
      <c r="AS566" s="31">
        <v>65</v>
      </c>
      <c r="AT566" s="31">
        <v>14.97</v>
      </c>
      <c r="AU566" s="48">
        <f t="shared" si="18"/>
        <v>97.305146147711241</v>
      </c>
      <c r="AV566" s="48">
        <f t="shared" si="19"/>
        <v>37.800669216061188</v>
      </c>
    </row>
    <row r="567" spans="1:48" x14ac:dyDescent="0.25">
      <c r="A567" s="1">
        <v>43453</v>
      </c>
      <c r="B567">
        <v>126146</v>
      </c>
      <c r="C567">
        <v>155.57499999999999</v>
      </c>
      <c r="D567">
        <v>601.13</v>
      </c>
      <c r="E567">
        <f>SUMPRODUCT(fLineItemInvoiceDetail[Quanity],fLineItemInvoiceDetail[Unit Price],--(fLineItemInvoiceDetail[Invoice Number]=fInvoiceHeader[[#This Row],[Invoice Number]]))</f>
        <v>6011.33</v>
      </c>
      <c r="F567">
        <f>fInvoiceHeader[[#This Row],[Invoice Discount]]/fInvoiceHeader[[#This Row],[Invoice Sales]]</f>
        <v>9.9999500942387132E-2</v>
      </c>
      <c r="G567">
        <f>SUMIFS(fLineItemInvoiceDetail[Line Weight],fLineItemInvoiceDetail[Invoice Number],fInvoiceHeader[[#This Row],[Invoice Number]])</f>
        <v>1872</v>
      </c>
      <c r="I567" s="43">
        <v>125783</v>
      </c>
      <c r="J567" s="43" t="s">
        <v>15</v>
      </c>
      <c r="K567" s="43">
        <v>198</v>
      </c>
      <c r="L567" s="43">
        <v>13.03</v>
      </c>
      <c r="M567" s="43">
        <f>VLOOKUP(fLineItemInvoiceDetail[[#This Row],[Invoice Number]],fInvoiceHeader[[Invoice Number]:[% Sales Discount]],5,0)*fLineItemInvoiceDetail[[#This Row],[Quanity]]*fLineItemInvoiceDetail[[#This Row],[Unit Price]]</f>
        <v>257.9943874953251</v>
      </c>
      <c r="N5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104.67877629063098</v>
      </c>
      <c r="O567" s="43">
        <f>VLOOKUP(fLineItemInvoiceDetail[[#This Row],[Product]],dProduct[],4,0)*fLineItemInvoiceDetail[[#This Row],[Quanity]]</f>
        <v>990</v>
      </c>
      <c r="AM567" s="28">
        <v>126146</v>
      </c>
      <c r="AN567" s="28">
        <v>155.57499999999999</v>
      </c>
      <c r="AO567" s="28">
        <v>601.13</v>
      </c>
      <c r="AQ567" s="30">
        <v>125783</v>
      </c>
      <c r="AR567" s="28" t="s">
        <v>15</v>
      </c>
      <c r="AS567" s="28">
        <v>198</v>
      </c>
      <c r="AT567" s="28">
        <v>13.03</v>
      </c>
      <c r="AU567" s="48">
        <f t="shared" si="18"/>
        <v>257.9943874953251</v>
      </c>
      <c r="AV567" s="48">
        <f t="shared" si="19"/>
        <v>104.67877629063098</v>
      </c>
    </row>
    <row r="568" spans="1:48" x14ac:dyDescent="0.25">
      <c r="A568" s="1">
        <v>43455</v>
      </c>
      <c r="B568">
        <v>126147</v>
      </c>
      <c r="C568">
        <v>141.75</v>
      </c>
      <c r="D568">
        <v>532</v>
      </c>
      <c r="E568">
        <f>SUMPRODUCT(fLineItemInvoiceDetail[Quanity],fLineItemInvoiceDetail[Unit Price],--(fLineItemInvoiceDetail[Invoice Number]=fInvoiceHeader[[#This Row],[Invoice Number]]))</f>
        <v>5319.95</v>
      </c>
      <c r="F568">
        <f>fInvoiceHeader[[#This Row],[Invoice Discount]]/fInvoiceHeader[[#This Row],[Invoice Sales]]</f>
        <v>0.10000093985845732</v>
      </c>
      <c r="G568">
        <f>SUMIFS(fLineItemInvoiceDetail[Line Weight],fLineItemInvoiceDetail[Invoice Number],fInvoiceHeader[[#This Row],[Invoice Number]])</f>
        <v>966</v>
      </c>
      <c r="I568" s="46">
        <v>125784</v>
      </c>
      <c r="J568" s="46" t="s">
        <v>17</v>
      </c>
      <c r="K568" s="46">
        <v>73</v>
      </c>
      <c r="L568" s="46">
        <v>16.77</v>
      </c>
      <c r="M568" s="46">
        <f>VLOOKUP(fLineItemInvoiceDetail[[#This Row],[Invoice Number]],fInvoiceHeader[[Invoice Number]:[% Sales Discount]],5,0)*fLineItemInvoiceDetail[[#This Row],[Quanity]]*fLineItemInvoiceDetail[[#This Row],[Unit Price]]</f>
        <v>122.42072850898494</v>
      </c>
      <c r="N5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39.264814814814812</v>
      </c>
      <c r="O568" s="46">
        <f>VLOOKUP(fLineItemInvoiceDetail[[#This Row],[Product]],dProduct[],4,0)*fLineItemInvoiceDetail[[#This Row],[Quanity]]</f>
        <v>474.5</v>
      </c>
      <c r="AM568" s="31">
        <v>126147</v>
      </c>
      <c r="AN568" s="31">
        <v>141.75</v>
      </c>
      <c r="AO568" s="31">
        <v>532</v>
      </c>
      <c r="AQ568" s="32">
        <v>125784</v>
      </c>
      <c r="AR568" s="31" t="s">
        <v>17</v>
      </c>
      <c r="AS568" s="31">
        <v>73</v>
      </c>
      <c r="AT568" s="31">
        <v>16.77</v>
      </c>
      <c r="AU568" s="48">
        <f t="shared" si="18"/>
        <v>122.42072850898494</v>
      </c>
      <c r="AV568" s="48">
        <f t="shared" si="19"/>
        <v>39.264814814814812</v>
      </c>
    </row>
    <row r="569" spans="1:48" x14ac:dyDescent="0.25">
      <c r="A569" s="1">
        <v>43456</v>
      </c>
      <c r="B569">
        <v>126148</v>
      </c>
      <c r="C569">
        <v>28.875</v>
      </c>
      <c r="D569">
        <v>9.4499999999999993</v>
      </c>
      <c r="E569">
        <f>SUMPRODUCT(fLineItemInvoiceDetail[Quanity],fLineItemInvoiceDetail[Unit Price],--(fLineItemInvoiceDetail[Invoice Number]=fInvoiceHeader[[#This Row],[Invoice Number]]))</f>
        <v>472.42000000000007</v>
      </c>
      <c r="F569">
        <f>fInvoiceHeader[[#This Row],[Invoice Discount]]/fInvoiceHeader[[#This Row],[Invoice Sales]]</f>
        <v>2.000338681681554E-2</v>
      </c>
      <c r="G569">
        <f>SUMIFS(fLineItemInvoiceDetail[Line Weight],fLineItemInvoiceDetail[Invoice Number],fInvoiceHeader[[#This Row],[Invoice Number]])</f>
        <v>169</v>
      </c>
      <c r="I569" s="43">
        <v>125784</v>
      </c>
      <c r="J569" s="43" t="s">
        <v>22</v>
      </c>
      <c r="K569" s="43">
        <v>73</v>
      </c>
      <c r="L569" s="43">
        <v>45</v>
      </c>
      <c r="M569" s="43">
        <f>VLOOKUP(fLineItemInvoiceDetail[[#This Row],[Invoice Number]],fInvoiceHeader[[Invoice Number]:[% Sales Discount]],5,0)*fLineItemInvoiceDetail[[#This Row],[Quanity]]*fLineItemInvoiceDetail[[#This Row],[Unit Price]]</f>
        <v>328.49927149101507</v>
      </c>
      <c r="N5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42.285185185185185</v>
      </c>
      <c r="O569" s="43">
        <f>VLOOKUP(fLineItemInvoiceDetail[[#This Row],[Product]],dProduct[],4,0)*fLineItemInvoiceDetail[[#This Row],[Quanity]]</f>
        <v>511</v>
      </c>
      <c r="AM569" s="28">
        <v>126148</v>
      </c>
      <c r="AN569" s="28">
        <v>28.875</v>
      </c>
      <c r="AO569" s="28">
        <v>9.4499999999999993</v>
      </c>
      <c r="AQ569" s="30">
        <v>125784</v>
      </c>
      <c r="AR569" s="28" t="s">
        <v>22</v>
      </c>
      <c r="AS569" s="28">
        <v>73</v>
      </c>
      <c r="AT569" s="28">
        <v>45</v>
      </c>
      <c r="AU569" s="48">
        <f t="shared" si="18"/>
        <v>328.49927149101507</v>
      </c>
      <c r="AV569" s="48">
        <f t="shared" si="19"/>
        <v>42.285185185185185</v>
      </c>
    </row>
    <row r="570" spans="1:48" x14ac:dyDescent="0.25">
      <c r="A570" s="1">
        <v>43457</v>
      </c>
      <c r="B570">
        <v>126149</v>
      </c>
      <c r="C570">
        <v>57.924999999999997</v>
      </c>
      <c r="D570">
        <v>175.99</v>
      </c>
      <c r="E570">
        <f>SUMPRODUCT(fLineItemInvoiceDetail[Quanity],fLineItemInvoiceDetail[Unit Price],--(fLineItemInvoiceDetail[Invoice Number]=fInvoiceHeader[[#This Row],[Invoice Number]]))</f>
        <v>2346.4899999999998</v>
      </c>
      <c r="F570">
        <f>fInvoiceHeader[[#This Row],[Invoice Discount]]/fInvoiceHeader[[#This Row],[Invoice Sales]]</f>
        <v>7.5001385047453864E-2</v>
      </c>
      <c r="G570">
        <f>SUMIFS(fLineItemInvoiceDetail[Line Weight],fLineItemInvoiceDetail[Invoice Number],fInvoiceHeader[[#This Row],[Invoice Number]])</f>
        <v>590.5</v>
      </c>
      <c r="I570" s="46">
        <v>125785</v>
      </c>
      <c r="J570" s="46" t="s">
        <v>10</v>
      </c>
      <c r="K570" s="46">
        <v>34</v>
      </c>
      <c r="L570" s="46">
        <v>18.82</v>
      </c>
      <c r="M570" s="46">
        <f>VLOOKUP(fLineItemInvoiceDetail[[#This Row],[Invoice Number]],fInvoiceHeader[[Invoice Number]:[% Sales Discount]],5,0)*fLineItemInvoiceDetail[[#This Row],[Quanity]]*fLineItemInvoiceDetail[[#This Row],[Unit Price]]</f>
        <v>19.200000000000003</v>
      </c>
      <c r="N5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570" s="46">
        <f>VLOOKUP(fLineItemInvoiceDetail[[#This Row],[Product]],dProduct[],4,0)*fLineItemInvoiceDetail[[#This Row],[Quanity]]</f>
        <v>204</v>
      </c>
      <c r="AM570" s="31">
        <v>126149</v>
      </c>
      <c r="AN570" s="31">
        <v>57.924999999999997</v>
      </c>
      <c r="AO570" s="31">
        <v>175.99</v>
      </c>
      <c r="AQ570" s="32">
        <v>125785</v>
      </c>
      <c r="AR570" s="31" t="s">
        <v>10</v>
      </c>
      <c r="AS570" s="31">
        <v>34</v>
      </c>
      <c r="AT570" s="31">
        <v>18.82</v>
      </c>
      <c r="AU570" s="48">
        <f t="shared" si="18"/>
        <v>19.200000000000003</v>
      </c>
      <c r="AV570" s="48">
        <f t="shared" si="19"/>
        <v>15.925000000000001</v>
      </c>
    </row>
    <row r="571" spans="1:48" x14ac:dyDescent="0.25">
      <c r="A571" s="1">
        <v>43457</v>
      </c>
      <c r="B571">
        <v>126150</v>
      </c>
      <c r="C571">
        <v>41.825000000000003</v>
      </c>
      <c r="D571">
        <v>56.16</v>
      </c>
      <c r="E571">
        <f>SUMPRODUCT(fLineItemInvoiceDetail[Quanity],fLineItemInvoiceDetail[Unit Price],--(fLineItemInvoiceDetail[Invoice Number]=fInvoiceHeader[[#This Row],[Invoice Number]]))</f>
        <v>1123.1100000000001</v>
      </c>
      <c r="F571">
        <f>fInvoiceHeader[[#This Row],[Invoice Discount]]/fInvoiceHeader[[#This Row],[Invoice Sales]]</f>
        <v>5.0004006731308587E-2</v>
      </c>
      <c r="G571">
        <f>SUMIFS(fLineItemInvoiceDetail[Line Weight],fLineItemInvoiceDetail[Invoice Number],fInvoiceHeader[[#This Row],[Invoice Number]])</f>
        <v>403</v>
      </c>
      <c r="I571" s="43">
        <v>125786</v>
      </c>
      <c r="J571" s="43" t="s">
        <v>14</v>
      </c>
      <c r="K571" s="43">
        <v>184</v>
      </c>
      <c r="L571" s="43">
        <v>13.03</v>
      </c>
      <c r="M571" s="43">
        <f>VLOOKUP(fLineItemInvoiceDetail[[#This Row],[Invoice Number]],fInvoiceHeader[[Invoice Number]:[% Sales Discount]],5,0)*fLineItemInvoiceDetail[[#This Row],[Quanity]]*fLineItemInvoiceDetail[[#This Row],[Unit Price]]</f>
        <v>239.7500148214389</v>
      </c>
      <c r="N5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93.858667842964266</v>
      </c>
      <c r="O571" s="43">
        <f>VLOOKUP(fLineItemInvoiceDetail[[#This Row],[Product]],dProduct[],4,0)*fLineItemInvoiceDetail[[#This Row],[Quanity]]</f>
        <v>1288</v>
      </c>
      <c r="AM571" s="28">
        <v>126150</v>
      </c>
      <c r="AN571" s="28">
        <v>41.825000000000003</v>
      </c>
      <c r="AO571" s="28">
        <v>56.16</v>
      </c>
      <c r="AQ571" s="30">
        <v>125786</v>
      </c>
      <c r="AR571" s="28" t="s">
        <v>14</v>
      </c>
      <c r="AS571" s="28">
        <v>184</v>
      </c>
      <c r="AT571" s="28">
        <v>13.03</v>
      </c>
      <c r="AU571" s="48">
        <f t="shared" si="18"/>
        <v>239.7500148214389</v>
      </c>
      <c r="AV571" s="48">
        <f t="shared" si="19"/>
        <v>93.858667842964266</v>
      </c>
    </row>
    <row r="572" spans="1:48" x14ac:dyDescent="0.25">
      <c r="A572" s="1">
        <v>43458</v>
      </c>
      <c r="B572">
        <v>126151</v>
      </c>
      <c r="C572">
        <v>261.97500000000002</v>
      </c>
      <c r="D572">
        <v>991.22</v>
      </c>
      <c r="E572">
        <f>SUMPRODUCT(fLineItemInvoiceDetail[Quanity],fLineItemInvoiceDetail[Unit Price],--(fLineItemInvoiceDetail[Invoice Number]=fInvoiceHeader[[#This Row],[Invoice Number]]))</f>
        <v>9912.2200000000012</v>
      </c>
      <c r="F572">
        <f>fInvoiceHeader[[#This Row],[Invoice Discount]]/fInvoiceHeader[[#This Row],[Invoice Sales]]</f>
        <v>9.9999798228852868E-2</v>
      </c>
      <c r="G572">
        <f>SUMIFS(fLineItemInvoiceDetail[Line Weight],fLineItemInvoiceDetail[Invoice Number],fInvoiceHeader[[#This Row],[Invoice Number]])</f>
        <v>2087.5</v>
      </c>
      <c r="I572" s="46">
        <v>125786</v>
      </c>
      <c r="J572" s="46" t="s">
        <v>17</v>
      </c>
      <c r="K572" s="46">
        <v>51</v>
      </c>
      <c r="L572" s="46">
        <v>16.77</v>
      </c>
      <c r="M572" s="46">
        <f>VLOOKUP(fLineItemInvoiceDetail[[#This Row],[Invoice Number]],fInvoiceHeader[[Invoice Number]:[% Sales Discount]],5,0)*fLineItemInvoiceDetail[[#This Row],[Quanity]]*fLineItemInvoiceDetail[[#This Row],[Unit Price]]</f>
        <v>85.526291825024202</v>
      </c>
      <c r="N5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24.156947507719451</v>
      </c>
      <c r="O572" s="46">
        <f>VLOOKUP(fLineItemInvoiceDetail[[#This Row],[Product]],dProduct[],4,0)*fLineItemInvoiceDetail[[#This Row],[Quanity]]</f>
        <v>331.5</v>
      </c>
      <c r="AM572" s="31">
        <v>126151</v>
      </c>
      <c r="AN572" s="31">
        <v>261.97500000000002</v>
      </c>
      <c r="AO572" s="31">
        <v>991.22</v>
      </c>
      <c r="AQ572" s="32">
        <v>125786</v>
      </c>
      <c r="AR572" s="31" t="s">
        <v>17</v>
      </c>
      <c r="AS572" s="31">
        <v>51</v>
      </c>
      <c r="AT572" s="31">
        <v>16.77</v>
      </c>
      <c r="AU572" s="48">
        <f t="shared" si="18"/>
        <v>85.526291825024202</v>
      </c>
      <c r="AV572" s="48">
        <f t="shared" si="19"/>
        <v>24.156947507719451</v>
      </c>
    </row>
    <row r="573" spans="1:48" x14ac:dyDescent="0.25">
      <c r="A573" s="1">
        <v>43459</v>
      </c>
      <c r="B573">
        <v>126152</v>
      </c>
      <c r="C573">
        <v>198.1</v>
      </c>
      <c r="D573">
        <v>397.83</v>
      </c>
      <c r="E573">
        <f>SUMPRODUCT(fLineItemInvoiceDetail[Quanity],fLineItemInvoiceDetail[Unit Price],--(fLineItemInvoiceDetail[Invoice Number]=fInvoiceHeader[[#This Row],[Invoice Number]]))</f>
        <v>3978.31</v>
      </c>
      <c r="F573">
        <f>fInvoiceHeader[[#This Row],[Invoice Discount]]/fInvoiceHeader[[#This Row],[Invoice Sales]]</f>
        <v>9.9999748636984048E-2</v>
      </c>
      <c r="G573">
        <f>SUMIFS(fLineItemInvoiceDetail[Line Weight],fLineItemInvoiceDetail[Invoice Number],fInvoiceHeader[[#This Row],[Invoice Number]])</f>
        <v>1777</v>
      </c>
      <c r="I573" s="43">
        <v>125786</v>
      </c>
      <c r="J573" s="43" t="s">
        <v>16</v>
      </c>
      <c r="K573" s="43">
        <v>185</v>
      </c>
      <c r="L573" s="43">
        <v>8.5299999999999994</v>
      </c>
      <c r="M573" s="43">
        <f>VLOOKUP(fLineItemInvoiceDetail[[#This Row],[Invoice Number]],fInvoiceHeader[[Invoice Number]:[% Sales Discount]],5,0)*fLineItemInvoiceDetail[[#This Row],[Quanity]]*fLineItemInvoiceDetail[[#This Row],[Unit Price]]</f>
        <v>157.80369335353686</v>
      </c>
      <c r="N5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47.184384649316272</v>
      </c>
      <c r="O573" s="43">
        <f>VLOOKUP(fLineItemInvoiceDetail[[#This Row],[Product]],dProduct[],4,0)*fLineItemInvoiceDetail[[#This Row],[Quanity]]</f>
        <v>647.5</v>
      </c>
      <c r="AM573" s="28">
        <v>126152</v>
      </c>
      <c r="AN573" s="28">
        <v>198.1</v>
      </c>
      <c r="AO573" s="28">
        <v>397.83</v>
      </c>
      <c r="AQ573" s="30">
        <v>125786</v>
      </c>
      <c r="AR573" s="28" t="s">
        <v>16</v>
      </c>
      <c r="AS573" s="28">
        <v>185</v>
      </c>
      <c r="AT573" s="28">
        <v>8.5299999999999994</v>
      </c>
      <c r="AU573" s="48">
        <f t="shared" si="18"/>
        <v>157.80369335353686</v>
      </c>
      <c r="AV573" s="48">
        <f t="shared" si="19"/>
        <v>47.184384649316272</v>
      </c>
    </row>
    <row r="574" spans="1:48" x14ac:dyDescent="0.25">
      <c r="A574" s="1">
        <v>43460</v>
      </c>
      <c r="B574">
        <v>126153</v>
      </c>
      <c r="C574">
        <v>9.625</v>
      </c>
      <c r="D574">
        <v>15.98</v>
      </c>
      <c r="E574">
        <f>SUMPRODUCT(fLineItemInvoiceDetail[Quanity],fLineItemInvoiceDetail[Unit Price],--(fLineItemInvoiceDetail[Invoice Number]=fInvoiceHeader[[#This Row],[Invoice Number]]))</f>
        <v>532.67999999999995</v>
      </c>
      <c r="F574">
        <f>fInvoiceHeader[[#This Row],[Invoice Discount]]/fInvoiceHeader[[#This Row],[Invoice Sales]]</f>
        <v>2.9999249080123153E-2</v>
      </c>
      <c r="G574">
        <f>SUMIFS(fLineItemInvoiceDetail[Line Weight],fLineItemInvoiceDetail[Invoice Number],fInvoiceHeader[[#This Row],[Invoice Number]])</f>
        <v>161</v>
      </c>
      <c r="I574" s="46">
        <v>125787</v>
      </c>
      <c r="J574" s="46" t="s">
        <v>10</v>
      </c>
      <c r="K574" s="46">
        <v>56</v>
      </c>
      <c r="L574" s="46">
        <v>17.37</v>
      </c>
      <c r="M574" s="46">
        <f>VLOOKUP(fLineItemInvoiceDetail[[#This Row],[Invoice Number]],fInvoiceHeader[[Invoice Number]:[% Sales Discount]],5,0)*fLineItemInvoiceDetail[[#This Row],[Quanity]]*fLineItemInvoiceDetail[[#This Row],[Unit Price]]</f>
        <v>72.955266804424454</v>
      </c>
      <c r="N5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38.074371859296484</v>
      </c>
      <c r="O574" s="46">
        <f>VLOOKUP(fLineItemInvoiceDetail[[#This Row],[Product]],dProduct[],4,0)*fLineItemInvoiceDetail[[#This Row],[Quanity]]</f>
        <v>336</v>
      </c>
      <c r="AM574" s="31">
        <v>126153</v>
      </c>
      <c r="AN574" s="31">
        <v>9.625</v>
      </c>
      <c r="AO574" s="31">
        <v>15.98</v>
      </c>
      <c r="AQ574" s="32">
        <v>125787</v>
      </c>
      <c r="AR574" s="31" t="s">
        <v>10</v>
      </c>
      <c r="AS574" s="31">
        <v>56</v>
      </c>
      <c r="AT574" s="31">
        <v>17.37</v>
      </c>
      <c r="AU574" s="48">
        <f t="shared" si="18"/>
        <v>72.955266804424454</v>
      </c>
      <c r="AV574" s="48">
        <f t="shared" si="19"/>
        <v>38.074371859296484</v>
      </c>
    </row>
    <row r="575" spans="1:48" x14ac:dyDescent="0.25">
      <c r="A575" s="1">
        <v>43462</v>
      </c>
      <c r="B575">
        <v>126154</v>
      </c>
      <c r="C575">
        <v>126.175</v>
      </c>
      <c r="D575">
        <v>282.3</v>
      </c>
      <c r="E575">
        <f>SUMPRODUCT(fLineItemInvoiceDetail[Quanity],fLineItemInvoiceDetail[Unit Price],--(fLineItemInvoiceDetail[Invoice Number]=fInvoiceHeader[[#This Row],[Invoice Number]]))</f>
        <v>2822.96</v>
      </c>
      <c r="F575">
        <f>fInvoiceHeader[[#This Row],[Invoice Discount]]/fInvoiceHeader[[#This Row],[Invoice Sales]]</f>
        <v>0.10000141695241874</v>
      </c>
      <c r="G575">
        <f>SUMIFS(fLineItemInvoiceDetail[Line Weight],fLineItemInvoiceDetail[Invoice Number],fInvoiceHeader[[#This Row],[Invoice Number]])</f>
        <v>829</v>
      </c>
      <c r="I575" s="43">
        <v>125787</v>
      </c>
      <c r="J575" s="43" t="s">
        <v>8</v>
      </c>
      <c r="K575" s="43">
        <v>42</v>
      </c>
      <c r="L575" s="43">
        <v>18.170000000000002</v>
      </c>
      <c r="M575" s="43">
        <f>VLOOKUP(fLineItemInvoiceDetail[[#This Row],[Invoice Number]],fInvoiceHeader[[Invoice Number]:[% Sales Discount]],5,0)*fLineItemInvoiceDetail[[#This Row],[Quanity]]*fLineItemInvoiceDetail[[#This Row],[Unit Price]]</f>
        <v>57.23649386167498</v>
      </c>
      <c r="N5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19.037185929648242</v>
      </c>
      <c r="O575" s="43">
        <f>VLOOKUP(fLineItemInvoiceDetail[[#This Row],[Product]],dProduct[],4,0)*fLineItemInvoiceDetail[[#This Row],[Quanity]]</f>
        <v>168</v>
      </c>
      <c r="AM575" s="28">
        <v>126154</v>
      </c>
      <c r="AN575" s="28">
        <v>126.175</v>
      </c>
      <c r="AO575" s="28">
        <v>282.3</v>
      </c>
      <c r="AQ575" s="30">
        <v>125787</v>
      </c>
      <c r="AR575" s="28" t="s">
        <v>8</v>
      </c>
      <c r="AS575" s="28">
        <v>42</v>
      </c>
      <c r="AT575" s="28">
        <v>18.170000000000002</v>
      </c>
      <c r="AU575" s="48">
        <f t="shared" si="18"/>
        <v>57.23649386167498</v>
      </c>
      <c r="AV575" s="48">
        <f t="shared" si="19"/>
        <v>19.037185929648242</v>
      </c>
    </row>
    <row r="576" spans="1:48" x14ac:dyDescent="0.25">
      <c r="A576" s="1">
        <v>43466</v>
      </c>
      <c r="B576">
        <v>126157</v>
      </c>
      <c r="C576">
        <v>58.8</v>
      </c>
      <c r="D576">
        <v>124.39</v>
      </c>
      <c r="E576">
        <f>SUMPRODUCT(fLineItemInvoiceDetail[Quanity],fLineItemInvoiceDetail[Unit Price],--(fLineItemInvoiceDetail[Invoice Number]=fInvoiceHeader[[#This Row],[Invoice Number]]))</f>
        <v>1913.71</v>
      </c>
      <c r="F576">
        <f>fInvoiceHeader[[#This Row],[Invoice Discount]]/fInvoiceHeader[[#This Row],[Invoice Sales]]</f>
        <v>6.4999399073004796E-2</v>
      </c>
      <c r="G576">
        <f>SUMIFS(fLineItemInvoiceDetail[Line Weight],fLineItemInvoiceDetail[Invoice Number],fInvoiceHeader[[#This Row],[Invoice Number]])</f>
        <v>424</v>
      </c>
      <c r="I576" s="46">
        <v>125787</v>
      </c>
      <c r="J576" s="46" t="s">
        <v>13</v>
      </c>
      <c r="K576" s="46">
        <v>35</v>
      </c>
      <c r="L576" s="46">
        <v>16.22</v>
      </c>
      <c r="M576" s="46">
        <f>VLOOKUP(fLineItemInvoiceDetail[[#This Row],[Invoice Number]],fInvoiceHeader[[Invoice Number]:[% Sales Discount]],5,0)*fLineItemInvoiceDetail[[#This Row],[Quanity]]*fLineItemInvoiceDetail[[#This Row],[Unit Price]]</f>
        <v>42.578239333900569</v>
      </c>
      <c r="N5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21.813442211055278</v>
      </c>
      <c r="O576" s="46">
        <f>VLOOKUP(fLineItemInvoiceDetail[[#This Row],[Product]],dProduct[],4,0)*fLineItemInvoiceDetail[[#This Row],[Quanity]]</f>
        <v>192.5</v>
      </c>
      <c r="AM576" s="31">
        <v>126157</v>
      </c>
      <c r="AN576" s="31">
        <v>58.8</v>
      </c>
      <c r="AO576" s="31">
        <v>124.39</v>
      </c>
      <c r="AQ576" s="32">
        <v>125787</v>
      </c>
      <c r="AR576" s="31" t="s">
        <v>13</v>
      </c>
      <c r="AS576" s="31">
        <v>35</v>
      </c>
      <c r="AT576" s="31">
        <v>16.22</v>
      </c>
      <c r="AU576" s="48">
        <f t="shared" si="18"/>
        <v>42.578239333900569</v>
      </c>
      <c r="AV576" s="48">
        <f t="shared" si="19"/>
        <v>21.813442211055278</v>
      </c>
    </row>
    <row r="577" spans="1:48" x14ac:dyDescent="0.25">
      <c r="A577" s="1">
        <v>43466</v>
      </c>
      <c r="B577">
        <v>126158</v>
      </c>
      <c r="C577">
        <v>21.875</v>
      </c>
      <c r="D577">
        <v>67.33</v>
      </c>
      <c r="E577">
        <f>SUMPRODUCT(fLineItemInvoiceDetail[Quanity],fLineItemInvoiceDetail[Unit Price],--(fLineItemInvoiceDetail[Invoice Number]=fInvoiceHeader[[#This Row],[Invoice Number]]))</f>
        <v>1346.6399999999999</v>
      </c>
      <c r="F577">
        <f>fInvoiceHeader[[#This Row],[Invoice Discount]]/fInvoiceHeader[[#This Row],[Invoice Sales]]</f>
        <v>4.9998514822075686E-2</v>
      </c>
      <c r="G577">
        <f>SUMIFS(fLineItemInvoiceDetail[Line Weight],fLineItemInvoiceDetail[Invoice Number],fInvoiceHeader[[#This Row],[Invoice Number]])</f>
        <v>193</v>
      </c>
      <c r="I577" s="43">
        <v>125788</v>
      </c>
      <c r="J577" s="43" t="s">
        <v>13</v>
      </c>
      <c r="K577" s="43">
        <v>209</v>
      </c>
      <c r="L577" s="43">
        <v>11.23</v>
      </c>
      <c r="M577" s="43">
        <f>VLOOKUP(fLineItemInvoiceDetail[[#This Row],[Invoice Number]],fInvoiceHeader[[Invoice Number]:[% Sales Discount]],5,0)*fLineItemInvoiceDetail[[#This Row],[Quanity]]*fLineItemInvoiceDetail[[#This Row],[Unit Price]]</f>
        <v>234.70761414452767</v>
      </c>
      <c r="N5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158.54068976183109</v>
      </c>
      <c r="O577" s="43">
        <f>VLOOKUP(fLineItemInvoiceDetail[[#This Row],[Product]],dProduct[],4,0)*fLineItemInvoiceDetail[[#This Row],[Quanity]]</f>
        <v>1149.5</v>
      </c>
      <c r="AM577" s="28">
        <v>126158</v>
      </c>
      <c r="AN577" s="28">
        <v>21.875</v>
      </c>
      <c r="AO577" s="28">
        <v>67.33</v>
      </c>
      <c r="AQ577" s="30">
        <v>125788</v>
      </c>
      <c r="AR577" s="28" t="s">
        <v>13</v>
      </c>
      <c r="AS577" s="28">
        <v>209</v>
      </c>
      <c r="AT577" s="28">
        <v>11.23</v>
      </c>
      <c r="AU577" s="48">
        <f t="shared" si="18"/>
        <v>234.70761414452767</v>
      </c>
      <c r="AV577" s="48">
        <f t="shared" si="19"/>
        <v>158.54068976183109</v>
      </c>
    </row>
    <row r="578" spans="1:48" x14ac:dyDescent="0.25">
      <c r="A578" s="1">
        <v>43466</v>
      </c>
      <c r="B578">
        <v>126159</v>
      </c>
      <c r="C578">
        <v>29.925000000000001</v>
      </c>
      <c r="D578">
        <v>27.67</v>
      </c>
      <c r="E578">
        <f>SUMPRODUCT(fLineItemInvoiceDetail[Quanity],fLineItemInvoiceDetail[Unit Price],--(fLineItemInvoiceDetail[Invoice Number]=fInvoiceHeader[[#This Row],[Invoice Number]]))</f>
        <v>790.44</v>
      </c>
      <c r="F578">
        <f>fInvoiceHeader[[#This Row],[Invoice Discount]]/fInvoiceHeader[[#This Row],[Invoice Sales]]</f>
        <v>3.5005819543545369E-2</v>
      </c>
      <c r="G578">
        <f>SUMIFS(fLineItemInvoiceDetail[Line Weight],fLineItemInvoiceDetail[Invoice Number],fInvoiceHeader[[#This Row],[Invoice Number]])</f>
        <v>294</v>
      </c>
      <c r="I578" s="46">
        <v>125788</v>
      </c>
      <c r="J578" s="46" t="s">
        <v>11</v>
      </c>
      <c r="K578" s="46">
        <v>64</v>
      </c>
      <c r="L578" s="46">
        <v>11.97</v>
      </c>
      <c r="M578" s="46">
        <f>VLOOKUP(fLineItemInvoiceDetail[[#This Row],[Invoice Number]],fInvoiceHeader[[Invoice Number]:[% Sales Discount]],5,0)*fLineItemInvoiceDetail[[#This Row],[Quanity]]*fLineItemInvoiceDetail[[#This Row],[Unit Price]]</f>
        <v>76.608200455819286</v>
      </c>
      <c r="N5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44.134859263841633</v>
      </c>
      <c r="O578" s="46">
        <f>VLOOKUP(fLineItemInvoiceDetail[[#This Row],[Product]],dProduct[],4,0)*fLineItemInvoiceDetail[[#This Row],[Quanity]]</f>
        <v>320</v>
      </c>
      <c r="AM578" s="31">
        <v>126159</v>
      </c>
      <c r="AN578" s="31">
        <v>29.925000000000001</v>
      </c>
      <c r="AO578" s="31">
        <v>27.67</v>
      </c>
      <c r="AQ578" s="32">
        <v>125788</v>
      </c>
      <c r="AR578" s="31" t="s">
        <v>11</v>
      </c>
      <c r="AS578" s="31">
        <v>64</v>
      </c>
      <c r="AT578" s="31">
        <v>11.97</v>
      </c>
      <c r="AU578" s="48">
        <f t="shared" si="18"/>
        <v>76.608200455819286</v>
      </c>
      <c r="AV578" s="48">
        <f t="shared" si="19"/>
        <v>44.134859263841633</v>
      </c>
    </row>
    <row r="579" spans="1:48" x14ac:dyDescent="0.25">
      <c r="A579" s="1">
        <v>43467</v>
      </c>
      <c r="B579">
        <v>126160</v>
      </c>
      <c r="C579">
        <v>75.075000000000003</v>
      </c>
      <c r="D579">
        <v>82.78</v>
      </c>
      <c r="E579">
        <f>SUMPRODUCT(fLineItemInvoiceDetail[Quanity],fLineItemInvoiceDetail[Unit Price],--(fLineItemInvoiceDetail[Invoice Number]=fInvoiceHeader[[#This Row],[Invoice Number]]))</f>
        <v>1655.68</v>
      </c>
      <c r="F579">
        <f>fInvoiceHeader[[#This Row],[Invoice Discount]]/fInvoiceHeader[[#This Row],[Invoice Sales]]</f>
        <v>4.9997584074217241E-2</v>
      </c>
      <c r="G579">
        <f>SUMIFS(fLineItemInvoiceDetail[Line Weight],fLineItemInvoiceDetail[Invoice Number],fInvoiceHeader[[#This Row],[Invoice Number]])</f>
        <v>520</v>
      </c>
      <c r="I579" s="43">
        <v>125788</v>
      </c>
      <c r="J579" s="43" t="s">
        <v>21</v>
      </c>
      <c r="K579" s="43">
        <v>42</v>
      </c>
      <c r="L579" s="43">
        <v>16.87</v>
      </c>
      <c r="M579" s="43">
        <f>VLOOKUP(fLineItemInvoiceDetail[[#This Row],[Invoice Number]],fInvoiceHeader[[Invoice Number]:[% Sales Discount]],5,0)*fLineItemInvoiceDetail[[#This Row],[Quanity]]*fLineItemInvoiceDetail[[#This Row],[Unit Price]]</f>
        <v>70.854185399653034</v>
      </c>
      <c r="N5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20.274450974327248</v>
      </c>
      <c r="O579" s="43">
        <f>VLOOKUP(fLineItemInvoiceDetail[[#This Row],[Product]],dProduct[],4,0)*fLineItemInvoiceDetail[[#This Row],[Quanity]]</f>
        <v>147</v>
      </c>
      <c r="AM579" s="28">
        <v>126160</v>
      </c>
      <c r="AN579" s="28">
        <v>75.075000000000003</v>
      </c>
      <c r="AO579" s="28">
        <v>82.78</v>
      </c>
      <c r="AQ579" s="30">
        <v>125788</v>
      </c>
      <c r="AR579" s="28" t="s">
        <v>21</v>
      </c>
      <c r="AS579" s="28">
        <v>42</v>
      </c>
      <c r="AT579" s="28">
        <v>16.87</v>
      </c>
      <c r="AU579" s="48">
        <f t="shared" si="18"/>
        <v>70.854185399653034</v>
      </c>
      <c r="AV579" s="48">
        <f t="shared" si="19"/>
        <v>20.274450974327248</v>
      </c>
    </row>
    <row r="580" spans="1:48" x14ac:dyDescent="0.25">
      <c r="A580" s="1">
        <v>43468</v>
      </c>
      <c r="B580">
        <v>126162</v>
      </c>
      <c r="C580">
        <v>190.57499999999999</v>
      </c>
      <c r="D580">
        <v>324.07</v>
      </c>
      <c r="E580">
        <f>SUMPRODUCT(fLineItemInvoiceDetail[Quanity],fLineItemInvoiceDetail[Unit Price],--(fLineItemInvoiceDetail[Invoice Number]=fInvoiceHeader[[#This Row],[Invoice Number]]))</f>
        <v>3240.67</v>
      </c>
      <c r="F580">
        <f>fInvoiceHeader[[#This Row],[Invoice Discount]]/fInvoiceHeader[[#This Row],[Invoice Sales]]</f>
        <v>0.10000092573449317</v>
      </c>
      <c r="G580">
        <f>SUMIFS(fLineItemInvoiceDetail[Line Weight],fLineItemInvoiceDetail[Invoice Number],fInvoiceHeader[[#This Row],[Invoice Number]])</f>
        <v>1259</v>
      </c>
      <c r="I580" s="46">
        <v>125789</v>
      </c>
      <c r="J580" s="46" t="s">
        <v>15</v>
      </c>
      <c r="K580" s="46">
        <v>57</v>
      </c>
      <c r="L580" s="46">
        <v>17.37</v>
      </c>
      <c r="M580" s="46">
        <f>VLOOKUP(fLineItemInvoiceDetail[[#This Row],[Invoice Number]],fInvoiceHeader[[Invoice Number]:[% Sales Discount]],5,0)*fLineItemInvoiceDetail[[#This Row],[Quanity]]*fLineItemInvoiceDetail[[#This Row],[Unit Price]]</f>
        <v>99.008712058420656</v>
      </c>
      <c r="N5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33.297432239657631</v>
      </c>
      <c r="O580" s="46">
        <f>VLOOKUP(fLineItemInvoiceDetail[[#This Row],[Product]],dProduct[],4,0)*fLineItemInvoiceDetail[[#This Row],[Quanity]]</f>
        <v>285</v>
      </c>
      <c r="AM580" s="31">
        <v>126162</v>
      </c>
      <c r="AN580" s="31">
        <v>190.57499999999999</v>
      </c>
      <c r="AO580" s="31">
        <v>324.07</v>
      </c>
      <c r="AQ580" s="32">
        <v>125789</v>
      </c>
      <c r="AR580" s="31" t="s">
        <v>15</v>
      </c>
      <c r="AS580" s="31">
        <v>57</v>
      </c>
      <c r="AT580" s="31">
        <v>17.37</v>
      </c>
      <c r="AU580" s="48">
        <f t="shared" si="18"/>
        <v>99.008712058420656</v>
      </c>
      <c r="AV580" s="48">
        <f t="shared" si="19"/>
        <v>33.297432239657631</v>
      </c>
    </row>
    <row r="581" spans="1:48" x14ac:dyDescent="0.25">
      <c r="A581" s="1">
        <v>43469</v>
      </c>
      <c r="B581">
        <v>126163</v>
      </c>
      <c r="C581">
        <v>27.299999999999997</v>
      </c>
      <c r="D581">
        <v>31.74</v>
      </c>
      <c r="E581">
        <f>SUMPRODUCT(fLineItemInvoiceDetail[Quanity],fLineItemInvoiceDetail[Unit Price],--(fLineItemInvoiceDetail[Invoice Number]=fInvoiceHeader[[#This Row],[Invoice Number]]))</f>
        <v>906.96</v>
      </c>
      <c r="F581">
        <f>fInvoiceHeader[[#This Row],[Invoice Discount]]/fInvoiceHeader[[#This Row],[Invoice Sales]]</f>
        <v>3.4996030695951308E-2</v>
      </c>
      <c r="G581">
        <f>SUMIFS(fLineItemInvoiceDetail[Line Weight],fLineItemInvoiceDetail[Invoice Number],fInvoiceHeader[[#This Row],[Invoice Number]])</f>
        <v>313</v>
      </c>
      <c r="I581" s="43">
        <v>125789</v>
      </c>
      <c r="J581" s="43" t="s">
        <v>8</v>
      </c>
      <c r="K581" s="43">
        <v>73</v>
      </c>
      <c r="L581" s="43">
        <v>16.77</v>
      </c>
      <c r="M581" s="43">
        <f>VLOOKUP(fLineItemInvoiceDetail[[#This Row],[Invoice Number]],fInvoiceHeader[[Invoice Number]:[% Sales Discount]],5,0)*fLineItemInvoiceDetail[[#This Row],[Quanity]]*fLineItemInvoiceDetail[[#This Row],[Unit Price]]</f>
        <v>122.42064397078967</v>
      </c>
      <c r="N5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34.115263908701849</v>
      </c>
      <c r="O581" s="43">
        <f>VLOOKUP(fLineItemInvoiceDetail[[#This Row],[Product]],dProduct[],4,0)*fLineItemInvoiceDetail[[#This Row],[Quanity]]</f>
        <v>292</v>
      </c>
      <c r="AM581" s="28">
        <v>126163</v>
      </c>
      <c r="AN581" s="28">
        <v>27.299999999999997</v>
      </c>
      <c r="AO581" s="28">
        <v>31.74</v>
      </c>
      <c r="AQ581" s="30">
        <v>125789</v>
      </c>
      <c r="AR581" s="28" t="s">
        <v>8</v>
      </c>
      <c r="AS581" s="28">
        <v>73</v>
      </c>
      <c r="AT581" s="28">
        <v>16.77</v>
      </c>
      <c r="AU581" s="48">
        <f t="shared" si="18"/>
        <v>122.42064397078967</v>
      </c>
      <c r="AV581" s="48">
        <f t="shared" si="19"/>
        <v>34.115263908701849</v>
      </c>
    </row>
    <row r="582" spans="1:48" x14ac:dyDescent="0.25">
      <c r="A582" s="1">
        <v>43470</v>
      </c>
      <c r="B582">
        <v>126164</v>
      </c>
      <c r="C582">
        <v>200.55</v>
      </c>
      <c r="D582">
        <v>442.21</v>
      </c>
      <c r="E582">
        <f>SUMPRODUCT(fLineItemInvoiceDetail[Quanity],fLineItemInvoiceDetail[Unit Price],--(fLineItemInvoiceDetail[Invoice Number]=fInvoiceHeader[[#This Row],[Invoice Number]]))</f>
        <v>4422.07</v>
      </c>
      <c r="F582">
        <f>fInvoiceHeader[[#This Row],[Invoice Discount]]/fInvoiceHeader[[#This Row],[Invoice Sales]]</f>
        <v>0.10000067841531229</v>
      </c>
      <c r="G582">
        <f>SUMIFS(fLineItemInvoiceDetail[Line Weight],fLineItemInvoiceDetail[Invoice Number],fInvoiceHeader[[#This Row],[Invoice Number]])</f>
        <v>1441.5</v>
      </c>
      <c r="I582" s="46">
        <v>125789</v>
      </c>
      <c r="J582" s="46" t="s">
        <v>17</v>
      </c>
      <c r="K582" s="46">
        <v>73</v>
      </c>
      <c r="L582" s="46">
        <v>16.77</v>
      </c>
      <c r="M582" s="46">
        <f>VLOOKUP(fLineItemInvoiceDetail[[#This Row],[Invoice Number]],fInvoiceHeader[[Invoice Number]:[% Sales Discount]],5,0)*fLineItemInvoiceDetail[[#This Row],[Quanity]]*fLineItemInvoiceDetail[[#This Row],[Unit Price]]</f>
        <v>122.42064397078967</v>
      </c>
      <c r="N5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55.437303851640515</v>
      </c>
      <c r="O582" s="46">
        <f>VLOOKUP(fLineItemInvoiceDetail[[#This Row],[Product]],dProduct[],4,0)*fLineItemInvoiceDetail[[#This Row],[Quanity]]</f>
        <v>474.5</v>
      </c>
      <c r="AM582" s="31">
        <v>126164</v>
      </c>
      <c r="AN582" s="31">
        <v>200.55</v>
      </c>
      <c r="AO582" s="31">
        <v>442.21</v>
      </c>
      <c r="AQ582" s="32">
        <v>125789</v>
      </c>
      <c r="AR582" s="31" t="s">
        <v>17</v>
      </c>
      <c r="AS582" s="31">
        <v>73</v>
      </c>
      <c r="AT582" s="31">
        <v>16.77</v>
      </c>
      <c r="AU582" s="48">
        <f t="shared" si="18"/>
        <v>122.42064397078967</v>
      </c>
      <c r="AV582" s="48">
        <f t="shared" si="19"/>
        <v>55.437303851640515</v>
      </c>
    </row>
    <row r="583" spans="1:48" x14ac:dyDescent="0.25">
      <c r="A583" s="1">
        <v>43471</v>
      </c>
      <c r="B583">
        <v>126166</v>
      </c>
      <c r="C583">
        <v>18.899999999999999</v>
      </c>
      <c r="D583">
        <v>9.7899999999999991</v>
      </c>
      <c r="E583">
        <f>SUMPRODUCT(fLineItemInvoiceDetail[Quanity],fLineItemInvoiceDetail[Unit Price],--(fLineItemInvoiceDetail[Invoice Number]=fInvoiceHeader[[#This Row],[Invoice Number]]))</f>
        <v>489.32</v>
      </c>
      <c r="F583">
        <f>fInvoiceHeader[[#This Row],[Invoice Discount]]/fInvoiceHeader[[#This Row],[Invoice Sales]]</f>
        <v>2.0007357148696149E-2</v>
      </c>
      <c r="G583">
        <f>SUMIFS(fLineItemInvoiceDetail[Line Weight],fLineItemInvoiceDetail[Invoice Number],fInvoiceHeader[[#This Row],[Invoice Number]])</f>
        <v>130</v>
      </c>
      <c r="I583" s="43">
        <v>125790</v>
      </c>
      <c r="J583" s="43" t="s">
        <v>21</v>
      </c>
      <c r="K583" s="43">
        <v>24</v>
      </c>
      <c r="L583" s="43">
        <v>20.76</v>
      </c>
      <c r="M583" s="43">
        <f>VLOOKUP(fLineItemInvoiceDetail[[#This Row],[Invoice Number]],fInvoiceHeader[[Invoice Number]:[% Sales Discount]],5,0)*fLineItemInvoiceDetail[[#This Row],[Quanity]]*fLineItemInvoiceDetail[[#This Row],[Unit Price]]</f>
        <v>9.9600000000000009</v>
      </c>
      <c r="N5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583" s="43">
        <f>VLOOKUP(fLineItemInvoiceDetail[[#This Row],[Product]],dProduct[],4,0)*fLineItemInvoiceDetail[[#This Row],[Quanity]]</f>
        <v>84</v>
      </c>
      <c r="AM583" s="28">
        <v>126166</v>
      </c>
      <c r="AN583" s="28">
        <v>18.899999999999999</v>
      </c>
      <c r="AO583" s="28">
        <v>9.7899999999999991</v>
      </c>
      <c r="AQ583" s="30">
        <v>125790</v>
      </c>
      <c r="AR583" s="28" t="s">
        <v>21</v>
      </c>
      <c r="AS583" s="28">
        <v>24</v>
      </c>
      <c r="AT583" s="28">
        <v>20.76</v>
      </c>
      <c r="AU583" s="48">
        <f t="shared" si="18"/>
        <v>9.9600000000000009</v>
      </c>
      <c r="AV583" s="48">
        <f t="shared" si="19"/>
        <v>12.6</v>
      </c>
    </row>
    <row r="584" spans="1:48" x14ac:dyDescent="0.25">
      <c r="A584" s="1">
        <v>43474</v>
      </c>
      <c r="B584">
        <v>126168</v>
      </c>
      <c r="C584">
        <v>31.85</v>
      </c>
      <c r="D584">
        <v>15.81</v>
      </c>
      <c r="E584">
        <f>SUMPRODUCT(fLineItemInvoiceDetail[Quanity],fLineItemInvoiceDetail[Unit Price],--(fLineItemInvoiceDetail[Invoice Number]=fInvoiceHeader[[#This Row],[Invoice Number]]))</f>
        <v>526.96</v>
      </c>
      <c r="F584">
        <f>fInvoiceHeader[[#This Row],[Invoice Discount]]/fInvoiceHeader[[#This Row],[Invoice Sales]]</f>
        <v>3.0002277212691664E-2</v>
      </c>
      <c r="G584">
        <f>SUMIFS(fLineItemInvoiceDetail[Line Weight],fLineItemInvoiceDetail[Invoice Number],fInvoiceHeader[[#This Row],[Invoice Number]])</f>
        <v>196</v>
      </c>
      <c r="I584" s="46">
        <v>125792</v>
      </c>
      <c r="J584" s="46" t="s">
        <v>22</v>
      </c>
      <c r="K584" s="46">
        <v>26</v>
      </c>
      <c r="L584" s="46">
        <v>48.75</v>
      </c>
      <c r="M584" s="46">
        <f>VLOOKUP(fLineItemInvoiceDetail[[#This Row],[Invoice Number]],fInvoiceHeader[[Invoice Number]:[% Sales Discount]],5,0)*fLineItemInvoiceDetail[[#This Row],[Quanity]]*fLineItemInvoiceDetail[[#This Row],[Unit Price]]</f>
        <v>126.75</v>
      </c>
      <c r="N5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18.768750000000001</v>
      </c>
      <c r="O584" s="46">
        <f>VLOOKUP(fLineItemInvoiceDetail[[#This Row],[Product]],dProduct[],4,0)*fLineItemInvoiceDetail[[#This Row],[Quanity]]</f>
        <v>182</v>
      </c>
      <c r="AM584" s="31">
        <v>126168</v>
      </c>
      <c r="AN584" s="31">
        <v>31.85</v>
      </c>
      <c r="AO584" s="31">
        <v>15.81</v>
      </c>
      <c r="AQ584" s="32">
        <v>125792</v>
      </c>
      <c r="AR584" s="31" t="s">
        <v>22</v>
      </c>
      <c r="AS584" s="31">
        <v>26</v>
      </c>
      <c r="AT584" s="31">
        <v>48.75</v>
      </c>
      <c r="AU584" s="48">
        <f t="shared" si="18"/>
        <v>126.75</v>
      </c>
      <c r="AV584" s="48">
        <f t="shared" si="19"/>
        <v>18.768750000000001</v>
      </c>
    </row>
    <row r="585" spans="1:48" x14ac:dyDescent="0.25">
      <c r="A585" s="1">
        <v>43476</v>
      </c>
      <c r="B585">
        <v>126169</v>
      </c>
      <c r="C585">
        <v>9.8000000000000007</v>
      </c>
      <c r="D585">
        <v>17.71</v>
      </c>
      <c r="E585">
        <f>SUMPRODUCT(fLineItemInvoiceDetail[Quanity],fLineItemInvoiceDetail[Unit Price],--(fLineItemInvoiceDetail[Invoice Number]=fInvoiceHeader[[#This Row],[Invoice Number]]))</f>
        <v>590.45000000000005</v>
      </c>
      <c r="F585">
        <f>fInvoiceHeader[[#This Row],[Invoice Discount]]/fInvoiceHeader[[#This Row],[Invoice Sales]]</f>
        <v>2.9994072317723768E-2</v>
      </c>
      <c r="G585">
        <f>SUMIFS(fLineItemInvoiceDetail[Line Weight],fLineItemInvoiceDetail[Invoice Number],fInvoiceHeader[[#This Row],[Invoice Number]])</f>
        <v>122.5</v>
      </c>
      <c r="I585" s="43">
        <v>125792</v>
      </c>
      <c r="J585" s="43" t="s">
        <v>22</v>
      </c>
      <c r="K585" s="43">
        <v>38</v>
      </c>
      <c r="L585" s="43">
        <v>48.75</v>
      </c>
      <c r="M585" s="43">
        <f>VLOOKUP(fLineItemInvoiceDetail[[#This Row],[Invoice Number]],fInvoiceHeader[[Invoice Number]:[% Sales Discount]],5,0)*fLineItemInvoiceDetail[[#This Row],[Quanity]]*fLineItemInvoiceDetail[[#This Row],[Unit Price]]</f>
        <v>185.25</v>
      </c>
      <c r="N5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27.431250000000002</v>
      </c>
      <c r="O585" s="43">
        <f>VLOOKUP(fLineItemInvoiceDetail[[#This Row],[Product]],dProduct[],4,0)*fLineItemInvoiceDetail[[#This Row],[Quanity]]</f>
        <v>266</v>
      </c>
      <c r="AM585" s="28">
        <v>126169</v>
      </c>
      <c r="AN585" s="28">
        <v>9.8000000000000007</v>
      </c>
      <c r="AO585" s="28">
        <v>17.71</v>
      </c>
      <c r="AQ585" s="30">
        <v>125792</v>
      </c>
      <c r="AR585" s="28" t="s">
        <v>22</v>
      </c>
      <c r="AS585" s="28">
        <v>38</v>
      </c>
      <c r="AT585" s="28">
        <v>48.75</v>
      </c>
      <c r="AU585" s="48">
        <f t="shared" si="18"/>
        <v>185.25</v>
      </c>
      <c r="AV585" s="48">
        <f t="shared" si="19"/>
        <v>27.431250000000002</v>
      </c>
    </row>
    <row r="586" spans="1:48" x14ac:dyDescent="0.25">
      <c r="A586" s="1">
        <v>43478</v>
      </c>
      <c r="B586">
        <v>126170</v>
      </c>
      <c r="C586">
        <v>201.6</v>
      </c>
      <c r="D586">
        <v>495.42</v>
      </c>
      <c r="E586">
        <f>SUMPRODUCT(fLineItemInvoiceDetail[Quanity],fLineItemInvoiceDetail[Unit Price],--(fLineItemInvoiceDetail[Invoice Number]=fInvoiceHeader[[#This Row],[Invoice Number]]))</f>
        <v>4954.24</v>
      </c>
      <c r="F586">
        <f>fInvoiceHeader[[#This Row],[Invoice Discount]]/fInvoiceHeader[[#This Row],[Invoice Sales]]</f>
        <v>9.9999192610773807E-2</v>
      </c>
      <c r="G586">
        <f>SUMIFS(fLineItemInvoiceDetail[Line Weight],fLineItemInvoiceDetail[Invoice Number],fInvoiceHeader[[#This Row],[Invoice Number]])</f>
        <v>2022.5</v>
      </c>
      <c r="I586" s="46">
        <v>125793</v>
      </c>
      <c r="J586" s="46" t="s">
        <v>21</v>
      </c>
      <c r="K586" s="46">
        <v>29</v>
      </c>
      <c r="L586" s="46">
        <v>16.87</v>
      </c>
      <c r="M586" s="46">
        <f>VLOOKUP(fLineItemInvoiceDetail[[#This Row],[Invoice Number]],fInvoiceHeader[[Invoice Number]:[% Sales Discount]],5,0)*fLineItemInvoiceDetail[[#This Row],[Quanity]]*fLineItemInvoiceDetail[[#This Row],[Unit Price]]</f>
        <v>36.692060777882631</v>
      </c>
      <c r="N5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15.225</v>
      </c>
      <c r="O586" s="46">
        <f>VLOOKUP(fLineItemInvoiceDetail[[#This Row],[Product]],dProduct[],4,0)*fLineItemInvoiceDetail[[#This Row],[Quanity]]</f>
        <v>101.5</v>
      </c>
      <c r="AM586" s="31">
        <v>126170</v>
      </c>
      <c r="AN586" s="31">
        <v>201.6</v>
      </c>
      <c r="AO586" s="31">
        <v>495.42</v>
      </c>
      <c r="AQ586" s="32">
        <v>125793</v>
      </c>
      <c r="AR586" s="31" t="s">
        <v>21</v>
      </c>
      <c r="AS586" s="31">
        <v>29</v>
      </c>
      <c r="AT586" s="31">
        <v>16.87</v>
      </c>
      <c r="AU586" s="48">
        <f t="shared" ref="AU586:AU649" si="20">VLOOKUP(AQ586,$AM$9:$AO$872,3,0)/SUMPRODUCT($AS$9:$AS$1780,$AT$9:$AT$1780,--($AQ$9:$AQ$1780=AQ586))*AS586*AT586</f>
        <v>36.692060777882631</v>
      </c>
      <c r="AV586" s="48">
        <f t="shared" ref="AV586:AV649" si="21">(VLOOKUP(AR586,$AX$9:$BA$19,4,0)*AS586)/SUMPRODUCT(SUMIFS($BA$9:$BA$19,$AX$9:$AX$19,$AR$9:$AR$1780),$AS$9:$AS$1780,--($AQ$9:$AQ$1780=AQ586))*VLOOKUP(AQ586,$AM$9:$AO$872,2,0)</f>
        <v>15.225</v>
      </c>
    </row>
    <row r="587" spans="1:48" x14ac:dyDescent="0.25">
      <c r="A587" s="1">
        <v>43478</v>
      </c>
      <c r="B587">
        <v>126171</v>
      </c>
      <c r="C587">
        <v>69.3</v>
      </c>
      <c r="D587">
        <v>353.63</v>
      </c>
      <c r="E587">
        <f>SUMPRODUCT(fLineItemInvoiceDetail[Quanity],fLineItemInvoiceDetail[Unit Price],--(fLineItemInvoiceDetail[Invoice Number]=fInvoiceHeader[[#This Row],[Invoice Number]]))</f>
        <v>3536.2799999999997</v>
      </c>
      <c r="F587">
        <f>fInvoiceHeader[[#This Row],[Invoice Discount]]/fInvoiceHeader[[#This Row],[Invoice Sales]]</f>
        <v>0.10000056556607509</v>
      </c>
      <c r="G587">
        <f>SUMIFS(fLineItemInvoiceDetail[Line Weight],fLineItemInvoiceDetail[Invoice Number],fInvoiceHeader[[#This Row],[Invoice Number]])</f>
        <v>513</v>
      </c>
      <c r="I587" s="43">
        <v>125793</v>
      </c>
      <c r="J587" s="43" t="s">
        <v>22</v>
      </c>
      <c r="K587" s="43">
        <v>43</v>
      </c>
      <c r="L587" s="43">
        <v>48.75</v>
      </c>
      <c r="M587" s="43">
        <f>VLOOKUP(fLineItemInvoiceDetail[[#This Row],[Invoice Number]],fInvoiceHeader[[Invoice Number]:[% Sales Discount]],5,0)*fLineItemInvoiceDetail[[#This Row],[Quanity]]*fLineItemInvoiceDetail[[#This Row],[Unit Price]]</f>
        <v>157.21793922211734</v>
      </c>
      <c r="N5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45.15</v>
      </c>
      <c r="O587" s="43">
        <f>VLOOKUP(fLineItemInvoiceDetail[[#This Row],[Product]],dProduct[],4,0)*fLineItemInvoiceDetail[[#This Row],[Quanity]]</f>
        <v>301</v>
      </c>
      <c r="AM587" s="28">
        <v>126171</v>
      </c>
      <c r="AN587" s="28">
        <v>69.3</v>
      </c>
      <c r="AO587" s="28">
        <v>353.63</v>
      </c>
      <c r="AQ587" s="30">
        <v>125793</v>
      </c>
      <c r="AR587" s="28" t="s">
        <v>22</v>
      </c>
      <c r="AS587" s="28">
        <v>43</v>
      </c>
      <c r="AT587" s="28">
        <v>48.75</v>
      </c>
      <c r="AU587" s="48">
        <f t="shared" si="20"/>
        <v>157.21793922211734</v>
      </c>
      <c r="AV587" s="48">
        <f t="shared" si="21"/>
        <v>45.15</v>
      </c>
    </row>
    <row r="588" spans="1:48" x14ac:dyDescent="0.25">
      <c r="A588" s="1">
        <v>43479</v>
      </c>
      <c r="B588">
        <v>126172</v>
      </c>
      <c r="C588">
        <v>140.52500000000001</v>
      </c>
      <c r="D588">
        <v>188.61</v>
      </c>
      <c r="E588">
        <f>SUMPRODUCT(fLineItemInvoiceDetail[Quanity],fLineItemInvoiceDetail[Unit Price],--(fLineItemInvoiceDetail[Invoice Number]=fInvoiceHeader[[#This Row],[Invoice Number]]))</f>
        <v>2514.79</v>
      </c>
      <c r="F588">
        <f>fInvoiceHeader[[#This Row],[Invoice Discount]]/fInvoiceHeader[[#This Row],[Invoice Sales]]</f>
        <v>7.5000298235637974E-2</v>
      </c>
      <c r="G588">
        <f>SUMIFS(fLineItemInvoiceDetail[Line Weight],fLineItemInvoiceDetail[Invoice Number],fInvoiceHeader[[#This Row],[Invoice Number]])</f>
        <v>1158</v>
      </c>
      <c r="I588" s="46">
        <v>125794</v>
      </c>
      <c r="J588" s="46" t="s">
        <v>21</v>
      </c>
      <c r="K588" s="46">
        <v>33</v>
      </c>
      <c r="L588" s="46">
        <v>16.87</v>
      </c>
      <c r="M588" s="46">
        <f>VLOOKUP(fLineItemInvoiceDetail[[#This Row],[Invoice Number]],fInvoiceHeader[[Invoice Number]:[% Sales Discount]],5,0)*fLineItemInvoiceDetail[[#This Row],[Quanity]]*fLineItemInvoiceDetail[[#This Row],[Unit Price]]</f>
        <v>19.481804986974321</v>
      </c>
      <c r="N5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11.347368421052632</v>
      </c>
      <c r="O588" s="46">
        <f>VLOOKUP(fLineItemInvoiceDetail[[#This Row],[Product]],dProduct[],4,0)*fLineItemInvoiceDetail[[#This Row],[Quanity]]</f>
        <v>115.5</v>
      </c>
      <c r="AM588" s="31">
        <v>126172</v>
      </c>
      <c r="AN588" s="31">
        <v>140.52500000000001</v>
      </c>
      <c r="AO588" s="31">
        <v>188.61</v>
      </c>
      <c r="AQ588" s="32">
        <v>125794</v>
      </c>
      <c r="AR588" s="31" t="s">
        <v>21</v>
      </c>
      <c r="AS588" s="31">
        <v>33</v>
      </c>
      <c r="AT588" s="31">
        <v>16.87</v>
      </c>
      <c r="AU588" s="48">
        <f t="shared" si="20"/>
        <v>19.481804986974321</v>
      </c>
      <c r="AV588" s="48">
        <f t="shared" si="21"/>
        <v>11.347368421052632</v>
      </c>
    </row>
    <row r="589" spans="1:48" x14ac:dyDescent="0.25">
      <c r="A589" s="1">
        <v>43479</v>
      </c>
      <c r="B589">
        <v>126173</v>
      </c>
      <c r="C589">
        <v>148.05000000000001</v>
      </c>
      <c r="D589">
        <v>345.66</v>
      </c>
      <c r="E589">
        <f>SUMPRODUCT(fLineItemInvoiceDetail[Quanity],fLineItemInvoiceDetail[Unit Price],--(fLineItemInvoiceDetail[Invoice Number]=fInvoiceHeader[[#This Row],[Invoice Number]]))</f>
        <v>3456.63</v>
      </c>
      <c r="F589">
        <f>fInvoiceHeader[[#This Row],[Invoice Discount]]/fInvoiceHeader[[#This Row],[Invoice Sales]]</f>
        <v>9.9999132102654903E-2</v>
      </c>
      <c r="G589">
        <f>SUMIFS(fLineItemInvoiceDetail[Line Weight],fLineItemInvoiceDetail[Invoice Number],fInvoiceHeader[[#This Row],[Invoice Number]])</f>
        <v>1268</v>
      </c>
      <c r="I589" s="43">
        <v>125794</v>
      </c>
      <c r="J589" s="43" t="s">
        <v>14</v>
      </c>
      <c r="K589" s="43">
        <v>12</v>
      </c>
      <c r="L589" s="43">
        <v>27.5</v>
      </c>
      <c r="M589" s="43">
        <f>VLOOKUP(fLineItemInvoiceDetail[[#This Row],[Invoice Number]],fInvoiceHeader[[Invoice Number]:[% Sales Discount]],5,0)*fLineItemInvoiceDetail[[#This Row],[Quanity]]*fLineItemInvoiceDetail[[#This Row],[Unit Price]]</f>
        <v>11.54819501302568</v>
      </c>
      <c r="N5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8.2526315789473692</v>
      </c>
      <c r="O589" s="43">
        <f>VLOOKUP(fLineItemInvoiceDetail[[#This Row],[Product]],dProduct[],4,0)*fLineItemInvoiceDetail[[#This Row],[Quanity]]</f>
        <v>84</v>
      </c>
      <c r="AM589" s="28">
        <v>126173</v>
      </c>
      <c r="AN589" s="28">
        <v>148.05000000000001</v>
      </c>
      <c r="AO589" s="28">
        <v>345.66</v>
      </c>
      <c r="AQ589" s="30">
        <v>125794</v>
      </c>
      <c r="AR589" s="28" t="s">
        <v>14</v>
      </c>
      <c r="AS589" s="28">
        <v>12</v>
      </c>
      <c r="AT589" s="28">
        <v>27.5</v>
      </c>
      <c r="AU589" s="48">
        <f t="shared" si="20"/>
        <v>11.54819501302568</v>
      </c>
      <c r="AV589" s="48">
        <f t="shared" si="21"/>
        <v>8.2526315789473692</v>
      </c>
    </row>
    <row r="590" spans="1:48" x14ac:dyDescent="0.25">
      <c r="A590" s="1">
        <v>43481</v>
      </c>
      <c r="B590">
        <v>126174</v>
      </c>
      <c r="C590">
        <v>25.2</v>
      </c>
      <c r="D590">
        <v>51.65</v>
      </c>
      <c r="E590">
        <f>SUMPRODUCT(fLineItemInvoiceDetail[Quanity],fLineItemInvoiceDetail[Unit Price],--(fLineItemInvoiceDetail[Invoice Number]=fInvoiceHeader[[#This Row],[Invoice Number]]))</f>
        <v>1032.93</v>
      </c>
      <c r="F590">
        <f>fInvoiceHeader[[#This Row],[Invoice Discount]]/fInvoiceHeader[[#This Row],[Invoice Sales]]</f>
        <v>5.0003388419350772E-2</v>
      </c>
      <c r="G590">
        <f>SUMIFS(fLineItemInvoiceDetail[Line Weight],fLineItemInvoiceDetail[Invoice Number],fInvoiceHeader[[#This Row],[Invoice Number]])</f>
        <v>379.5</v>
      </c>
      <c r="I590" s="46">
        <v>125795</v>
      </c>
      <c r="J590" s="46" t="s">
        <v>11</v>
      </c>
      <c r="K590" s="46">
        <v>59</v>
      </c>
      <c r="L590" s="46">
        <v>11.97</v>
      </c>
      <c r="M590" s="46">
        <f>VLOOKUP(fLineItemInvoiceDetail[[#This Row],[Invoice Number]],fInvoiceHeader[[Invoice Number]:[% Sales Discount]],5,0)*fLineItemInvoiceDetail[[#This Row],[Quanity]]*fLineItemInvoiceDetail[[#This Row],[Unit Price]]</f>
        <v>35.312775934959348</v>
      </c>
      <c r="N5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21.417808219178081</v>
      </c>
      <c r="O590" s="46">
        <f>VLOOKUP(fLineItemInvoiceDetail[[#This Row],[Product]],dProduct[],4,0)*fLineItemInvoiceDetail[[#This Row],[Quanity]]</f>
        <v>295</v>
      </c>
      <c r="AM590" s="31">
        <v>126174</v>
      </c>
      <c r="AN590" s="31">
        <v>25.2</v>
      </c>
      <c r="AO590" s="31">
        <v>51.65</v>
      </c>
      <c r="AQ590" s="32">
        <v>125795</v>
      </c>
      <c r="AR590" s="31" t="s">
        <v>11</v>
      </c>
      <c r="AS590" s="31">
        <v>59</v>
      </c>
      <c r="AT590" s="31">
        <v>11.97</v>
      </c>
      <c r="AU590" s="48">
        <f t="shared" si="20"/>
        <v>35.312775934959348</v>
      </c>
      <c r="AV590" s="48">
        <f t="shared" si="21"/>
        <v>21.417808219178081</v>
      </c>
    </row>
    <row r="591" spans="1:48" x14ac:dyDescent="0.25">
      <c r="A591" s="1">
        <v>43481</v>
      </c>
      <c r="B591">
        <v>126175</v>
      </c>
      <c r="C591">
        <v>147.17499999999998</v>
      </c>
      <c r="D591">
        <v>469.33</v>
      </c>
      <c r="E591">
        <f>SUMPRODUCT(fLineItemInvoiceDetail[Quanity],fLineItemInvoiceDetail[Unit Price],--(fLineItemInvoiceDetail[Invoice Number]=fInvoiceHeader[[#This Row],[Invoice Number]]))</f>
        <v>4693.25</v>
      </c>
      <c r="F591">
        <f>fInvoiceHeader[[#This Row],[Invoice Discount]]/fInvoiceHeader[[#This Row],[Invoice Sales]]</f>
        <v>0.10000106535982528</v>
      </c>
      <c r="G591">
        <f>SUMIFS(fLineItemInvoiceDetail[Line Weight],fLineItemInvoiceDetail[Invoice Number],fInvoiceHeader[[#This Row],[Invoice Number]])</f>
        <v>1302.5</v>
      </c>
      <c r="I591" s="43">
        <v>125795</v>
      </c>
      <c r="J591" s="43" t="s">
        <v>10</v>
      </c>
      <c r="K591" s="43">
        <v>36</v>
      </c>
      <c r="L591" s="43">
        <v>18.82</v>
      </c>
      <c r="M591" s="43">
        <f>VLOOKUP(fLineItemInvoiceDetail[[#This Row],[Invoice Number]],fInvoiceHeader[[Invoice Number]:[% Sales Discount]],5,0)*fLineItemInvoiceDetail[[#This Row],[Quanity]]*fLineItemInvoiceDetail[[#This Row],[Unit Price]]</f>
        <v>33.87722406504065</v>
      </c>
      <c r="N5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15.682191780821915</v>
      </c>
      <c r="O591" s="43">
        <f>VLOOKUP(fLineItemInvoiceDetail[[#This Row],[Product]],dProduct[],4,0)*fLineItemInvoiceDetail[[#This Row],[Quanity]]</f>
        <v>216</v>
      </c>
      <c r="AM591" s="28">
        <v>126175</v>
      </c>
      <c r="AN591" s="28">
        <v>147.17499999999998</v>
      </c>
      <c r="AO591" s="28">
        <v>469.33</v>
      </c>
      <c r="AQ591" s="30">
        <v>125795</v>
      </c>
      <c r="AR591" s="28" t="s">
        <v>10</v>
      </c>
      <c r="AS591" s="28">
        <v>36</v>
      </c>
      <c r="AT591" s="28">
        <v>18.82</v>
      </c>
      <c r="AU591" s="48">
        <f t="shared" si="20"/>
        <v>33.87722406504065</v>
      </c>
      <c r="AV591" s="48">
        <f t="shared" si="21"/>
        <v>15.682191780821915</v>
      </c>
    </row>
    <row r="592" spans="1:48" x14ac:dyDescent="0.25">
      <c r="A592" s="1">
        <v>43482</v>
      </c>
      <c r="B592">
        <v>126177</v>
      </c>
      <c r="C592">
        <v>85.05</v>
      </c>
      <c r="D592">
        <v>70.53</v>
      </c>
      <c r="E592">
        <f>SUMPRODUCT(fLineItemInvoiceDetail[Quanity],fLineItemInvoiceDetail[Unit Price],--(fLineItemInvoiceDetail[Invoice Number]=fInvoiceHeader[[#This Row],[Invoice Number]]))</f>
        <v>1410.6</v>
      </c>
      <c r="F592">
        <f>fInvoiceHeader[[#This Row],[Invoice Discount]]/fInvoiceHeader[[#This Row],[Invoice Sales]]</f>
        <v>0.05</v>
      </c>
      <c r="G592">
        <f>SUMIFS(fLineItemInvoiceDetail[Line Weight],fLineItemInvoiceDetail[Invoice Number],fInvoiceHeader[[#This Row],[Invoice Number]])</f>
        <v>525.5</v>
      </c>
      <c r="I592" s="46">
        <v>125796</v>
      </c>
      <c r="J592" s="46" t="s">
        <v>8</v>
      </c>
      <c r="K592" s="46">
        <v>32</v>
      </c>
      <c r="L592" s="46">
        <v>18.170000000000002</v>
      </c>
      <c r="M592" s="46">
        <f>VLOOKUP(fLineItemInvoiceDetail[[#This Row],[Invoice Number]],fInvoiceHeader[[Invoice Number]:[% Sales Discount]],5,0)*fLineItemInvoiceDetail[[#This Row],[Quanity]]*fLineItemInvoiceDetail[[#This Row],[Unit Price]]</f>
        <v>20.348100095765496</v>
      </c>
      <c r="N5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19.461505376344082</v>
      </c>
      <c r="O592" s="46">
        <f>VLOOKUP(fLineItemInvoiceDetail[[#This Row],[Product]],dProduct[],4,0)*fLineItemInvoiceDetail[[#This Row],[Quanity]]</f>
        <v>128</v>
      </c>
      <c r="AM592" s="31">
        <v>126177</v>
      </c>
      <c r="AN592" s="31">
        <v>85.05</v>
      </c>
      <c r="AO592" s="31">
        <v>70.53</v>
      </c>
      <c r="AQ592" s="32">
        <v>125796</v>
      </c>
      <c r="AR592" s="31" t="s">
        <v>8</v>
      </c>
      <c r="AS592" s="31">
        <v>32</v>
      </c>
      <c r="AT592" s="31">
        <v>18.170000000000002</v>
      </c>
      <c r="AU592" s="48">
        <f t="shared" si="20"/>
        <v>20.348100095765496</v>
      </c>
      <c r="AV592" s="48">
        <f t="shared" si="21"/>
        <v>19.461505376344082</v>
      </c>
    </row>
    <row r="593" spans="1:48" x14ac:dyDescent="0.25">
      <c r="A593" s="1">
        <v>43488</v>
      </c>
      <c r="B593">
        <v>126180</v>
      </c>
      <c r="C593">
        <v>92.924999999999997</v>
      </c>
      <c r="D593">
        <v>204.73</v>
      </c>
      <c r="E593">
        <f>SUMPRODUCT(fLineItemInvoiceDetail[Quanity],fLineItemInvoiceDetail[Unit Price],--(fLineItemInvoiceDetail[Invoice Number]=fInvoiceHeader[[#This Row],[Invoice Number]]))</f>
        <v>2729.73</v>
      </c>
      <c r="F593">
        <f>fInvoiceHeader[[#This Row],[Invoice Discount]]/fInvoiceHeader[[#This Row],[Invoice Sales]]</f>
        <v>7.5000091584149345E-2</v>
      </c>
      <c r="G593">
        <f>SUMIFS(fLineItemInvoiceDetail[Line Weight],fLineItemInvoiceDetail[Invoice Number],fInvoiceHeader[[#This Row],[Invoice Number]])</f>
        <v>728.5</v>
      </c>
      <c r="I593" s="43">
        <v>125796</v>
      </c>
      <c r="J593" s="43" t="s">
        <v>13</v>
      </c>
      <c r="K593" s="43">
        <v>19</v>
      </c>
      <c r="L593" s="43">
        <v>19.96</v>
      </c>
      <c r="M593" s="43">
        <f>VLOOKUP(fLineItemInvoiceDetail[[#This Row],[Invoice Number]],fInvoiceHeader[[Invoice Number]:[% Sales Discount]],5,0)*fLineItemInvoiceDetail[[#This Row],[Quanity]]*fLineItemInvoiceDetail[[#This Row],[Unit Price]]</f>
        <v>13.271899904234498</v>
      </c>
      <c r="N5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15.888494623655911</v>
      </c>
      <c r="O593" s="43">
        <f>VLOOKUP(fLineItemInvoiceDetail[[#This Row],[Product]],dProduct[],4,0)*fLineItemInvoiceDetail[[#This Row],[Quanity]]</f>
        <v>104.5</v>
      </c>
      <c r="AM593" s="28">
        <v>126180</v>
      </c>
      <c r="AN593" s="28">
        <v>92.924999999999997</v>
      </c>
      <c r="AO593" s="28">
        <v>204.73</v>
      </c>
      <c r="AQ593" s="30">
        <v>125796</v>
      </c>
      <c r="AR593" s="28" t="s">
        <v>13</v>
      </c>
      <c r="AS593" s="28">
        <v>19</v>
      </c>
      <c r="AT593" s="28">
        <v>19.96</v>
      </c>
      <c r="AU593" s="48">
        <f t="shared" si="20"/>
        <v>13.271899904234498</v>
      </c>
      <c r="AV593" s="48">
        <f t="shared" si="21"/>
        <v>15.888494623655911</v>
      </c>
    </row>
    <row r="594" spans="1:48" x14ac:dyDescent="0.25">
      <c r="A594" s="1">
        <v>43490</v>
      </c>
      <c r="B594">
        <v>126182</v>
      </c>
      <c r="C594">
        <v>40.6</v>
      </c>
      <c r="D594">
        <v>54.47</v>
      </c>
      <c r="E594">
        <f>SUMPRODUCT(fLineItemInvoiceDetail[Quanity],fLineItemInvoiceDetail[Unit Price],--(fLineItemInvoiceDetail[Invoice Number]=fInvoiceHeader[[#This Row],[Invoice Number]]))</f>
        <v>1089.48</v>
      </c>
      <c r="F594">
        <f>fInvoiceHeader[[#This Row],[Invoice Discount]]/fInvoiceHeader[[#This Row],[Invoice Sales]]</f>
        <v>4.9996328523699375E-2</v>
      </c>
      <c r="G594">
        <f>SUMIFS(fLineItemInvoiceDetail[Line Weight],fLineItemInvoiceDetail[Invoice Number],fInvoiceHeader[[#This Row],[Invoice Number]])</f>
        <v>420</v>
      </c>
      <c r="I594" s="46">
        <v>125797</v>
      </c>
      <c r="J594" s="46" t="s">
        <v>15</v>
      </c>
      <c r="K594" s="46">
        <v>28</v>
      </c>
      <c r="L594" s="46">
        <v>18.82</v>
      </c>
      <c r="M594" s="46">
        <f>VLOOKUP(fLineItemInvoiceDetail[[#This Row],[Invoice Number]],fInvoiceHeader[[Invoice Number]:[% Sales Discount]],5,0)*fLineItemInvoiceDetail[[#This Row],[Quanity]]*fLineItemInvoiceDetail[[#This Row],[Unit Price]]</f>
        <v>26.349599746341866</v>
      </c>
      <c r="N5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20.206666666666667</v>
      </c>
      <c r="O594" s="46">
        <f>VLOOKUP(fLineItemInvoiceDetail[[#This Row],[Product]],dProduct[],4,0)*fLineItemInvoiceDetail[[#This Row],[Quanity]]</f>
        <v>140</v>
      </c>
      <c r="AM594" s="31">
        <v>126182</v>
      </c>
      <c r="AN594" s="31">
        <v>40.6</v>
      </c>
      <c r="AO594" s="31">
        <v>54.47</v>
      </c>
      <c r="AQ594" s="32">
        <v>125797</v>
      </c>
      <c r="AR594" s="31" t="s">
        <v>15</v>
      </c>
      <c r="AS594" s="31">
        <v>28</v>
      </c>
      <c r="AT594" s="31">
        <v>18.82</v>
      </c>
      <c r="AU594" s="48">
        <f t="shared" si="20"/>
        <v>26.349599746341866</v>
      </c>
      <c r="AV594" s="48">
        <f t="shared" si="21"/>
        <v>20.206666666666667</v>
      </c>
    </row>
    <row r="595" spans="1:48" x14ac:dyDescent="0.25">
      <c r="A595" s="1">
        <v>43491</v>
      </c>
      <c r="B595">
        <v>126183</v>
      </c>
      <c r="C595">
        <v>18.375</v>
      </c>
      <c r="D595">
        <v>33.44</v>
      </c>
      <c r="E595">
        <f>SUMPRODUCT(fLineItemInvoiceDetail[Quanity],fLineItemInvoiceDetail[Unit Price],--(fLineItemInvoiceDetail[Invoice Number]=fInvoiceHeader[[#This Row],[Invoice Number]]))</f>
        <v>955.35</v>
      </c>
      <c r="F595">
        <f>fInvoiceHeader[[#This Row],[Invoice Discount]]/fInvoiceHeader[[#This Row],[Invoice Sales]]</f>
        <v>3.5002878526194582E-2</v>
      </c>
      <c r="G595">
        <f>SUMIFS(fLineItemInvoiceDetail[Line Weight],fLineItemInvoiceDetail[Invoice Number],fInvoiceHeader[[#This Row],[Invoice Number]])</f>
        <v>330</v>
      </c>
      <c r="I595" s="43">
        <v>125797</v>
      </c>
      <c r="J595" s="43" t="s">
        <v>14</v>
      </c>
      <c r="K595" s="43">
        <v>55</v>
      </c>
      <c r="L595" s="43">
        <v>17.37</v>
      </c>
      <c r="M595" s="43">
        <f>VLOOKUP(fLineItemInvoiceDetail[[#This Row],[Invoice Number]],fInvoiceHeader[[Invoice Number]:[% Sales Discount]],5,0)*fLineItemInvoiceDetail[[#This Row],[Quanity]]*fLineItemInvoiceDetail[[#This Row],[Unit Price]]</f>
        <v>47.770400253658153</v>
      </c>
      <c r="N5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55.568333333333335</v>
      </c>
      <c r="O595" s="43">
        <f>VLOOKUP(fLineItemInvoiceDetail[[#This Row],[Product]],dProduct[],4,0)*fLineItemInvoiceDetail[[#This Row],[Quanity]]</f>
        <v>385</v>
      </c>
      <c r="AM595" s="28">
        <v>126183</v>
      </c>
      <c r="AN595" s="28">
        <v>18.375</v>
      </c>
      <c r="AO595" s="28">
        <v>33.44</v>
      </c>
      <c r="AQ595" s="30">
        <v>125797</v>
      </c>
      <c r="AR595" s="28" t="s">
        <v>14</v>
      </c>
      <c r="AS595" s="28">
        <v>55</v>
      </c>
      <c r="AT595" s="28">
        <v>17.37</v>
      </c>
      <c r="AU595" s="48">
        <f t="shared" si="20"/>
        <v>47.770400253658153</v>
      </c>
      <c r="AV595" s="48">
        <f t="shared" si="21"/>
        <v>55.568333333333335</v>
      </c>
    </row>
    <row r="596" spans="1:48" x14ac:dyDescent="0.25">
      <c r="A596" s="1">
        <v>43491</v>
      </c>
      <c r="B596">
        <v>126184</v>
      </c>
      <c r="C596">
        <v>51.45</v>
      </c>
      <c r="D596">
        <v>29.93</v>
      </c>
      <c r="E596">
        <f>SUMPRODUCT(fLineItemInvoiceDetail[Quanity],fLineItemInvoiceDetail[Unit Price],--(fLineItemInvoiceDetail[Invoice Number]=fInvoiceHeader[[#This Row],[Invoice Number]]))</f>
        <v>855.27</v>
      </c>
      <c r="F596">
        <f>fInvoiceHeader[[#This Row],[Invoice Discount]]/fInvoiceHeader[[#This Row],[Invoice Sales]]</f>
        <v>3.4994796964701202E-2</v>
      </c>
      <c r="G596">
        <f>SUMIFS(fLineItemInvoiceDetail[Line Weight],fLineItemInvoiceDetail[Invoice Number],fInvoiceHeader[[#This Row],[Invoice Number]])</f>
        <v>331.5</v>
      </c>
      <c r="I596" s="46">
        <v>125798</v>
      </c>
      <c r="J596" s="46" t="s">
        <v>22</v>
      </c>
      <c r="K596" s="46">
        <v>43</v>
      </c>
      <c r="L596" s="46">
        <v>48.75</v>
      </c>
      <c r="M596" s="46">
        <f>VLOOKUP(fLineItemInvoiceDetail[[#This Row],[Invoice Number]],fInvoiceHeader[[Invoice Number]:[% Sales Discount]],5,0)*fLineItemInvoiceDetail[[#This Row],[Quanity]]*fLineItemInvoiceDetail[[#This Row],[Unit Price]]</f>
        <v>136.26</v>
      </c>
      <c r="N5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33.25</v>
      </c>
      <c r="O596" s="46">
        <f>VLOOKUP(fLineItemInvoiceDetail[[#This Row],[Product]],dProduct[],4,0)*fLineItemInvoiceDetail[[#This Row],[Quanity]]</f>
        <v>301</v>
      </c>
      <c r="AM596" s="31">
        <v>126184</v>
      </c>
      <c r="AN596" s="31">
        <v>51.45</v>
      </c>
      <c r="AO596" s="31">
        <v>29.93</v>
      </c>
      <c r="AQ596" s="32">
        <v>125798</v>
      </c>
      <c r="AR596" s="31" t="s">
        <v>22</v>
      </c>
      <c r="AS596" s="31">
        <v>43</v>
      </c>
      <c r="AT596" s="31">
        <v>48.75</v>
      </c>
      <c r="AU596" s="48">
        <f t="shared" si="20"/>
        <v>136.26</v>
      </c>
      <c r="AV596" s="48">
        <f t="shared" si="21"/>
        <v>33.25</v>
      </c>
    </row>
    <row r="597" spans="1:48" x14ac:dyDescent="0.25">
      <c r="A597" s="1">
        <v>43493</v>
      </c>
      <c r="B597">
        <v>126185</v>
      </c>
      <c r="C597">
        <v>71.575000000000003</v>
      </c>
      <c r="D597">
        <v>309.99</v>
      </c>
      <c r="E597">
        <f>SUMPRODUCT(fLineItemInvoiceDetail[Quanity],fLineItemInvoiceDetail[Unit Price],--(fLineItemInvoiceDetail[Invoice Number]=fInvoiceHeader[[#This Row],[Invoice Number]]))</f>
        <v>3099.89</v>
      </c>
      <c r="F597">
        <f>fInvoiceHeader[[#This Row],[Invoice Discount]]/fInvoiceHeader[[#This Row],[Invoice Sales]]</f>
        <v>0.10000032259209199</v>
      </c>
      <c r="G597">
        <f>SUMIFS(fLineItemInvoiceDetail[Line Weight],fLineItemInvoiceDetail[Invoice Number],fInvoiceHeader[[#This Row],[Invoice Number]])</f>
        <v>617</v>
      </c>
      <c r="I597" s="43">
        <v>125799</v>
      </c>
      <c r="J597" s="43" t="s">
        <v>17</v>
      </c>
      <c r="K597" s="43">
        <v>52</v>
      </c>
      <c r="L597" s="43">
        <v>16.77</v>
      </c>
      <c r="M597" s="43">
        <f>VLOOKUP(fLineItemInvoiceDetail[[#This Row],[Invoice Number]],fInvoiceHeader[[Invoice Number]:[% Sales Discount]],5,0)*fLineItemInvoiceDetail[[#This Row],[Quanity]]*fLineItemInvoiceDetail[[#This Row],[Unit Price]]</f>
        <v>30.52</v>
      </c>
      <c r="N5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46.2</v>
      </c>
      <c r="O597" s="43">
        <f>VLOOKUP(fLineItemInvoiceDetail[[#This Row],[Product]],dProduct[],4,0)*fLineItemInvoiceDetail[[#This Row],[Quanity]]</f>
        <v>338</v>
      </c>
      <c r="AM597" s="28">
        <v>126185</v>
      </c>
      <c r="AN597" s="28">
        <v>71.575000000000003</v>
      </c>
      <c r="AO597" s="28">
        <v>309.99</v>
      </c>
      <c r="AQ597" s="30">
        <v>125799</v>
      </c>
      <c r="AR597" s="28" t="s">
        <v>17</v>
      </c>
      <c r="AS597" s="28">
        <v>52</v>
      </c>
      <c r="AT597" s="28">
        <v>16.77</v>
      </c>
      <c r="AU597" s="48">
        <f t="shared" si="20"/>
        <v>30.52</v>
      </c>
      <c r="AV597" s="48">
        <f t="shared" si="21"/>
        <v>46.2</v>
      </c>
    </row>
    <row r="598" spans="1:48" x14ac:dyDescent="0.25">
      <c r="A598" s="1">
        <v>43495</v>
      </c>
      <c r="B598">
        <v>126186</v>
      </c>
      <c r="C598">
        <v>71.924999999999997</v>
      </c>
      <c r="D598">
        <v>58.07</v>
      </c>
      <c r="E598">
        <f>SUMPRODUCT(fLineItemInvoiceDetail[Quanity],fLineItemInvoiceDetail[Unit Price],--(fLineItemInvoiceDetail[Invoice Number]=fInvoiceHeader[[#This Row],[Invoice Number]]))</f>
        <v>1161.3700000000001</v>
      </c>
      <c r="F598">
        <f>fInvoiceHeader[[#This Row],[Invoice Discount]]/fInvoiceHeader[[#This Row],[Invoice Sales]]</f>
        <v>5.0001291578050056E-2</v>
      </c>
      <c r="G598">
        <f>SUMIFS(fLineItemInvoiceDetail[Line Weight],fLineItemInvoiceDetail[Invoice Number],fInvoiceHeader[[#This Row],[Invoice Number]])</f>
        <v>461</v>
      </c>
      <c r="I598" s="46">
        <v>125800</v>
      </c>
      <c r="J598" s="46" t="s">
        <v>16</v>
      </c>
      <c r="K598" s="46">
        <v>39</v>
      </c>
      <c r="L598" s="46">
        <v>12.32</v>
      </c>
      <c r="M598" s="46">
        <f>VLOOKUP(fLineItemInvoiceDetail[[#This Row],[Invoice Number]],fInvoiceHeader[[Invoice Number]:[% Sales Discount]],5,0)*fLineItemInvoiceDetail[[#This Row],[Quanity]]*fLineItemInvoiceDetail[[#This Row],[Unit Price]]</f>
        <v>31.230163600765458</v>
      </c>
      <c r="N5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16.335146536412079</v>
      </c>
      <c r="O598" s="46">
        <f>VLOOKUP(fLineItemInvoiceDetail[[#This Row],[Product]],dProduct[],4,0)*fLineItemInvoiceDetail[[#This Row],[Quanity]]</f>
        <v>136.5</v>
      </c>
      <c r="AM598" s="31">
        <v>126186</v>
      </c>
      <c r="AN598" s="31">
        <v>71.924999999999997</v>
      </c>
      <c r="AO598" s="31">
        <v>58.07</v>
      </c>
      <c r="AQ598" s="32">
        <v>125800</v>
      </c>
      <c r="AR598" s="31" t="s">
        <v>16</v>
      </c>
      <c r="AS598" s="31">
        <v>39</v>
      </c>
      <c r="AT598" s="31">
        <v>12.32</v>
      </c>
      <c r="AU598" s="48">
        <f t="shared" si="20"/>
        <v>31.230163600765458</v>
      </c>
      <c r="AV598" s="48">
        <f t="shared" si="21"/>
        <v>16.335146536412079</v>
      </c>
    </row>
    <row r="599" spans="1:48" x14ac:dyDescent="0.25">
      <c r="A599" s="1">
        <v>43496</v>
      </c>
      <c r="B599">
        <v>126187</v>
      </c>
      <c r="C599">
        <v>79.625</v>
      </c>
      <c r="D599">
        <v>143.61000000000001</v>
      </c>
      <c r="E599">
        <f>SUMPRODUCT(fLineItemInvoiceDetail[Quanity],fLineItemInvoiceDetail[Unit Price],--(fLineItemInvoiceDetail[Invoice Number]=fInvoiceHeader[[#This Row],[Invoice Number]]))</f>
        <v>2209.31</v>
      </c>
      <c r="F599">
        <f>fInvoiceHeader[[#This Row],[Invoice Discount]]/fInvoiceHeader[[#This Row],[Invoice Sales]]</f>
        <v>6.5002195255532275E-2</v>
      </c>
      <c r="G599">
        <f>SUMIFS(fLineItemInvoiceDetail[Line Weight],fLineItemInvoiceDetail[Invoice Number],fInvoiceHeader[[#This Row],[Invoice Number]])</f>
        <v>696.5</v>
      </c>
      <c r="I599" s="43">
        <v>125800</v>
      </c>
      <c r="J599" s="43" t="s">
        <v>13</v>
      </c>
      <c r="K599" s="43">
        <v>23</v>
      </c>
      <c r="L599" s="43">
        <v>19.96</v>
      </c>
      <c r="M599" s="43">
        <f>VLOOKUP(fLineItemInvoiceDetail[[#This Row],[Invoice Number]],fInvoiceHeader[[Invoice Number]:[% Sales Discount]],5,0)*fLineItemInvoiceDetail[[#This Row],[Quanity]]*fLineItemInvoiceDetail[[#This Row],[Unit Price]]</f>
        <v>29.839209760738026</v>
      </c>
      <c r="N5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15.138432504440498</v>
      </c>
      <c r="O599" s="43">
        <f>VLOOKUP(fLineItemInvoiceDetail[[#This Row],[Product]],dProduct[],4,0)*fLineItemInvoiceDetail[[#This Row],[Quanity]]</f>
        <v>126.5</v>
      </c>
      <c r="AM599" s="28">
        <v>126187</v>
      </c>
      <c r="AN599" s="28">
        <v>79.625</v>
      </c>
      <c r="AO599" s="28">
        <v>143.61000000000001</v>
      </c>
      <c r="AQ599" s="30">
        <v>125800</v>
      </c>
      <c r="AR599" s="28" t="s">
        <v>13</v>
      </c>
      <c r="AS599" s="28">
        <v>23</v>
      </c>
      <c r="AT599" s="28">
        <v>19.96</v>
      </c>
      <c r="AU599" s="48">
        <f t="shared" si="20"/>
        <v>29.839209760738026</v>
      </c>
      <c r="AV599" s="48">
        <f t="shared" si="21"/>
        <v>15.138432504440498</v>
      </c>
    </row>
    <row r="600" spans="1:48" x14ac:dyDescent="0.25">
      <c r="A600" s="1">
        <v>43497</v>
      </c>
      <c r="B600">
        <v>126188</v>
      </c>
      <c r="C600">
        <v>1.2250000000000001</v>
      </c>
      <c r="D600">
        <v>0</v>
      </c>
      <c r="E600">
        <f>SUMPRODUCT(fLineItemInvoiceDetail[Quanity],fLineItemInvoiceDetail[Unit Price],--(fLineItemInvoiceDetail[Invoice Number]=fInvoiceHeader[[#This Row],[Invoice Number]]))</f>
        <v>39.9</v>
      </c>
      <c r="F600">
        <f>fInvoiceHeader[[#This Row],[Invoice Discount]]/fInvoiceHeader[[#This Row],[Invoice Sales]]</f>
        <v>0</v>
      </c>
      <c r="G600">
        <f>SUMIFS(fLineItemInvoiceDetail[Line Weight],fLineItemInvoiceDetail[Invoice Number],fInvoiceHeader[[#This Row],[Invoice Number]])</f>
        <v>10</v>
      </c>
      <c r="I600" s="46">
        <v>125800</v>
      </c>
      <c r="J600" s="46" t="s">
        <v>10</v>
      </c>
      <c r="K600" s="46">
        <v>50</v>
      </c>
      <c r="L600" s="46">
        <v>17.37</v>
      </c>
      <c r="M600" s="46">
        <f>VLOOKUP(fLineItemInvoiceDetail[[#This Row],[Invoice Number]],fInvoiceHeader[[Invoice Number]:[% Sales Discount]],5,0)*fLineItemInvoiceDetail[[#This Row],[Quanity]]*fLineItemInvoiceDetail[[#This Row],[Unit Price]]</f>
        <v>56.450626638496509</v>
      </c>
      <c r="N6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35.901420959147423</v>
      </c>
      <c r="O600" s="46">
        <f>VLOOKUP(fLineItemInvoiceDetail[[#This Row],[Product]],dProduct[],4,0)*fLineItemInvoiceDetail[[#This Row],[Quanity]]</f>
        <v>300</v>
      </c>
      <c r="AM600" s="31">
        <v>126188</v>
      </c>
      <c r="AN600" s="31">
        <v>1.2250000000000001</v>
      </c>
      <c r="AO600" s="31">
        <v>0</v>
      </c>
      <c r="AQ600" s="32">
        <v>125800</v>
      </c>
      <c r="AR600" s="31" t="s">
        <v>10</v>
      </c>
      <c r="AS600" s="31">
        <v>50</v>
      </c>
      <c r="AT600" s="31">
        <v>17.37</v>
      </c>
      <c r="AU600" s="48">
        <f t="shared" si="20"/>
        <v>56.450626638496509</v>
      </c>
      <c r="AV600" s="48">
        <f t="shared" si="21"/>
        <v>35.901420959147423</v>
      </c>
    </row>
    <row r="601" spans="1:48" x14ac:dyDescent="0.25">
      <c r="A601" s="1">
        <v>43498</v>
      </c>
      <c r="B601">
        <v>126189</v>
      </c>
      <c r="C601">
        <v>123.9</v>
      </c>
      <c r="D601">
        <v>523.29</v>
      </c>
      <c r="E601">
        <f>SUMPRODUCT(fLineItemInvoiceDetail[Quanity],fLineItemInvoiceDetail[Unit Price],--(fLineItemInvoiceDetail[Invoice Number]=fInvoiceHeader[[#This Row],[Invoice Number]]))</f>
        <v>5232.87</v>
      </c>
      <c r="F601">
        <f>fInvoiceHeader[[#This Row],[Invoice Discount]]/fInvoiceHeader[[#This Row],[Invoice Sales]]</f>
        <v>0.1000005732991647</v>
      </c>
      <c r="G601">
        <f>SUMIFS(fLineItemInvoiceDetail[Line Weight],fLineItemInvoiceDetail[Invoice Number],fInvoiceHeader[[#This Row],[Invoice Number]])</f>
        <v>1033.5</v>
      </c>
      <c r="I601" s="43">
        <v>125801</v>
      </c>
      <c r="J601" s="43" t="s">
        <v>16</v>
      </c>
      <c r="K601" s="43">
        <v>52</v>
      </c>
      <c r="L601" s="43">
        <v>11.37</v>
      </c>
      <c r="M601" s="43">
        <f>VLOOKUP(fLineItemInvoiceDetail[[#This Row],[Invoice Number]],fInvoiceHeader[[Invoice Number]:[% Sales Discount]],5,0)*fLineItemInvoiceDetail[[#This Row],[Quanity]]*fLineItemInvoiceDetail[[#This Row],[Unit Price]]</f>
        <v>17.739999999999995</v>
      </c>
      <c r="N6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18.899999999999999</v>
      </c>
      <c r="O601" s="43">
        <f>VLOOKUP(fLineItemInvoiceDetail[[#This Row],[Product]],dProduct[],4,0)*fLineItemInvoiceDetail[[#This Row],[Quanity]]</f>
        <v>182</v>
      </c>
      <c r="AM601" s="28">
        <v>126189</v>
      </c>
      <c r="AN601" s="28">
        <v>123.9</v>
      </c>
      <c r="AO601" s="28">
        <v>523.29</v>
      </c>
      <c r="AQ601" s="30">
        <v>125801</v>
      </c>
      <c r="AR601" s="28" t="s">
        <v>16</v>
      </c>
      <c r="AS601" s="28">
        <v>52</v>
      </c>
      <c r="AT601" s="28">
        <v>11.37</v>
      </c>
      <c r="AU601" s="48">
        <f t="shared" si="20"/>
        <v>17.739999999999995</v>
      </c>
      <c r="AV601" s="48">
        <f t="shared" si="21"/>
        <v>18.899999999999999</v>
      </c>
    </row>
    <row r="602" spans="1:48" x14ac:dyDescent="0.25">
      <c r="A602" s="1">
        <v>43499</v>
      </c>
      <c r="B602">
        <v>126190</v>
      </c>
      <c r="C602">
        <v>76.3</v>
      </c>
      <c r="D602">
        <v>75.930000000000007</v>
      </c>
      <c r="E602">
        <f>SUMPRODUCT(fLineItemInvoiceDetail[Quanity],fLineItemInvoiceDetail[Unit Price],--(fLineItemInvoiceDetail[Invoice Number]=fInvoiceHeader[[#This Row],[Invoice Number]]))</f>
        <v>1518.5</v>
      </c>
      <c r="F602">
        <f>fInvoiceHeader[[#This Row],[Invoice Discount]]/fInvoiceHeader[[#This Row],[Invoice Sales]]</f>
        <v>5.0003292723081995E-2</v>
      </c>
      <c r="G602">
        <f>SUMIFS(fLineItemInvoiceDetail[Line Weight],fLineItemInvoiceDetail[Invoice Number],fInvoiceHeader[[#This Row],[Invoice Number]])</f>
        <v>510</v>
      </c>
      <c r="I602" s="46">
        <v>125802</v>
      </c>
      <c r="J602" s="46" t="s">
        <v>8</v>
      </c>
      <c r="K602" s="46">
        <v>37</v>
      </c>
      <c r="L602" s="46">
        <v>18.170000000000002</v>
      </c>
      <c r="M602" s="46">
        <f>VLOOKUP(fLineItemInvoiceDetail[[#This Row],[Invoice Number]],fInvoiceHeader[[Invoice Number]:[% Sales Discount]],5,0)*fLineItemInvoiceDetail[[#This Row],[Quanity]]*fLineItemInvoiceDetail[[#This Row],[Unit Price]]</f>
        <v>43.700396542121695</v>
      </c>
      <c r="N6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15.047819314641746</v>
      </c>
      <c r="O602" s="46">
        <f>VLOOKUP(fLineItemInvoiceDetail[[#This Row],[Product]],dProduct[],4,0)*fLineItemInvoiceDetail[[#This Row],[Quanity]]</f>
        <v>148</v>
      </c>
      <c r="AM602" s="31">
        <v>126190</v>
      </c>
      <c r="AN602" s="31">
        <v>76.3</v>
      </c>
      <c r="AO602" s="31">
        <v>75.930000000000007</v>
      </c>
      <c r="AQ602" s="32">
        <v>125802</v>
      </c>
      <c r="AR602" s="31" t="s">
        <v>8</v>
      </c>
      <c r="AS602" s="31">
        <v>37</v>
      </c>
      <c r="AT602" s="31">
        <v>18.170000000000002</v>
      </c>
      <c r="AU602" s="48">
        <f t="shared" si="20"/>
        <v>43.700396542121695</v>
      </c>
      <c r="AV602" s="48">
        <f t="shared" si="21"/>
        <v>15.047819314641746</v>
      </c>
    </row>
    <row r="603" spans="1:48" x14ac:dyDescent="0.25">
      <c r="A603" s="1">
        <v>43500</v>
      </c>
      <c r="B603">
        <v>126191</v>
      </c>
      <c r="C603">
        <v>193.54999999999998</v>
      </c>
      <c r="D603">
        <v>417.65</v>
      </c>
      <c r="E603">
        <f>SUMPRODUCT(fLineItemInvoiceDetail[Quanity],fLineItemInvoiceDetail[Unit Price],--(fLineItemInvoiceDetail[Invoice Number]=fInvoiceHeader[[#This Row],[Invoice Number]]))</f>
        <v>4176.4800000000005</v>
      </c>
      <c r="F603">
        <f>fInvoiceHeader[[#This Row],[Invoice Discount]]/fInvoiceHeader[[#This Row],[Invoice Sales]]</f>
        <v>0.10000047887216026</v>
      </c>
      <c r="G603">
        <f>SUMIFS(fLineItemInvoiceDetail[Line Weight],fLineItemInvoiceDetail[Invoice Number],fInvoiceHeader[[#This Row],[Invoice Number]])</f>
        <v>1453</v>
      </c>
      <c r="I603" s="43">
        <v>125802</v>
      </c>
      <c r="J603" s="43" t="s">
        <v>15</v>
      </c>
      <c r="K603" s="43">
        <v>26</v>
      </c>
      <c r="L603" s="43">
        <v>18.82</v>
      </c>
      <c r="M603" s="43">
        <f>VLOOKUP(fLineItemInvoiceDetail[[#This Row],[Invoice Number]],fInvoiceHeader[[Invoice Number]:[% Sales Discount]],5,0)*fLineItemInvoiceDetail[[#This Row],[Quanity]]*fLineItemInvoiceDetail[[#This Row],[Unit Price]]</f>
        <v>31.806925636244756</v>
      </c>
      <c r="N6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13.217679127725857</v>
      </c>
      <c r="O603" s="43">
        <f>VLOOKUP(fLineItemInvoiceDetail[[#This Row],[Product]],dProduct[],4,0)*fLineItemInvoiceDetail[[#This Row],[Quanity]]</f>
        <v>130</v>
      </c>
      <c r="AM603" s="28">
        <v>126191</v>
      </c>
      <c r="AN603" s="28">
        <v>193.54999999999998</v>
      </c>
      <c r="AO603" s="28">
        <v>417.65</v>
      </c>
      <c r="AQ603" s="30">
        <v>125802</v>
      </c>
      <c r="AR603" s="28" t="s">
        <v>15</v>
      </c>
      <c r="AS603" s="28">
        <v>26</v>
      </c>
      <c r="AT603" s="28">
        <v>18.82</v>
      </c>
      <c r="AU603" s="48">
        <f t="shared" si="20"/>
        <v>31.806925636244756</v>
      </c>
      <c r="AV603" s="48">
        <f t="shared" si="21"/>
        <v>13.217679127725857</v>
      </c>
    </row>
    <row r="604" spans="1:48" x14ac:dyDescent="0.25">
      <c r="A604" s="1">
        <v>43501</v>
      </c>
      <c r="B604">
        <v>126192</v>
      </c>
      <c r="C604">
        <v>224.52500000000001</v>
      </c>
      <c r="D604">
        <v>491.3</v>
      </c>
      <c r="E604">
        <f>SUMPRODUCT(fLineItemInvoiceDetail[Quanity],fLineItemInvoiceDetail[Unit Price],--(fLineItemInvoiceDetail[Invoice Number]=fInvoiceHeader[[#This Row],[Invoice Number]]))</f>
        <v>4912.95</v>
      </c>
      <c r="F604">
        <f>fInvoiceHeader[[#This Row],[Invoice Discount]]/fInvoiceHeader[[#This Row],[Invoice Sales]]</f>
        <v>0.10000101771847872</v>
      </c>
      <c r="G604">
        <f>SUMIFS(fLineItemInvoiceDetail[Line Weight],fLineItemInvoiceDetail[Invoice Number],fInvoiceHeader[[#This Row],[Invoice Number]])</f>
        <v>1637.5</v>
      </c>
      <c r="I604" s="46">
        <v>125802</v>
      </c>
      <c r="J604" s="46" t="s">
        <v>14</v>
      </c>
      <c r="K604" s="46">
        <v>52</v>
      </c>
      <c r="L604" s="46">
        <v>17.37</v>
      </c>
      <c r="M604" s="46">
        <f>VLOOKUP(fLineItemInvoiceDetail[[#This Row],[Invoice Number]],fInvoiceHeader[[Invoice Number]:[% Sales Discount]],5,0)*fLineItemInvoiceDetail[[#This Row],[Quanity]]*fLineItemInvoiceDetail[[#This Row],[Unit Price]]</f>
        <v>58.71267782163352</v>
      </c>
      <c r="N6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37.009501557632397</v>
      </c>
      <c r="O604" s="46">
        <f>VLOOKUP(fLineItemInvoiceDetail[[#This Row],[Product]],dProduct[],4,0)*fLineItemInvoiceDetail[[#This Row],[Quanity]]</f>
        <v>364</v>
      </c>
      <c r="AM604" s="31">
        <v>126192</v>
      </c>
      <c r="AN604" s="31">
        <v>224.52500000000001</v>
      </c>
      <c r="AO604" s="31">
        <v>491.3</v>
      </c>
      <c r="AQ604" s="32">
        <v>125802</v>
      </c>
      <c r="AR604" s="31" t="s">
        <v>14</v>
      </c>
      <c r="AS604" s="31">
        <v>52</v>
      </c>
      <c r="AT604" s="31">
        <v>17.37</v>
      </c>
      <c r="AU604" s="48">
        <f t="shared" si="20"/>
        <v>58.71267782163352</v>
      </c>
      <c r="AV604" s="48">
        <f t="shared" si="21"/>
        <v>37.009501557632397</v>
      </c>
    </row>
    <row r="605" spans="1:48" x14ac:dyDescent="0.25">
      <c r="A605" s="1">
        <v>43501</v>
      </c>
      <c r="B605">
        <v>126193</v>
      </c>
      <c r="C605">
        <v>67.025000000000006</v>
      </c>
      <c r="D605">
        <v>352.38</v>
      </c>
      <c r="E605">
        <f>SUMPRODUCT(fLineItemInvoiceDetail[Quanity],fLineItemInvoiceDetail[Unit Price],--(fLineItemInvoiceDetail[Invoice Number]=fInvoiceHeader[[#This Row],[Invoice Number]]))</f>
        <v>3523.8100000000004</v>
      </c>
      <c r="F605">
        <f>fInvoiceHeader[[#This Row],[Invoice Discount]]/fInvoiceHeader[[#This Row],[Invoice Sales]]</f>
        <v>9.9999716216254558E-2</v>
      </c>
      <c r="G605">
        <f>SUMIFS(fLineItemInvoiceDetail[Line Weight],fLineItemInvoiceDetail[Invoice Number],fInvoiceHeader[[#This Row],[Invoice Number]])</f>
        <v>665</v>
      </c>
      <c r="I605" s="43">
        <v>125805</v>
      </c>
      <c r="J605" s="43" t="s">
        <v>22</v>
      </c>
      <c r="K605" s="43">
        <v>39</v>
      </c>
      <c r="L605" s="43">
        <v>48.75</v>
      </c>
      <c r="M605" s="43">
        <f>VLOOKUP(fLineItemInvoiceDetail[[#This Row],[Invoice Number]],fInvoiceHeader[[Invoice Number]:[% Sales Discount]],5,0)*fLineItemInvoiceDetail[[#This Row],[Quanity]]*fLineItemInvoiceDetail[[#This Row],[Unit Price]]</f>
        <v>123.58000000000001</v>
      </c>
      <c r="N6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605" s="43">
        <f>VLOOKUP(fLineItemInvoiceDetail[[#This Row],[Product]],dProduct[],4,0)*fLineItemInvoiceDetail[[#This Row],[Quanity]]</f>
        <v>273</v>
      </c>
      <c r="AM605" s="28">
        <v>126193</v>
      </c>
      <c r="AN605" s="28">
        <v>67.025000000000006</v>
      </c>
      <c r="AO605" s="28">
        <v>352.38</v>
      </c>
      <c r="AQ605" s="30">
        <v>125805</v>
      </c>
      <c r="AR605" s="28" t="s">
        <v>22</v>
      </c>
      <c r="AS605" s="28">
        <v>39</v>
      </c>
      <c r="AT605" s="28">
        <v>48.75</v>
      </c>
      <c r="AU605" s="48">
        <f t="shared" si="20"/>
        <v>123.58000000000001</v>
      </c>
      <c r="AV605" s="48">
        <f t="shared" si="21"/>
        <v>22.05</v>
      </c>
    </row>
    <row r="606" spans="1:48" x14ac:dyDescent="0.25">
      <c r="A606" s="1">
        <v>43503</v>
      </c>
      <c r="B606">
        <v>126195</v>
      </c>
      <c r="C606">
        <v>83.474999999999994</v>
      </c>
      <c r="D606">
        <v>280.32</v>
      </c>
      <c r="E606">
        <f>SUMPRODUCT(fLineItemInvoiceDetail[Quanity],fLineItemInvoiceDetail[Unit Price],--(fLineItemInvoiceDetail[Invoice Number]=fInvoiceHeader[[#This Row],[Invoice Number]]))</f>
        <v>2803.2</v>
      </c>
      <c r="F606">
        <f>fInvoiceHeader[[#This Row],[Invoice Discount]]/fInvoiceHeader[[#This Row],[Invoice Sales]]</f>
        <v>0.1</v>
      </c>
      <c r="G606">
        <f>SUMIFS(fLineItemInvoiceDetail[Line Weight],fLineItemInvoiceDetail[Invoice Number],fInvoiceHeader[[#This Row],[Invoice Number]])</f>
        <v>840</v>
      </c>
      <c r="I606" s="46">
        <v>125806</v>
      </c>
      <c r="J606" s="46" t="s">
        <v>8</v>
      </c>
      <c r="K606" s="46">
        <v>62</v>
      </c>
      <c r="L606" s="46">
        <v>16.77</v>
      </c>
      <c r="M606" s="46">
        <f>VLOOKUP(fLineItemInvoiceDetail[[#This Row],[Invoice Number]],fInvoiceHeader[[Invoice Number]:[% Sales Discount]],5,0)*fLineItemInvoiceDetail[[#This Row],[Quanity]]*fLineItemInvoiceDetail[[#This Row],[Unit Price]]</f>
        <v>103.97450273551674</v>
      </c>
      <c r="N6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23.380620948481745</v>
      </c>
      <c r="O606" s="46">
        <f>VLOOKUP(fLineItemInvoiceDetail[[#This Row],[Product]],dProduct[],4,0)*fLineItemInvoiceDetail[[#This Row],[Quanity]]</f>
        <v>248</v>
      </c>
      <c r="AM606" s="31">
        <v>126195</v>
      </c>
      <c r="AN606" s="31">
        <v>83.474999999999994</v>
      </c>
      <c r="AO606" s="31">
        <v>280.32</v>
      </c>
      <c r="AQ606" s="32">
        <v>125806</v>
      </c>
      <c r="AR606" s="31" t="s">
        <v>8</v>
      </c>
      <c r="AS606" s="31">
        <v>62</v>
      </c>
      <c r="AT606" s="31">
        <v>16.77</v>
      </c>
      <c r="AU606" s="48">
        <f t="shared" si="20"/>
        <v>103.97450273551674</v>
      </c>
      <c r="AV606" s="48">
        <f t="shared" si="21"/>
        <v>23.380620948481745</v>
      </c>
    </row>
    <row r="607" spans="1:48" x14ac:dyDescent="0.25">
      <c r="A607" s="1">
        <v>43504</v>
      </c>
      <c r="B607">
        <v>126196</v>
      </c>
      <c r="C607">
        <v>65.625</v>
      </c>
      <c r="D607">
        <v>195.39</v>
      </c>
      <c r="E607">
        <f>SUMPRODUCT(fLineItemInvoiceDetail[Quanity],fLineItemInvoiceDetail[Unit Price],--(fLineItemInvoiceDetail[Invoice Number]=fInvoiceHeader[[#This Row],[Invoice Number]]))</f>
        <v>2605.2599999999998</v>
      </c>
      <c r="F607">
        <f>fInvoiceHeader[[#This Row],[Invoice Discount]]/fInvoiceHeader[[#This Row],[Invoice Sales]]</f>
        <v>7.499827272517906E-2</v>
      </c>
      <c r="G607">
        <f>SUMIFS(fLineItemInvoiceDetail[Line Weight],fLineItemInvoiceDetail[Invoice Number],fInvoiceHeader[[#This Row],[Invoice Number]])</f>
        <v>414</v>
      </c>
      <c r="I607" s="43">
        <v>125806</v>
      </c>
      <c r="J607" s="43" t="s">
        <v>10</v>
      </c>
      <c r="K607" s="43">
        <v>69</v>
      </c>
      <c r="L607" s="43">
        <v>17.37</v>
      </c>
      <c r="M607" s="43">
        <f>VLOOKUP(fLineItemInvoiceDetail[[#This Row],[Invoice Number]],fInvoiceHeader[[Invoice Number]:[% Sales Discount]],5,0)*fLineItemInvoiceDetail[[#This Row],[Quanity]]*fLineItemInvoiceDetail[[#This Row],[Unit Price]]</f>
        <v>119.85357951372352</v>
      </c>
      <c r="N6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39.030552712384853</v>
      </c>
      <c r="O607" s="43">
        <f>VLOOKUP(fLineItemInvoiceDetail[[#This Row],[Product]],dProduct[],4,0)*fLineItemInvoiceDetail[[#This Row],[Quanity]]</f>
        <v>414</v>
      </c>
      <c r="AM607" s="28">
        <v>126196</v>
      </c>
      <c r="AN607" s="28">
        <v>65.625</v>
      </c>
      <c r="AO607" s="28">
        <v>195.39</v>
      </c>
      <c r="AQ607" s="30">
        <v>125806</v>
      </c>
      <c r="AR607" s="28" t="s">
        <v>10</v>
      </c>
      <c r="AS607" s="28">
        <v>69</v>
      </c>
      <c r="AT607" s="28">
        <v>17.37</v>
      </c>
      <c r="AU607" s="48">
        <f t="shared" si="20"/>
        <v>119.85357951372352</v>
      </c>
      <c r="AV607" s="48">
        <f t="shared" si="21"/>
        <v>39.030552712384853</v>
      </c>
    </row>
    <row r="608" spans="1:48" x14ac:dyDescent="0.25">
      <c r="A608" s="1">
        <v>43504</v>
      </c>
      <c r="B608">
        <v>126197</v>
      </c>
      <c r="C608">
        <v>86.974999999999994</v>
      </c>
      <c r="D608">
        <v>144.97</v>
      </c>
      <c r="E608">
        <f>SUMPRODUCT(fLineItemInvoiceDetail[Quanity],fLineItemInvoiceDetail[Unit Price],--(fLineItemInvoiceDetail[Invoice Number]=fInvoiceHeader[[#This Row],[Invoice Number]]))</f>
        <v>2230.29</v>
      </c>
      <c r="F608">
        <f>fInvoiceHeader[[#This Row],[Invoice Discount]]/fInvoiceHeader[[#This Row],[Invoice Sales]]</f>
        <v>6.5000515628012498E-2</v>
      </c>
      <c r="G608">
        <f>SUMIFS(fLineItemInvoiceDetail[Line Weight],fLineItemInvoiceDetail[Invoice Number],fInvoiceHeader[[#This Row],[Invoice Number]])</f>
        <v>666.5</v>
      </c>
      <c r="I608" s="46">
        <v>125806</v>
      </c>
      <c r="J608" s="46" t="s">
        <v>11</v>
      </c>
      <c r="K608" s="46">
        <v>71</v>
      </c>
      <c r="L608" s="46">
        <v>11.97</v>
      </c>
      <c r="M608" s="46">
        <f>VLOOKUP(fLineItemInvoiceDetail[[#This Row],[Invoice Number]],fInvoiceHeader[[Invoice Number]:[% Sales Discount]],5,0)*fLineItemInvoiceDetail[[#This Row],[Quanity]]*fLineItemInvoiceDetail[[#This Row],[Unit Price]]</f>
        <v>84.987410929495468</v>
      </c>
      <c r="N6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33.468227567383146</v>
      </c>
      <c r="O608" s="46">
        <f>VLOOKUP(fLineItemInvoiceDetail[[#This Row],[Product]],dProduct[],4,0)*fLineItemInvoiceDetail[[#This Row],[Quanity]]</f>
        <v>355</v>
      </c>
      <c r="AM608" s="31">
        <v>126197</v>
      </c>
      <c r="AN608" s="31">
        <v>86.974999999999994</v>
      </c>
      <c r="AO608" s="31">
        <v>144.97</v>
      </c>
      <c r="AQ608" s="32">
        <v>125806</v>
      </c>
      <c r="AR608" s="31" t="s">
        <v>11</v>
      </c>
      <c r="AS608" s="31">
        <v>71</v>
      </c>
      <c r="AT608" s="31">
        <v>11.97</v>
      </c>
      <c r="AU608" s="48">
        <f t="shared" si="20"/>
        <v>84.987410929495468</v>
      </c>
      <c r="AV608" s="48">
        <f t="shared" si="21"/>
        <v>33.468227567383146</v>
      </c>
    </row>
    <row r="609" spans="1:48" x14ac:dyDescent="0.25">
      <c r="A609" s="1">
        <v>43505</v>
      </c>
      <c r="B609">
        <v>126200</v>
      </c>
      <c r="C609">
        <v>17.149999999999999</v>
      </c>
      <c r="D609">
        <v>9.7799999999999994</v>
      </c>
      <c r="E609">
        <f>SUMPRODUCT(fLineItemInvoiceDetail[Quanity],fLineItemInvoiceDetail[Unit Price],--(fLineItemInvoiceDetail[Invoice Number]=fInvoiceHeader[[#This Row],[Invoice Number]]))</f>
        <v>489.23</v>
      </c>
      <c r="F609">
        <f>fInvoiceHeader[[#This Row],[Invoice Discount]]/fInvoiceHeader[[#This Row],[Invoice Sales]]</f>
        <v>1.9990597469492874E-2</v>
      </c>
      <c r="G609">
        <f>SUMIFS(fLineItemInvoiceDetail[Line Weight],fLineItemInvoiceDetail[Invoice Number],fInvoiceHeader[[#This Row],[Invoice Number]])</f>
        <v>101.5</v>
      </c>
      <c r="I609" s="43">
        <v>125806</v>
      </c>
      <c r="J609" s="43" t="s">
        <v>21</v>
      </c>
      <c r="K609" s="43">
        <v>252</v>
      </c>
      <c r="L609" s="43">
        <v>11.68</v>
      </c>
      <c r="M609" s="43">
        <f>VLOOKUP(fLineItemInvoiceDetail[[#This Row],[Invoice Number]],fInvoiceHeader[[Invoice Number]:[% Sales Discount]],5,0)*fLineItemInvoiceDetail[[#This Row],[Quanity]]*fLineItemInvoiceDetail[[#This Row],[Unit Price]]</f>
        <v>294.33742317464998</v>
      </c>
      <c r="N6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83.152047082906861</v>
      </c>
      <c r="O609" s="43">
        <f>VLOOKUP(fLineItemInvoiceDetail[[#This Row],[Product]],dProduct[],4,0)*fLineItemInvoiceDetail[[#This Row],[Quanity]]</f>
        <v>882</v>
      </c>
      <c r="AM609" s="28">
        <v>126200</v>
      </c>
      <c r="AN609" s="28">
        <v>17.149999999999999</v>
      </c>
      <c r="AO609" s="28">
        <v>9.7799999999999994</v>
      </c>
      <c r="AQ609" s="30">
        <v>125806</v>
      </c>
      <c r="AR609" s="28" t="s">
        <v>21</v>
      </c>
      <c r="AS609" s="28">
        <v>252</v>
      </c>
      <c r="AT609" s="28">
        <v>11.68</v>
      </c>
      <c r="AU609" s="48">
        <f t="shared" si="20"/>
        <v>294.33742317464998</v>
      </c>
      <c r="AV609" s="48">
        <f t="shared" si="21"/>
        <v>83.152047082906861</v>
      </c>
    </row>
    <row r="610" spans="1:48" x14ac:dyDescent="0.25">
      <c r="A610" s="1">
        <v>43507</v>
      </c>
      <c r="B610">
        <v>126201</v>
      </c>
      <c r="C610">
        <v>69.825000000000003</v>
      </c>
      <c r="D610">
        <v>311.19</v>
      </c>
      <c r="E610">
        <f>SUMPRODUCT(fLineItemInvoiceDetail[Quanity],fLineItemInvoiceDetail[Unit Price],--(fLineItemInvoiceDetail[Invoice Number]=fInvoiceHeader[[#This Row],[Invoice Number]]))</f>
        <v>3111.9</v>
      </c>
      <c r="F610">
        <f>fInvoiceHeader[[#This Row],[Invoice Discount]]/fInvoiceHeader[[#This Row],[Invoice Sales]]</f>
        <v>9.9999999999999992E-2</v>
      </c>
      <c r="G610">
        <f>SUMIFS(fLineItemInvoiceDetail[Line Weight],fLineItemInvoiceDetail[Invoice Number],fInvoiceHeader[[#This Row],[Invoice Number]])</f>
        <v>720</v>
      </c>
      <c r="I610" s="46">
        <v>125806</v>
      </c>
      <c r="J610" s="46" t="s">
        <v>10</v>
      </c>
      <c r="K610" s="46">
        <v>172</v>
      </c>
      <c r="L610" s="46">
        <v>13.03</v>
      </c>
      <c r="M610" s="46">
        <f>VLOOKUP(fLineItemInvoiceDetail[[#This Row],[Invoice Number]],fInvoiceHeader[[Invoice Number]:[% Sales Discount]],5,0)*fLineItemInvoiceDetail[[#This Row],[Quanity]]*fLineItemInvoiceDetail[[#This Row],[Unit Price]]</f>
        <v>224.11708364661425</v>
      </c>
      <c r="N6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97.293551688843394</v>
      </c>
      <c r="O610" s="46">
        <f>VLOOKUP(fLineItemInvoiceDetail[[#This Row],[Product]],dProduct[],4,0)*fLineItemInvoiceDetail[[#This Row],[Quanity]]</f>
        <v>1032</v>
      </c>
      <c r="AM610" s="31">
        <v>126201</v>
      </c>
      <c r="AN610" s="31">
        <v>69.825000000000003</v>
      </c>
      <c r="AO610" s="31">
        <v>311.19</v>
      </c>
      <c r="AQ610" s="32">
        <v>125806</v>
      </c>
      <c r="AR610" s="31" t="s">
        <v>10</v>
      </c>
      <c r="AS610" s="31">
        <v>172</v>
      </c>
      <c r="AT610" s="31">
        <v>13.03</v>
      </c>
      <c r="AU610" s="48">
        <f t="shared" si="20"/>
        <v>224.11708364661425</v>
      </c>
      <c r="AV610" s="48">
        <f t="shared" si="21"/>
        <v>97.293551688843394</v>
      </c>
    </row>
    <row r="611" spans="1:48" x14ac:dyDescent="0.25">
      <c r="A611" s="1">
        <v>43508</v>
      </c>
      <c r="B611">
        <v>126202</v>
      </c>
      <c r="C611">
        <v>144.19999999999999</v>
      </c>
      <c r="D611">
        <v>192.34</v>
      </c>
      <c r="E611">
        <f>SUMPRODUCT(fLineItemInvoiceDetail[Quanity],fLineItemInvoiceDetail[Unit Price],--(fLineItemInvoiceDetail[Invoice Number]=fInvoiceHeader[[#This Row],[Invoice Number]]))</f>
        <v>2564.5699999999997</v>
      </c>
      <c r="F611">
        <f>fInvoiceHeader[[#This Row],[Invoice Discount]]/fInvoiceHeader[[#This Row],[Invoice Sales]]</f>
        <v>7.4998927695481124E-2</v>
      </c>
      <c r="G611">
        <f>SUMIFS(fLineItemInvoiceDetail[Line Weight],fLineItemInvoiceDetail[Invoice Number],fInvoiceHeader[[#This Row],[Invoice Number]])</f>
        <v>1043</v>
      </c>
      <c r="I611" s="43">
        <v>125807</v>
      </c>
      <c r="J611" s="43" t="s">
        <v>21</v>
      </c>
      <c r="K611" s="43">
        <v>92</v>
      </c>
      <c r="L611" s="43">
        <v>15.57</v>
      </c>
      <c r="M611" s="43">
        <f>VLOOKUP(fLineItemInvoiceDetail[[#This Row],[Invoice Number]],fInvoiceHeader[[Invoice Number]:[% Sales Discount]],5,0)*fLineItemInvoiceDetail[[#This Row],[Quanity]]*fLineItemInvoiceDetail[[#This Row],[Unit Price]]</f>
        <v>71.62</v>
      </c>
      <c r="N6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611" s="43">
        <f>VLOOKUP(fLineItemInvoiceDetail[[#This Row],[Product]],dProduct[],4,0)*fLineItemInvoiceDetail[[#This Row],[Quanity]]</f>
        <v>322</v>
      </c>
      <c r="AM611" s="28">
        <v>126202</v>
      </c>
      <c r="AN611" s="28">
        <v>144.19999999999999</v>
      </c>
      <c r="AO611" s="28">
        <v>192.34</v>
      </c>
      <c r="AQ611" s="30">
        <v>125807</v>
      </c>
      <c r="AR611" s="28" t="s">
        <v>21</v>
      </c>
      <c r="AS611" s="28">
        <v>92</v>
      </c>
      <c r="AT611" s="28">
        <v>15.57</v>
      </c>
      <c r="AU611" s="48">
        <f t="shared" si="20"/>
        <v>71.62</v>
      </c>
      <c r="AV611" s="48">
        <f t="shared" si="21"/>
        <v>29.4</v>
      </c>
    </row>
    <row r="612" spans="1:48" x14ac:dyDescent="0.25">
      <c r="A612" s="1">
        <v>43509</v>
      </c>
      <c r="B612">
        <v>126203</v>
      </c>
      <c r="C612">
        <v>112</v>
      </c>
      <c r="D612">
        <v>176.17</v>
      </c>
      <c r="E612">
        <f>SUMPRODUCT(fLineItemInvoiceDetail[Quanity],fLineItemInvoiceDetail[Unit Price],--(fLineItemInvoiceDetail[Invoice Number]=fInvoiceHeader[[#This Row],[Invoice Number]]))</f>
        <v>2348.9</v>
      </c>
      <c r="F612">
        <f>fInvoiceHeader[[#This Row],[Invoice Discount]]/fInvoiceHeader[[#This Row],[Invoice Sales]]</f>
        <v>7.5001064327983299E-2</v>
      </c>
      <c r="G612">
        <f>SUMIFS(fLineItemInvoiceDetail[Line Weight],fLineItemInvoiceDetail[Invoice Number],fInvoiceHeader[[#This Row],[Invoice Number]])</f>
        <v>907</v>
      </c>
      <c r="I612" s="46">
        <v>125808</v>
      </c>
      <c r="J612" s="46" t="s">
        <v>16</v>
      </c>
      <c r="K612" s="46">
        <v>42</v>
      </c>
      <c r="L612" s="46">
        <v>12.32</v>
      </c>
      <c r="M612" s="46">
        <f>VLOOKUP(fLineItemInvoiceDetail[[#This Row],[Invoice Number]],fInvoiceHeader[[Invoice Number]:[% Sales Discount]],5,0)*fLineItemInvoiceDetail[[#This Row],[Quanity]]*fLineItemInvoiceDetail[[#This Row],[Unit Price]]</f>
        <v>51.743999999999993</v>
      </c>
      <c r="N6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14.843633116200882</v>
      </c>
      <c r="O612" s="46">
        <f>VLOOKUP(fLineItemInvoiceDetail[[#This Row],[Product]],dProduct[],4,0)*fLineItemInvoiceDetail[[#This Row],[Quanity]]</f>
        <v>147</v>
      </c>
      <c r="AM612" s="31">
        <v>126203</v>
      </c>
      <c r="AN612" s="31">
        <v>112</v>
      </c>
      <c r="AO612" s="31">
        <v>176.17</v>
      </c>
      <c r="AQ612" s="32">
        <v>125808</v>
      </c>
      <c r="AR612" s="31" t="s">
        <v>16</v>
      </c>
      <c r="AS612" s="31">
        <v>42</v>
      </c>
      <c r="AT612" s="31">
        <v>12.32</v>
      </c>
      <c r="AU612" s="48">
        <f t="shared" si="20"/>
        <v>51.743999999999993</v>
      </c>
      <c r="AV612" s="48">
        <f t="shared" si="21"/>
        <v>14.843633116200882</v>
      </c>
    </row>
    <row r="613" spans="1:48" x14ac:dyDescent="0.25">
      <c r="A613" s="1">
        <v>43510</v>
      </c>
      <c r="B613">
        <v>126205</v>
      </c>
      <c r="C613">
        <v>9.625</v>
      </c>
      <c r="D613">
        <v>6.64</v>
      </c>
      <c r="E613">
        <f>SUMPRODUCT(fLineItemInvoiceDetail[Quanity],fLineItemInvoiceDetail[Unit Price],--(fLineItemInvoiceDetail[Invoice Number]=fInvoiceHeader[[#This Row],[Invoice Number]]))</f>
        <v>331.8</v>
      </c>
      <c r="F613">
        <f>fInvoiceHeader[[#This Row],[Invoice Discount]]/fInvoiceHeader[[#This Row],[Invoice Sales]]</f>
        <v>2.0012055455093429E-2</v>
      </c>
      <c r="G613">
        <f>SUMIFS(fLineItemInvoiceDetail[Line Weight],fLineItemInvoiceDetail[Invoice Number],fInvoiceHeader[[#This Row],[Invoice Number]])</f>
        <v>77</v>
      </c>
      <c r="I613" s="43">
        <v>125808</v>
      </c>
      <c r="J613" s="43" t="s">
        <v>6</v>
      </c>
      <c r="K613" s="43">
        <v>32</v>
      </c>
      <c r="L613" s="43">
        <v>29.87</v>
      </c>
      <c r="M613" s="43">
        <f>VLOOKUP(fLineItemInvoiceDetail[[#This Row],[Invoice Number]],fInvoiceHeader[[Invoice Number]:[% Sales Discount]],5,0)*fLineItemInvoiceDetail[[#This Row],[Quanity]]*fLineItemInvoiceDetail[[#This Row],[Unit Price]]</f>
        <v>95.583999999999989</v>
      </c>
      <c r="N6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9.6938012187434328</v>
      </c>
      <c r="O613" s="43">
        <f>VLOOKUP(fLineItemInvoiceDetail[[#This Row],[Product]],dProduct[],4,0)*fLineItemInvoiceDetail[[#This Row],[Quanity]]</f>
        <v>96</v>
      </c>
      <c r="AM613" s="28">
        <v>126205</v>
      </c>
      <c r="AN613" s="28">
        <v>9.625</v>
      </c>
      <c r="AO613" s="28">
        <v>6.64</v>
      </c>
      <c r="AQ613" s="30">
        <v>125808</v>
      </c>
      <c r="AR613" s="28" t="s">
        <v>6</v>
      </c>
      <c r="AS613" s="28">
        <v>32</v>
      </c>
      <c r="AT613" s="28">
        <v>29.87</v>
      </c>
      <c r="AU613" s="48">
        <f t="shared" si="20"/>
        <v>95.583999999999989</v>
      </c>
      <c r="AV613" s="48">
        <f t="shared" si="21"/>
        <v>9.6938012187434328</v>
      </c>
    </row>
    <row r="614" spans="1:48" x14ac:dyDescent="0.25">
      <c r="A614" s="1">
        <v>43511</v>
      </c>
      <c r="B614">
        <v>126206</v>
      </c>
      <c r="C614">
        <v>164.85</v>
      </c>
      <c r="D614">
        <v>734.23</v>
      </c>
      <c r="E614">
        <f>SUMPRODUCT(fLineItemInvoiceDetail[Quanity],fLineItemInvoiceDetail[Unit Price],--(fLineItemInvoiceDetail[Invoice Number]=fInvoiceHeader[[#This Row],[Invoice Number]]))</f>
        <v>7342.29</v>
      </c>
      <c r="F614">
        <f>fInvoiceHeader[[#This Row],[Invoice Discount]]/fInvoiceHeader[[#This Row],[Invoice Sales]]</f>
        <v>0.10000013619728995</v>
      </c>
      <c r="G614">
        <f>SUMIFS(fLineItemInvoiceDetail[Line Weight],fLineItemInvoiceDetail[Invoice Number],fInvoiceHeader[[#This Row],[Invoice Number]])</f>
        <v>1818</v>
      </c>
      <c r="I614" s="46">
        <v>125808</v>
      </c>
      <c r="J614" s="46" t="s">
        <v>17</v>
      </c>
      <c r="K614" s="46">
        <v>32</v>
      </c>
      <c r="L614" s="46">
        <v>18.170000000000002</v>
      </c>
      <c r="M614" s="46">
        <f>VLOOKUP(fLineItemInvoiceDetail[[#This Row],[Invoice Number]],fInvoiceHeader[[Invoice Number]:[% Sales Discount]],5,0)*fLineItemInvoiceDetail[[#This Row],[Quanity]]*fLineItemInvoiceDetail[[#This Row],[Unit Price]]</f>
        <v>58.143999999999998</v>
      </c>
      <c r="N6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21.003235973944104</v>
      </c>
      <c r="O614" s="46">
        <f>VLOOKUP(fLineItemInvoiceDetail[[#This Row],[Product]],dProduct[],4,0)*fLineItemInvoiceDetail[[#This Row],[Quanity]]</f>
        <v>208</v>
      </c>
      <c r="AM614" s="31">
        <v>126206</v>
      </c>
      <c r="AN614" s="31">
        <v>164.85</v>
      </c>
      <c r="AO614" s="31">
        <v>734.23</v>
      </c>
      <c r="AQ614" s="32">
        <v>125808</v>
      </c>
      <c r="AR614" s="31" t="s">
        <v>17</v>
      </c>
      <c r="AS614" s="31">
        <v>32</v>
      </c>
      <c r="AT614" s="31">
        <v>18.170000000000002</v>
      </c>
      <c r="AU614" s="48">
        <f t="shared" si="20"/>
        <v>58.143999999999998</v>
      </c>
      <c r="AV614" s="48">
        <f t="shared" si="21"/>
        <v>21.003235973944104</v>
      </c>
    </row>
    <row r="615" spans="1:48" x14ac:dyDescent="0.25">
      <c r="A615" s="1">
        <v>43512</v>
      </c>
      <c r="B615">
        <v>126207</v>
      </c>
      <c r="C615">
        <v>62.65</v>
      </c>
      <c r="D615">
        <v>80.55</v>
      </c>
      <c r="E615">
        <f>SUMPRODUCT(fLineItemInvoiceDetail[Quanity],fLineItemInvoiceDetail[Unit Price],--(fLineItemInvoiceDetail[Invoice Number]=fInvoiceHeader[[#This Row],[Invoice Number]]))</f>
        <v>1611.0600000000002</v>
      </c>
      <c r="F615">
        <f>fInvoiceHeader[[#This Row],[Invoice Discount]]/fInvoiceHeader[[#This Row],[Invoice Sales]]</f>
        <v>4.9998137871960072E-2</v>
      </c>
      <c r="G615">
        <f>SUMIFS(fLineItemInvoiceDetail[Line Weight],fLineItemInvoiceDetail[Invoice Number],fInvoiceHeader[[#This Row],[Invoice Number]])</f>
        <v>471.5</v>
      </c>
      <c r="I615" s="43">
        <v>125808</v>
      </c>
      <c r="J615" s="43" t="s">
        <v>16</v>
      </c>
      <c r="K615" s="43">
        <v>68</v>
      </c>
      <c r="L615" s="43">
        <v>11.37</v>
      </c>
      <c r="M615" s="43">
        <f>VLOOKUP(fLineItemInvoiceDetail[[#This Row],[Invoice Number]],fInvoiceHeader[[Invoice Number]:[% Sales Discount]],5,0)*fLineItemInvoiceDetail[[#This Row],[Quanity]]*fLineItemInvoiceDetail[[#This Row],[Unit Price]]</f>
        <v>77.315999999999988</v>
      </c>
      <c r="N6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24.032548854801426</v>
      </c>
      <c r="O615" s="43">
        <f>VLOOKUP(fLineItemInvoiceDetail[[#This Row],[Product]],dProduct[],4,0)*fLineItemInvoiceDetail[[#This Row],[Quanity]]</f>
        <v>238</v>
      </c>
      <c r="AM615" s="28">
        <v>126207</v>
      </c>
      <c r="AN615" s="28">
        <v>62.65</v>
      </c>
      <c r="AO615" s="28">
        <v>80.55</v>
      </c>
      <c r="AQ615" s="30">
        <v>125808</v>
      </c>
      <c r="AR615" s="28" t="s">
        <v>16</v>
      </c>
      <c r="AS615" s="28">
        <v>68</v>
      </c>
      <c r="AT615" s="28">
        <v>11.37</v>
      </c>
      <c r="AU615" s="48">
        <f t="shared" si="20"/>
        <v>77.315999999999988</v>
      </c>
      <c r="AV615" s="48">
        <f t="shared" si="21"/>
        <v>24.032548854801426</v>
      </c>
    </row>
    <row r="616" spans="1:48" x14ac:dyDescent="0.25">
      <c r="A616" s="1">
        <v>43514</v>
      </c>
      <c r="B616">
        <v>126208</v>
      </c>
      <c r="C616">
        <v>71.400000000000006</v>
      </c>
      <c r="D616">
        <v>278.23</v>
      </c>
      <c r="E616">
        <f>SUMPRODUCT(fLineItemInvoiceDetail[Quanity],fLineItemInvoiceDetail[Unit Price],--(fLineItemInvoiceDetail[Invoice Number]=fInvoiceHeader[[#This Row],[Invoice Number]]))</f>
        <v>2782.27</v>
      </c>
      <c r="F616">
        <f>fInvoiceHeader[[#This Row],[Invoice Discount]]/fInvoiceHeader[[#This Row],[Invoice Sales]]</f>
        <v>0.10000107825624401</v>
      </c>
      <c r="G616">
        <f>SUMIFS(fLineItemInvoiceDetail[Line Weight],fLineItemInvoiceDetail[Invoice Number],fInvoiceHeader[[#This Row],[Invoice Number]])</f>
        <v>553.5</v>
      </c>
      <c r="I616" s="46">
        <v>125808</v>
      </c>
      <c r="J616" s="46" t="s">
        <v>10</v>
      </c>
      <c r="K616" s="46">
        <v>21</v>
      </c>
      <c r="L616" s="46">
        <v>23.16</v>
      </c>
      <c r="M616" s="46">
        <f>VLOOKUP(fLineItemInvoiceDetail[[#This Row],[Invoice Number]],fInvoiceHeader[[Invoice Number]:[% Sales Discount]],5,0)*fLineItemInvoiceDetail[[#This Row],[Quanity]]*fLineItemInvoiceDetail[[#This Row],[Unit Price]]</f>
        <v>48.635999999999989</v>
      </c>
      <c r="N6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12.723114099600755</v>
      </c>
      <c r="O616" s="46">
        <f>VLOOKUP(fLineItemInvoiceDetail[[#This Row],[Product]],dProduct[],4,0)*fLineItemInvoiceDetail[[#This Row],[Quanity]]</f>
        <v>126</v>
      </c>
      <c r="AM616" s="31">
        <v>126208</v>
      </c>
      <c r="AN616" s="31">
        <v>71.400000000000006</v>
      </c>
      <c r="AO616" s="31">
        <v>278.23</v>
      </c>
      <c r="AQ616" s="32">
        <v>125808</v>
      </c>
      <c r="AR616" s="31" t="s">
        <v>10</v>
      </c>
      <c r="AS616" s="31">
        <v>21</v>
      </c>
      <c r="AT616" s="31">
        <v>23.16</v>
      </c>
      <c r="AU616" s="48">
        <f t="shared" si="20"/>
        <v>48.635999999999989</v>
      </c>
      <c r="AV616" s="48">
        <f t="shared" si="21"/>
        <v>12.723114099600755</v>
      </c>
    </row>
    <row r="617" spans="1:48" x14ac:dyDescent="0.25">
      <c r="A617" s="1">
        <v>43514</v>
      </c>
      <c r="B617">
        <v>126209</v>
      </c>
      <c r="C617">
        <v>111.125</v>
      </c>
      <c r="D617">
        <v>336.26</v>
      </c>
      <c r="E617">
        <f>SUMPRODUCT(fLineItemInvoiceDetail[Quanity],fLineItemInvoiceDetail[Unit Price],--(fLineItemInvoiceDetail[Invoice Number]=fInvoiceHeader[[#This Row],[Invoice Number]]))</f>
        <v>3362.58</v>
      </c>
      <c r="F617">
        <f>fInvoiceHeader[[#This Row],[Invoice Discount]]/fInvoiceHeader[[#This Row],[Invoice Sales]]</f>
        <v>0.10000059478138811</v>
      </c>
      <c r="G617">
        <f>SUMIFS(fLineItemInvoiceDetail[Line Weight],fLineItemInvoiceDetail[Invoice Number],fInvoiceHeader[[#This Row],[Invoice Number]])</f>
        <v>1036</v>
      </c>
      <c r="I617" s="43">
        <v>125808</v>
      </c>
      <c r="J617" s="43" t="s">
        <v>21</v>
      </c>
      <c r="K617" s="43">
        <v>197</v>
      </c>
      <c r="L617" s="43">
        <v>11.68</v>
      </c>
      <c r="M617" s="43">
        <f>VLOOKUP(fLineItemInvoiceDetail[[#This Row],[Invoice Number]],fInvoiceHeader[[Invoice Number]:[% Sales Discount]],5,0)*fLineItemInvoiceDetail[[#This Row],[Quanity]]*fLineItemInvoiceDetail[[#This Row],[Unit Price]]</f>
        <v>230.09599999999998</v>
      </c>
      <c r="N6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69.623707711704128</v>
      </c>
      <c r="O617" s="43">
        <f>VLOOKUP(fLineItemInvoiceDetail[[#This Row],[Product]],dProduct[],4,0)*fLineItemInvoiceDetail[[#This Row],[Quanity]]</f>
        <v>689.5</v>
      </c>
      <c r="AM617" s="28">
        <v>126209</v>
      </c>
      <c r="AN617" s="28">
        <v>111.125</v>
      </c>
      <c r="AO617" s="28">
        <v>336.26</v>
      </c>
      <c r="AQ617" s="30">
        <v>125808</v>
      </c>
      <c r="AR617" s="28" t="s">
        <v>21</v>
      </c>
      <c r="AS617" s="28">
        <v>197</v>
      </c>
      <c r="AT617" s="28">
        <v>11.68</v>
      </c>
      <c r="AU617" s="48">
        <f t="shared" si="20"/>
        <v>230.09599999999998</v>
      </c>
      <c r="AV617" s="48">
        <f t="shared" si="21"/>
        <v>69.623707711704128</v>
      </c>
    </row>
    <row r="618" spans="1:48" x14ac:dyDescent="0.25">
      <c r="A618" s="1">
        <v>43518</v>
      </c>
      <c r="B618">
        <v>126211</v>
      </c>
      <c r="C618">
        <v>75.25</v>
      </c>
      <c r="D618">
        <v>120.3</v>
      </c>
      <c r="E618">
        <f>SUMPRODUCT(fLineItemInvoiceDetail[Quanity],fLineItemInvoiceDetail[Unit Price],--(fLineItemInvoiceDetail[Invoice Number]=fInvoiceHeader[[#This Row],[Invoice Number]]))</f>
        <v>1850.6999999999998</v>
      </c>
      <c r="F618">
        <f>fInvoiceHeader[[#This Row],[Invoice Discount]]/fInvoiceHeader[[#This Row],[Invoice Sales]]</f>
        <v>6.5002431512400718E-2</v>
      </c>
      <c r="G618">
        <f>SUMIFS(fLineItemInvoiceDetail[Line Weight],fLineItemInvoiceDetail[Invoice Number],fInvoiceHeader[[#This Row],[Invoice Number]])</f>
        <v>662</v>
      </c>
      <c r="I618" s="46">
        <v>125808</v>
      </c>
      <c r="J618" s="46" t="s">
        <v>14</v>
      </c>
      <c r="K618" s="46">
        <v>125</v>
      </c>
      <c r="L618" s="46">
        <v>15.92</v>
      </c>
      <c r="M618" s="46">
        <f>VLOOKUP(fLineItemInvoiceDetail[[#This Row],[Invoice Number]],fInvoiceHeader[[Invoice Number]:[% Sales Discount]],5,0)*fLineItemInvoiceDetail[[#This Row],[Quanity]]*fLineItemInvoiceDetail[[#This Row],[Unit Price]]</f>
        <v>198.99999999999997</v>
      </c>
      <c r="N6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88.354959025005243</v>
      </c>
      <c r="O618" s="46">
        <f>VLOOKUP(fLineItemInvoiceDetail[[#This Row],[Product]],dProduct[],4,0)*fLineItemInvoiceDetail[[#This Row],[Quanity]]</f>
        <v>875</v>
      </c>
      <c r="AM618" s="31">
        <v>126211</v>
      </c>
      <c r="AN618" s="31">
        <v>75.25</v>
      </c>
      <c r="AO618" s="31">
        <v>120.3</v>
      </c>
      <c r="AQ618" s="32">
        <v>125808</v>
      </c>
      <c r="AR618" s="31" t="s">
        <v>14</v>
      </c>
      <c r="AS618" s="31">
        <v>125</v>
      </c>
      <c r="AT618" s="31">
        <v>15.92</v>
      </c>
      <c r="AU618" s="48">
        <f t="shared" si="20"/>
        <v>198.99999999999997</v>
      </c>
      <c r="AV618" s="48">
        <f t="shared" si="21"/>
        <v>88.354959025005243</v>
      </c>
    </row>
    <row r="619" spans="1:48" x14ac:dyDescent="0.25">
      <c r="A619" s="1">
        <v>43519</v>
      </c>
      <c r="B619">
        <v>126213</v>
      </c>
      <c r="C619">
        <v>68.949999999999989</v>
      </c>
      <c r="D619">
        <v>134.15</v>
      </c>
      <c r="E619">
        <f>SUMPRODUCT(fLineItemInvoiceDetail[Quanity],fLineItemInvoiceDetail[Unit Price],--(fLineItemInvoiceDetail[Invoice Number]=fInvoiceHeader[[#This Row],[Invoice Number]]))</f>
        <v>2063.8200000000002</v>
      </c>
      <c r="F619">
        <f>fInvoiceHeader[[#This Row],[Invoice Discount]]/fInvoiceHeader[[#This Row],[Invoice Sales]]</f>
        <v>6.5000823715246486E-2</v>
      </c>
      <c r="G619">
        <f>SUMIFS(fLineItemInvoiceDetail[Line Weight],fLineItemInvoiceDetail[Invoice Number],fInvoiceHeader[[#This Row],[Invoice Number]])</f>
        <v>730</v>
      </c>
      <c r="I619" s="43">
        <v>125809</v>
      </c>
      <c r="J619" s="43" t="s">
        <v>8</v>
      </c>
      <c r="K619" s="43">
        <v>236</v>
      </c>
      <c r="L619" s="43">
        <v>12.58</v>
      </c>
      <c r="M619" s="43">
        <f>VLOOKUP(fLineItemInvoiceDetail[[#This Row],[Invoice Number]],fInvoiceHeader[[Invoice Number]:[% Sales Discount]],5,0)*fLineItemInvoiceDetail[[#This Row],[Quanity]]*fLineItemInvoiceDetail[[#This Row],[Unit Price]]</f>
        <v>296.8903874103043</v>
      </c>
      <c r="N6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107.79703012303776</v>
      </c>
      <c r="O619" s="43">
        <f>VLOOKUP(fLineItemInvoiceDetail[[#This Row],[Product]],dProduct[],4,0)*fLineItemInvoiceDetail[[#This Row],[Quanity]]</f>
        <v>944</v>
      </c>
      <c r="AM619" s="28">
        <v>126213</v>
      </c>
      <c r="AN619" s="28">
        <v>68.949999999999989</v>
      </c>
      <c r="AO619" s="28">
        <v>134.15</v>
      </c>
      <c r="AQ619" s="30">
        <v>125809</v>
      </c>
      <c r="AR619" s="28" t="s">
        <v>8</v>
      </c>
      <c r="AS619" s="28">
        <v>236</v>
      </c>
      <c r="AT619" s="28">
        <v>12.58</v>
      </c>
      <c r="AU619" s="48">
        <f t="shared" si="20"/>
        <v>296.8903874103043</v>
      </c>
      <c r="AV619" s="48">
        <f t="shared" si="21"/>
        <v>107.79703012303776</v>
      </c>
    </row>
    <row r="620" spans="1:48" x14ac:dyDescent="0.25">
      <c r="A620" s="1">
        <v>43519</v>
      </c>
      <c r="B620">
        <v>126214</v>
      </c>
      <c r="C620">
        <v>362.6</v>
      </c>
      <c r="D620">
        <v>713.2</v>
      </c>
      <c r="E620">
        <f>SUMPRODUCT(fLineItemInvoiceDetail[Quanity],fLineItemInvoiceDetail[Unit Price],--(fLineItemInvoiceDetail[Invoice Number]=fInvoiceHeader[[#This Row],[Invoice Number]]))</f>
        <v>7131.9800000000005</v>
      </c>
      <c r="F620">
        <f>fInvoiceHeader[[#This Row],[Invoice Discount]]/fInvoiceHeader[[#This Row],[Invoice Sales]]</f>
        <v>0.10000028042703429</v>
      </c>
      <c r="G620">
        <f>SUMIFS(fLineItemInvoiceDetail[Line Weight],fLineItemInvoiceDetail[Invoice Number],fInvoiceHeader[[#This Row],[Invoice Number]])</f>
        <v>3228.5</v>
      </c>
      <c r="I620" s="46">
        <v>125809</v>
      </c>
      <c r="J620" s="46" t="s">
        <v>16</v>
      </c>
      <c r="K620" s="46">
        <v>67</v>
      </c>
      <c r="L620" s="46">
        <v>11.37</v>
      </c>
      <c r="M620" s="46">
        <f>VLOOKUP(fLineItemInvoiceDetail[[#This Row],[Invoice Number]],fInvoiceHeader[[Invoice Number]:[% Sales Discount]],5,0)*fLineItemInvoiceDetail[[#This Row],[Quanity]]*fLineItemInvoiceDetail[[#This Row],[Unit Price]]</f>
        <v>76.17961258969568</v>
      </c>
      <c r="N6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26.777969876962239</v>
      </c>
      <c r="O620" s="46">
        <f>VLOOKUP(fLineItemInvoiceDetail[[#This Row],[Product]],dProduct[],4,0)*fLineItemInvoiceDetail[[#This Row],[Quanity]]</f>
        <v>234.5</v>
      </c>
      <c r="AM620" s="31">
        <v>126214</v>
      </c>
      <c r="AN620" s="31">
        <v>362.6</v>
      </c>
      <c r="AO620" s="31">
        <v>713.2</v>
      </c>
      <c r="AQ620" s="32">
        <v>125809</v>
      </c>
      <c r="AR620" s="31" t="s">
        <v>16</v>
      </c>
      <c r="AS620" s="31">
        <v>67</v>
      </c>
      <c r="AT620" s="31">
        <v>11.37</v>
      </c>
      <c r="AU620" s="48">
        <f t="shared" si="20"/>
        <v>76.17961258969568</v>
      </c>
      <c r="AV620" s="48">
        <f t="shared" si="21"/>
        <v>26.777969876962239</v>
      </c>
    </row>
    <row r="621" spans="1:48" x14ac:dyDescent="0.25">
      <c r="A621" s="1">
        <v>43520</v>
      </c>
      <c r="B621">
        <v>126215</v>
      </c>
      <c r="C621">
        <v>38.85</v>
      </c>
      <c r="D621">
        <v>120.93</v>
      </c>
      <c r="E621">
        <f>SUMPRODUCT(fLineItemInvoiceDetail[Quanity],fLineItemInvoiceDetail[Unit Price],--(fLineItemInvoiceDetail[Invoice Number]=fInvoiceHeader[[#This Row],[Invoice Number]]))</f>
        <v>1860.47</v>
      </c>
      <c r="F621">
        <f>fInvoiceHeader[[#This Row],[Invoice Discount]]/fInvoiceHeader[[#This Row],[Invoice Sales]]</f>
        <v>6.4999704375776013E-2</v>
      </c>
      <c r="G621">
        <f>SUMIFS(fLineItemInvoiceDetail[Line Weight],fLineItemInvoiceDetail[Invoice Number],fInvoiceHeader[[#This Row],[Invoice Number]])</f>
        <v>264.5</v>
      </c>
      <c r="I621" s="43">
        <v>125810</v>
      </c>
      <c r="J621" s="43" t="s">
        <v>13</v>
      </c>
      <c r="K621" s="43">
        <v>56</v>
      </c>
      <c r="L621" s="43">
        <v>14.97</v>
      </c>
      <c r="M621" s="43">
        <f>VLOOKUP(fLineItemInvoiceDetail[[#This Row],[Invoice Number]],fInvoiceHeader[[Invoice Number]:[% Sales Discount]],5,0)*fLineItemInvoiceDetail[[#This Row],[Quanity]]*fLineItemInvoiceDetail[[#This Row],[Unit Price]]</f>
        <v>83.832323084393821</v>
      </c>
      <c r="N6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27.957626112759645</v>
      </c>
      <c r="O621" s="43">
        <f>VLOOKUP(fLineItemInvoiceDetail[[#This Row],[Product]],dProduct[],4,0)*fLineItemInvoiceDetail[[#This Row],[Quanity]]</f>
        <v>308</v>
      </c>
      <c r="AM621" s="28">
        <v>126215</v>
      </c>
      <c r="AN621" s="28">
        <v>38.85</v>
      </c>
      <c r="AO621" s="28">
        <v>120.93</v>
      </c>
      <c r="AQ621" s="30">
        <v>125810</v>
      </c>
      <c r="AR621" s="28" t="s">
        <v>13</v>
      </c>
      <c r="AS621" s="28">
        <v>56</v>
      </c>
      <c r="AT621" s="28">
        <v>14.97</v>
      </c>
      <c r="AU621" s="48">
        <f t="shared" si="20"/>
        <v>83.832323084393821</v>
      </c>
      <c r="AV621" s="48">
        <f t="shared" si="21"/>
        <v>27.957626112759645</v>
      </c>
    </row>
    <row r="622" spans="1:48" x14ac:dyDescent="0.25">
      <c r="A622" s="1">
        <v>43521</v>
      </c>
      <c r="B622">
        <v>126216</v>
      </c>
      <c r="C622">
        <v>14.7</v>
      </c>
      <c r="D622">
        <v>6.38</v>
      </c>
      <c r="E622">
        <f>SUMPRODUCT(fLineItemInvoiceDetail[Quanity],fLineItemInvoiceDetail[Unit Price],--(fLineItemInvoiceDetail[Invoice Number]=fInvoiceHeader[[#This Row],[Invoice Number]]))</f>
        <v>319.20000000000005</v>
      </c>
      <c r="F622">
        <f>fInvoiceHeader[[#This Row],[Invoice Discount]]/fInvoiceHeader[[#This Row],[Invoice Sales]]</f>
        <v>1.9987468671679196E-2</v>
      </c>
      <c r="G622">
        <f>SUMIFS(fLineItemInvoiceDetail[Line Weight],fLineItemInvoiceDetail[Invoice Number],fInvoiceHeader[[#This Row],[Invoice Number]])</f>
        <v>100</v>
      </c>
      <c r="I622" s="46">
        <v>125810</v>
      </c>
      <c r="J622" s="46" t="s">
        <v>16</v>
      </c>
      <c r="K622" s="46">
        <v>30</v>
      </c>
      <c r="L622" s="46">
        <v>12.32</v>
      </c>
      <c r="M622" s="46">
        <f>VLOOKUP(fLineItemInvoiceDetail[[#This Row],[Invoice Number]],fInvoiceHeader[[Invoice Number]:[% Sales Discount]],5,0)*fLineItemInvoiceDetail[[#This Row],[Quanity]]*fLineItemInvoiceDetail[[#This Row],[Unit Price]]</f>
        <v>36.960142442017315</v>
      </c>
      <c r="N6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9.5310089020771507</v>
      </c>
      <c r="O622" s="46">
        <f>VLOOKUP(fLineItemInvoiceDetail[[#This Row],[Product]],dProduct[],4,0)*fLineItemInvoiceDetail[[#This Row],[Quanity]]</f>
        <v>105</v>
      </c>
      <c r="AM622" s="31">
        <v>126216</v>
      </c>
      <c r="AN622" s="31">
        <v>14.7</v>
      </c>
      <c r="AO622" s="31">
        <v>6.38</v>
      </c>
      <c r="AQ622" s="32">
        <v>125810</v>
      </c>
      <c r="AR622" s="31" t="s">
        <v>16</v>
      </c>
      <c r="AS622" s="31">
        <v>30</v>
      </c>
      <c r="AT622" s="31">
        <v>12.32</v>
      </c>
      <c r="AU622" s="48">
        <f t="shared" si="20"/>
        <v>36.960142442017315</v>
      </c>
      <c r="AV622" s="48">
        <f t="shared" si="21"/>
        <v>9.5310089020771507</v>
      </c>
    </row>
    <row r="623" spans="1:48" x14ac:dyDescent="0.25">
      <c r="A623" s="1">
        <v>43522</v>
      </c>
      <c r="B623">
        <v>126218</v>
      </c>
      <c r="C623">
        <v>84.174999999999997</v>
      </c>
      <c r="D623">
        <v>116.42</v>
      </c>
      <c r="E623">
        <f>SUMPRODUCT(fLineItemInvoiceDetail[Quanity],fLineItemInvoiceDetail[Unit Price],--(fLineItemInvoiceDetail[Invoice Number]=fInvoiceHeader[[#This Row],[Invoice Number]]))</f>
        <v>1791.06</v>
      </c>
      <c r="F623">
        <f>fInvoiceHeader[[#This Row],[Invoice Discount]]/fInvoiceHeader[[#This Row],[Invoice Sales]]</f>
        <v>6.5000614161446299E-2</v>
      </c>
      <c r="G623">
        <f>SUMIFS(fLineItemInvoiceDetail[Line Weight],fLineItemInvoiceDetail[Invoice Number],fInvoiceHeader[[#This Row],[Invoice Number]])</f>
        <v>618.5</v>
      </c>
      <c r="I623" s="43">
        <v>125810</v>
      </c>
      <c r="J623" s="43" t="s">
        <v>17</v>
      </c>
      <c r="K623" s="43">
        <v>203</v>
      </c>
      <c r="L623" s="43">
        <v>12.58</v>
      </c>
      <c r="M623" s="43">
        <f>VLOOKUP(fLineItemInvoiceDetail[[#This Row],[Invoice Number]],fInvoiceHeader[[Invoice Number]:[% Sales Discount]],5,0)*fLineItemInvoiceDetail[[#This Row],[Quanity]]*fLineItemInvoiceDetail[[#This Row],[Unit Price]]</f>
        <v>255.3749841988022</v>
      </c>
      <c r="N6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119.7730118694362</v>
      </c>
      <c r="O623" s="43">
        <f>VLOOKUP(fLineItemInvoiceDetail[[#This Row],[Product]],dProduct[],4,0)*fLineItemInvoiceDetail[[#This Row],[Quanity]]</f>
        <v>1319.5</v>
      </c>
      <c r="AM623" s="28">
        <v>126218</v>
      </c>
      <c r="AN623" s="28">
        <v>84.174999999999997</v>
      </c>
      <c r="AO623" s="28">
        <v>116.42</v>
      </c>
      <c r="AQ623" s="30">
        <v>125810</v>
      </c>
      <c r="AR623" s="28" t="s">
        <v>17</v>
      </c>
      <c r="AS623" s="28">
        <v>203</v>
      </c>
      <c r="AT623" s="28">
        <v>12.58</v>
      </c>
      <c r="AU623" s="48">
        <f t="shared" si="20"/>
        <v>255.3749841988022</v>
      </c>
      <c r="AV623" s="48">
        <f t="shared" si="21"/>
        <v>119.7730118694362</v>
      </c>
    </row>
    <row r="624" spans="1:48" x14ac:dyDescent="0.25">
      <c r="A624" s="1">
        <v>43526</v>
      </c>
      <c r="B624">
        <v>126222</v>
      </c>
      <c r="C624">
        <v>220.67499999999998</v>
      </c>
      <c r="D624">
        <v>544.82000000000005</v>
      </c>
      <c r="E624">
        <f>SUMPRODUCT(fLineItemInvoiceDetail[Quanity],fLineItemInvoiceDetail[Unit Price],--(fLineItemInvoiceDetail[Invoice Number]=fInvoiceHeader[[#This Row],[Invoice Number]]))</f>
        <v>5448.15</v>
      </c>
      <c r="F624">
        <f>fInvoiceHeader[[#This Row],[Invoice Discount]]/fInvoiceHeader[[#This Row],[Invoice Sales]]</f>
        <v>0.10000091774272002</v>
      </c>
      <c r="G624">
        <f>SUMIFS(fLineItemInvoiceDetail[Line Weight],fLineItemInvoiceDetail[Invoice Number],fInvoiceHeader[[#This Row],[Invoice Number]])</f>
        <v>1889</v>
      </c>
      <c r="I624" s="46">
        <v>125810</v>
      </c>
      <c r="J624" s="46" t="s">
        <v>11</v>
      </c>
      <c r="K624" s="46">
        <v>159</v>
      </c>
      <c r="L624" s="46">
        <v>8.98</v>
      </c>
      <c r="M624" s="46">
        <f>VLOOKUP(fLineItemInvoiceDetail[[#This Row],[Invoice Number]],fInvoiceHeader[[Invoice Number]:[% Sales Discount]],5,0)*fLineItemInvoiceDetail[[#This Row],[Quanity]]*fLineItemInvoiceDetail[[#This Row],[Unit Price]]</f>
        <v>142.7825502747867</v>
      </c>
      <c r="N6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72.163353115727006</v>
      </c>
      <c r="O624" s="46">
        <f>VLOOKUP(fLineItemInvoiceDetail[[#This Row],[Product]],dProduct[],4,0)*fLineItemInvoiceDetail[[#This Row],[Quanity]]</f>
        <v>795</v>
      </c>
      <c r="AM624" s="31">
        <v>126222</v>
      </c>
      <c r="AN624" s="31">
        <v>220.67499999999998</v>
      </c>
      <c r="AO624" s="31">
        <v>544.82000000000005</v>
      </c>
      <c r="AQ624" s="32">
        <v>125810</v>
      </c>
      <c r="AR624" s="31" t="s">
        <v>11</v>
      </c>
      <c r="AS624" s="31">
        <v>159</v>
      </c>
      <c r="AT624" s="31">
        <v>8.98</v>
      </c>
      <c r="AU624" s="48">
        <f t="shared" si="20"/>
        <v>142.7825502747867</v>
      </c>
      <c r="AV624" s="48">
        <f t="shared" si="21"/>
        <v>72.163353115727006</v>
      </c>
    </row>
    <row r="625" spans="1:48" x14ac:dyDescent="0.25">
      <c r="A625" s="1">
        <v>43526</v>
      </c>
      <c r="B625">
        <v>126223</v>
      </c>
      <c r="C625">
        <v>60.725000000000001</v>
      </c>
      <c r="D625">
        <v>344.98</v>
      </c>
      <c r="E625">
        <f>SUMPRODUCT(fLineItemInvoiceDetail[Quanity],fLineItemInvoiceDetail[Unit Price],--(fLineItemInvoiceDetail[Invoice Number]=fInvoiceHeader[[#This Row],[Invoice Number]]))</f>
        <v>3449.7799999999997</v>
      </c>
      <c r="F625">
        <f>fInvoiceHeader[[#This Row],[Invoice Discount]]/fInvoiceHeader[[#This Row],[Invoice Sales]]</f>
        <v>0.10000057974711432</v>
      </c>
      <c r="G625">
        <f>SUMIFS(fLineItemInvoiceDetail[Line Weight],fLineItemInvoiceDetail[Invoice Number],fInvoiceHeader[[#This Row],[Invoice Number]])</f>
        <v>659.5</v>
      </c>
      <c r="I625" s="43">
        <v>125811</v>
      </c>
      <c r="J625" s="43" t="s">
        <v>22</v>
      </c>
      <c r="K625" s="43">
        <v>26</v>
      </c>
      <c r="L625" s="43">
        <v>48.75</v>
      </c>
      <c r="M625" s="43">
        <f>VLOOKUP(fLineItemInvoiceDetail[[#This Row],[Invoice Number]],fInvoiceHeader[[Invoice Number]:[% Sales Discount]],5,0)*fLineItemInvoiceDetail[[#This Row],[Quanity]]*fLineItemInvoiceDetail[[#This Row],[Unit Price]]</f>
        <v>63.375751609957419</v>
      </c>
      <c r="N6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16.930232558139533</v>
      </c>
      <c r="O625" s="43">
        <f>VLOOKUP(fLineItemInvoiceDetail[[#This Row],[Product]],dProduct[],4,0)*fLineItemInvoiceDetail[[#This Row],[Quanity]]</f>
        <v>182</v>
      </c>
      <c r="AM625" s="28">
        <v>126223</v>
      </c>
      <c r="AN625" s="28">
        <v>60.725000000000001</v>
      </c>
      <c r="AO625" s="28">
        <v>344.98</v>
      </c>
      <c r="AQ625" s="30">
        <v>125811</v>
      </c>
      <c r="AR625" s="28" t="s">
        <v>22</v>
      </c>
      <c r="AS625" s="28">
        <v>26</v>
      </c>
      <c r="AT625" s="28">
        <v>48.75</v>
      </c>
      <c r="AU625" s="48">
        <f t="shared" si="20"/>
        <v>63.375751609957419</v>
      </c>
      <c r="AV625" s="48">
        <f t="shared" si="21"/>
        <v>16.930232558139533</v>
      </c>
    </row>
    <row r="626" spans="1:48" x14ac:dyDescent="0.25">
      <c r="A626" s="1">
        <v>43527</v>
      </c>
      <c r="B626">
        <v>126224</v>
      </c>
      <c r="C626">
        <v>39.200000000000003</v>
      </c>
      <c r="D626">
        <v>57.43</v>
      </c>
      <c r="E626">
        <f>SUMPRODUCT(fLineItemInvoiceDetail[Quanity],fLineItemInvoiceDetail[Unit Price],--(fLineItemInvoiceDetail[Invoice Number]=fInvoiceHeader[[#This Row],[Invoice Number]]))</f>
        <v>1148.5999999999999</v>
      </c>
      <c r="F626">
        <f>fInvoiceHeader[[#This Row],[Invoice Discount]]/fInvoiceHeader[[#This Row],[Invoice Sales]]</f>
        <v>0.05</v>
      </c>
      <c r="G626">
        <f>SUMIFS(fLineItemInvoiceDetail[Line Weight],fLineItemInvoiceDetail[Invoice Number],fInvoiceHeader[[#This Row],[Invoice Number]])</f>
        <v>370</v>
      </c>
      <c r="I626" s="46">
        <v>125811</v>
      </c>
      <c r="J626" s="46" t="s">
        <v>16</v>
      </c>
      <c r="K626" s="46">
        <v>34</v>
      </c>
      <c r="L626" s="46">
        <v>12.32</v>
      </c>
      <c r="M626" s="46">
        <f>VLOOKUP(fLineItemInvoiceDetail[[#This Row],[Invoice Number]],fInvoiceHeader[[Invoice Number]:[% Sales Discount]],5,0)*fLineItemInvoiceDetail[[#This Row],[Quanity]]*fLineItemInvoiceDetail[[#This Row],[Unit Price]]</f>
        <v>20.944248390042574</v>
      </c>
      <c r="N6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11.069767441860465</v>
      </c>
      <c r="O626" s="46">
        <f>VLOOKUP(fLineItemInvoiceDetail[[#This Row],[Product]],dProduct[],4,0)*fLineItemInvoiceDetail[[#This Row],[Quanity]]</f>
        <v>119</v>
      </c>
      <c r="AM626" s="31">
        <v>126224</v>
      </c>
      <c r="AN626" s="31">
        <v>39.200000000000003</v>
      </c>
      <c r="AO626" s="31">
        <v>57.43</v>
      </c>
      <c r="AQ626" s="32">
        <v>125811</v>
      </c>
      <c r="AR626" s="31" t="s">
        <v>16</v>
      </c>
      <c r="AS626" s="31">
        <v>34</v>
      </c>
      <c r="AT626" s="31">
        <v>12.32</v>
      </c>
      <c r="AU626" s="48">
        <f t="shared" si="20"/>
        <v>20.944248390042574</v>
      </c>
      <c r="AV626" s="48">
        <f t="shared" si="21"/>
        <v>11.069767441860465</v>
      </c>
    </row>
    <row r="627" spans="1:48" x14ac:dyDescent="0.25">
      <c r="A627" s="1">
        <v>43528</v>
      </c>
      <c r="B627">
        <v>126225</v>
      </c>
      <c r="C627">
        <v>87.674999999999997</v>
      </c>
      <c r="D627">
        <v>310.42</v>
      </c>
      <c r="E627">
        <f>SUMPRODUCT(fLineItemInvoiceDetail[Quanity],fLineItemInvoiceDetail[Unit Price],--(fLineItemInvoiceDetail[Invoice Number]=fInvoiceHeader[[#This Row],[Invoice Number]]))</f>
        <v>3104.2200000000003</v>
      </c>
      <c r="F627">
        <f>fInvoiceHeader[[#This Row],[Invoice Discount]]/fInvoiceHeader[[#This Row],[Invoice Sales]]</f>
        <v>9.9999355715767568E-2</v>
      </c>
      <c r="G627">
        <f>SUMIFS(fLineItemInvoiceDetail[Line Weight],fLineItemInvoiceDetail[Invoice Number],fInvoiceHeader[[#This Row],[Invoice Number]])</f>
        <v>798</v>
      </c>
      <c r="I627" s="43">
        <v>125812</v>
      </c>
      <c r="J627" s="43" t="s">
        <v>21</v>
      </c>
      <c r="K627" s="43">
        <v>56</v>
      </c>
      <c r="L627" s="43">
        <v>15.57</v>
      </c>
      <c r="M627" s="43">
        <f>VLOOKUP(fLineItemInvoiceDetail[[#This Row],[Invoice Number]],fInvoiceHeader[[Invoice Number]:[% Sales Discount]],5,0)*fLineItemInvoiceDetail[[#This Row],[Quanity]]*fLineItemInvoiceDetail[[#This Row],[Unit Price]]</f>
        <v>65.39554425985618</v>
      </c>
      <c r="N6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21.68018867924528</v>
      </c>
      <c r="O627" s="43">
        <f>VLOOKUP(fLineItemInvoiceDetail[[#This Row],[Product]],dProduct[],4,0)*fLineItemInvoiceDetail[[#This Row],[Quanity]]</f>
        <v>196</v>
      </c>
      <c r="AM627" s="28">
        <v>126225</v>
      </c>
      <c r="AN627" s="28">
        <v>87.674999999999997</v>
      </c>
      <c r="AO627" s="28">
        <v>310.42</v>
      </c>
      <c r="AQ627" s="30">
        <v>125812</v>
      </c>
      <c r="AR627" s="28" t="s">
        <v>21</v>
      </c>
      <c r="AS627" s="28">
        <v>56</v>
      </c>
      <c r="AT627" s="28">
        <v>15.57</v>
      </c>
      <c r="AU627" s="48">
        <f t="shared" si="20"/>
        <v>65.39554425985618</v>
      </c>
      <c r="AV627" s="48">
        <f t="shared" si="21"/>
        <v>21.68018867924528</v>
      </c>
    </row>
    <row r="628" spans="1:48" x14ac:dyDescent="0.25">
      <c r="A628" s="1">
        <v>43528</v>
      </c>
      <c r="B628">
        <v>126227</v>
      </c>
      <c r="C628">
        <v>26.074999999999999</v>
      </c>
      <c r="D628">
        <v>29.96</v>
      </c>
      <c r="E628">
        <f>SUMPRODUCT(fLineItemInvoiceDetail[Quanity],fLineItemInvoiceDetail[Unit Price],--(fLineItemInvoiceDetail[Invoice Number]=fInvoiceHeader[[#This Row],[Invoice Number]]))</f>
        <v>856.02</v>
      </c>
      <c r="F628">
        <f>fInvoiceHeader[[#This Row],[Invoice Discount]]/fInvoiceHeader[[#This Row],[Invoice Sales]]</f>
        <v>3.4999182262096681E-2</v>
      </c>
      <c r="G628">
        <f>SUMIFS(fLineItemInvoiceDetail[Line Weight],fLineItemInvoiceDetail[Invoice Number],fInvoiceHeader[[#This Row],[Invoice Number]])</f>
        <v>330</v>
      </c>
      <c r="I628" s="46">
        <v>125812</v>
      </c>
      <c r="J628" s="46" t="s">
        <v>21</v>
      </c>
      <c r="K628" s="46">
        <v>54</v>
      </c>
      <c r="L628" s="46">
        <v>15.57</v>
      </c>
      <c r="M628" s="46">
        <f>VLOOKUP(fLineItemInvoiceDetail[[#This Row],[Invoice Number]],fInvoiceHeader[[Invoice Number]:[% Sales Discount]],5,0)*fLineItemInvoiceDetail[[#This Row],[Quanity]]*fLineItemInvoiceDetail[[#This Row],[Unit Price]]</f>
        <v>63.059989107718472</v>
      </c>
      <c r="N6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20.905896226415091</v>
      </c>
      <c r="O628" s="46">
        <f>VLOOKUP(fLineItemInvoiceDetail[[#This Row],[Product]],dProduct[],4,0)*fLineItemInvoiceDetail[[#This Row],[Quanity]]</f>
        <v>189</v>
      </c>
      <c r="AM628" s="31">
        <v>126227</v>
      </c>
      <c r="AN628" s="31">
        <v>26.074999999999999</v>
      </c>
      <c r="AO628" s="31">
        <v>29.96</v>
      </c>
      <c r="AQ628" s="32">
        <v>125812</v>
      </c>
      <c r="AR628" s="31" t="s">
        <v>21</v>
      </c>
      <c r="AS628" s="31">
        <v>54</v>
      </c>
      <c r="AT628" s="31">
        <v>15.57</v>
      </c>
      <c r="AU628" s="48">
        <f t="shared" si="20"/>
        <v>63.059989107718472</v>
      </c>
      <c r="AV628" s="48">
        <f t="shared" si="21"/>
        <v>20.905896226415091</v>
      </c>
    </row>
    <row r="629" spans="1:48" x14ac:dyDescent="0.25">
      <c r="A629" s="1">
        <v>43529</v>
      </c>
      <c r="B629">
        <v>126228</v>
      </c>
      <c r="C629">
        <v>189</v>
      </c>
      <c r="D629">
        <v>404.7</v>
      </c>
      <c r="E629">
        <f>SUMPRODUCT(fLineItemInvoiceDetail[Quanity],fLineItemInvoiceDetail[Unit Price],--(fLineItemInvoiceDetail[Invoice Number]=fInvoiceHeader[[#This Row],[Invoice Number]]))</f>
        <v>4047.04</v>
      </c>
      <c r="F629">
        <f>fInvoiceHeader[[#This Row],[Invoice Discount]]/fInvoiceHeader[[#This Row],[Invoice Sales]]</f>
        <v>9.9999011623309875E-2</v>
      </c>
      <c r="G629">
        <f>SUMIFS(fLineItemInvoiceDetail[Line Weight],fLineItemInvoiceDetail[Invoice Number],fInvoiceHeader[[#This Row],[Invoice Number]])</f>
        <v>1785.5</v>
      </c>
      <c r="I629" s="43">
        <v>125812</v>
      </c>
      <c r="J629" s="43" t="s">
        <v>15</v>
      </c>
      <c r="K629" s="43">
        <v>29</v>
      </c>
      <c r="L629" s="43">
        <v>18.82</v>
      </c>
      <c r="M629" s="43">
        <f>VLOOKUP(fLineItemInvoiceDetail[[#This Row],[Invoice Number]],fInvoiceHeader[[Invoice Number]:[% Sales Discount]],5,0)*fLineItemInvoiceDetail[[#This Row],[Quanity]]*fLineItemInvoiceDetail[[#This Row],[Unit Price]]</f>
        <v>40.934466632425348</v>
      </c>
      <c r="N6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16.038915094339622</v>
      </c>
      <c r="O629" s="43">
        <f>VLOOKUP(fLineItemInvoiceDetail[[#This Row],[Product]],dProduct[],4,0)*fLineItemInvoiceDetail[[#This Row],[Quanity]]</f>
        <v>145</v>
      </c>
      <c r="AM629" s="28">
        <v>126228</v>
      </c>
      <c r="AN629" s="28">
        <v>189</v>
      </c>
      <c r="AO629" s="28">
        <v>404.7</v>
      </c>
      <c r="AQ629" s="30">
        <v>125812</v>
      </c>
      <c r="AR629" s="28" t="s">
        <v>15</v>
      </c>
      <c r="AS629" s="28">
        <v>29</v>
      </c>
      <c r="AT629" s="28">
        <v>18.82</v>
      </c>
      <c r="AU629" s="48">
        <f t="shared" si="20"/>
        <v>40.934466632425348</v>
      </c>
      <c r="AV629" s="48">
        <f t="shared" si="21"/>
        <v>16.038915094339622</v>
      </c>
    </row>
    <row r="630" spans="1:48" x14ac:dyDescent="0.25">
      <c r="A630" s="1">
        <v>43532</v>
      </c>
      <c r="B630">
        <v>126229</v>
      </c>
      <c r="C630">
        <v>144.19999999999999</v>
      </c>
      <c r="D630">
        <v>511.23</v>
      </c>
      <c r="E630">
        <f>SUMPRODUCT(fLineItemInvoiceDetail[Quanity],fLineItemInvoiceDetail[Unit Price],--(fLineItemInvoiceDetail[Invoice Number]=fInvoiceHeader[[#This Row],[Invoice Number]]))</f>
        <v>5112.25</v>
      </c>
      <c r="F630">
        <f>fInvoiceHeader[[#This Row],[Invoice Discount]]/fInvoiceHeader[[#This Row],[Invoice Sales]]</f>
        <v>0.10000097804293609</v>
      </c>
      <c r="G630">
        <f>SUMIFS(fLineItemInvoiceDetail[Line Weight],fLineItemInvoiceDetail[Invoice Number],fInvoiceHeader[[#This Row],[Invoice Number]])</f>
        <v>1277.5</v>
      </c>
      <c r="I630" s="46">
        <v>125813</v>
      </c>
      <c r="J630" s="46" t="s">
        <v>10</v>
      </c>
      <c r="K630" s="46">
        <v>31</v>
      </c>
      <c r="L630" s="46">
        <v>18.82</v>
      </c>
      <c r="M630" s="46">
        <f>VLOOKUP(fLineItemInvoiceDetail[[#This Row],[Invoice Number]],fInvoiceHeader[[Invoice Number]:[% Sales Discount]],5,0)*fLineItemInvoiceDetail[[#This Row],[Quanity]]*fLineItemInvoiceDetail[[#This Row],[Unit Price]]</f>
        <v>17.5</v>
      </c>
      <c r="N6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630" s="46">
        <f>VLOOKUP(fLineItemInvoiceDetail[[#This Row],[Product]],dProduct[],4,0)*fLineItemInvoiceDetail[[#This Row],[Quanity]]</f>
        <v>186</v>
      </c>
      <c r="AM630" s="31">
        <v>126229</v>
      </c>
      <c r="AN630" s="31">
        <v>144.19999999999999</v>
      </c>
      <c r="AO630" s="31">
        <v>511.23</v>
      </c>
      <c r="AQ630" s="32">
        <v>125813</v>
      </c>
      <c r="AR630" s="31" t="s">
        <v>10</v>
      </c>
      <c r="AS630" s="31">
        <v>31</v>
      </c>
      <c r="AT630" s="31">
        <v>18.82</v>
      </c>
      <c r="AU630" s="48">
        <f t="shared" si="20"/>
        <v>17.5</v>
      </c>
      <c r="AV630" s="48">
        <f t="shared" si="21"/>
        <v>31.5</v>
      </c>
    </row>
    <row r="631" spans="1:48" x14ac:dyDescent="0.25">
      <c r="A631" s="1">
        <v>43532</v>
      </c>
      <c r="B631">
        <v>126231</v>
      </c>
      <c r="C631">
        <v>20.475000000000001</v>
      </c>
      <c r="D631">
        <v>15.15</v>
      </c>
      <c r="E631">
        <f>SUMPRODUCT(fLineItemInvoiceDetail[Quanity],fLineItemInvoiceDetail[Unit Price],--(fLineItemInvoiceDetail[Invoice Number]=fInvoiceHeader[[#This Row],[Invoice Number]]))</f>
        <v>505.12</v>
      </c>
      <c r="F631">
        <f>fInvoiceHeader[[#This Row],[Invoice Discount]]/fInvoiceHeader[[#This Row],[Invoice Sales]]</f>
        <v>2.9992872980677859E-2</v>
      </c>
      <c r="G631">
        <f>SUMIFS(fLineItemInvoiceDetail[Line Weight],fLineItemInvoiceDetail[Invoice Number],fInvoiceHeader[[#This Row],[Invoice Number]])</f>
        <v>143.5</v>
      </c>
      <c r="I631" s="43">
        <v>125814</v>
      </c>
      <c r="J631" s="43" t="s">
        <v>13</v>
      </c>
      <c r="K631" s="43">
        <v>66</v>
      </c>
      <c r="L631" s="43">
        <v>14.97</v>
      </c>
      <c r="M631" s="43">
        <f>VLOOKUP(fLineItemInvoiceDetail[[#This Row],[Invoice Number]],fInvoiceHeader[[Invoice Number]:[% Sales Discount]],5,0)*fLineItemInvoiceDetail[[#This Row],[Quanity]]*fLineItemInvoiceDetail[[#This Row],[Unit Price]]</f>
        <v>98.802358161234565</v>
      </c>
      <c r="N6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37.803574670903316</v>
      </c>
      <c r="O631" s="43">
        <f>VLOOKUP(fLineItemInvoiceDetail[[#This Row],[Product]],dProduct[],4,0)*fLineItemInvoiceDetail[[#This Row],[Quanity]]</f>
        <v>363</v>
      </c>
      <c r="AM631" s="28">
        <v>126231</v>
      </c>
      <c r="AN631" s="28">
        <v>20.475000000000001</v>
      </c>
      <c r="AO631" s="28">
        <v>15.15</v>
      </c>
      <c r="AQ631" s="30">
        <v>125814</v>
      </c>
      <c r="AR631" s="28" t="s">
        <v>13</v>
      </c>
      <c r="AS631" s="28">
        <v>66</v>
      </c>
      <c r="AT631" s="28">
        <v>14.97</v>
      </c>
      <c r="AU631" s="48">
        <f t="shared" si="20"/>
        <v>98.802358161234565</v>
      </c>
      <c r="AV631" s="48">
        <f t="shared" si="21"/>
        <v>37.803574670903316</v>
      </c>
    </row>
    <row r="632" spans="1:48" x14ac:dyDescent="0.25">
      <c r="A632" s="1">
        <v>43536</v>
      </c>
      <c r="B632">
        <v>126232</v>
      </c>
      <c r="C632">
        <v>95.025000000000006</v>
      </c>
      <c r="D632">
        <v>326.08</v>
      </c>
      <c r="E632">
        <f>SUMPRODUCT(fLineItemInvoiceDetail[Quanity],fLineItemInvoiceDetail[Unit Price],--(fLineItemInvoiceDetail[Invoice Number]=fInvoiceHeader[[#This Row],[Invoice Number]]))</f>
        <v>3260.83</v>
      </c>
      <c r="F632">
        <f>fInvoiceHeader[[#This Row],[Invoice Discount]]/fInvoiceHeader[[#This Row],[Invoice Sales]]</f>
        <v>9.9999079988837197E-2</v>
      </c>
      <c r="G632">
        <f>SUMIFS(fLineItemInvoiceDetail[Line Weight],fLineItemInvoiceDetail[Invoice Number],fInvoiceHeader[[#This Row],[Invoice Number]])</f>
        <v>1625.5</v>
      </c>
      <c r="I632" s="46">
        <v>125814</v>
      </c>
      <c r="J632" s="46" t="s">
        <v>8</v>
      </c>
      <c r="K632" s="46">
        <v>186</v>
      </c>
      <c r="L632" s="46">
        <v>12.58</v>
      </c>
      <c r="M632" s="46">
        <f>VLOOKUP(fLineItemInvoiceDetail[[#This Row],[Invoice Number]],fInvoiceHeader[[Invoice Number]:[% Sales Discount]],5,0)*fLineItemInvoiceDetail[[#This Row],[Quanity]]*fLineItemInvoiceDetail[[#This Row],[Unit Price]]</f>
        <v>233.98884821593646</v>
      </c>
      <c r="N6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77.48170676350432</v>
      </c>
      <c r="O632" s="46">
        <f>VLOOKUP(fLineItemInvoiceDetail[[#This Row],[Product]],dProduct[],4,0)*fLineItemInvoiceDetail[[#This Row],[Quanity]]</f>
        <v>744</v>
      </c>
      <c r="AM632" s="31">
        <v>126232</v>
      </c>
      <c r="AN632" s="31">
        <v>95.025000000000006</v>
      </c>
      <c r="AO632" s="31">
        <v>326.08</v>
      </c>
      <c r="AQ632" s="32">
        <v>125814</v>
      </c>
      <c r="AR632" s="31" t="s">
        <v>8</v>
      </c>
      <c r="AS632" s="31">
        <v>186</v>
      </c>
      <c r="AT632" s="31">
        <v>12.58</v>
      </c>
      <c r="AU632" s="48">
        <f t="shared" si="20"/>
        <v>233.98884821593646</v>
      </c>
      <c r="AV632" s="48">
        <f t="shared" si="21"/>
        <v>77.48170676350432</v>
      </c>
    </row>
    <row r="633" spans="1:48" x14ac:dyDescent="0.25">
      <c r="A633" s="1">
        <v>43537</v>
      </c>
      <c r="B633">
        <v>126233</v>
      </c>
      <c r="C633">
        <v>19.25</v>
      </c>
      <c r="D633">
        <v>17.2</v>
      </c>
      <c r="E633">
        <f>SUMPRODUCT(fLineItemInvoiceDetail[Quanity],fLineItemInvoiceDetail[Unit Price],--(fLineItemInvoiceDetail[Invoice Number]=fInvoiceHeader[[#This Row],[Invoice Number]]))</f>
        <v>573.21</v>
      </c>
      <c r="F633">
        <f>fInvoiceHeader[[#This Row],[Invoice Discount]]/fInvoiceHeader[[#This Row],[Invoice Sales]]</f>
        <v>3.0006454876921194E-2</v>
      </c>
      <c r="G633">
        <f>SUMIFS(fLineItemInvoiceDetail[Line Weight],fLineItemInvoiceDetail[Invoice Number],fInvoiceHeader[[#This Row],[Invoice Number]])</f>
        <v>123</v>
      </c>
      <c r="I633" s="43">
        <v>125814</v>
      </c>
      <c r="J633" s="43" t="s">
        <v>11</v>
      </c>
      <c r="K633" s="43">
        <v>175</v>
      </c>
      <c r="L633" s="43">
        <v>8.98</v>
      </c>
      <c r="M633" s="43">
        <f>VLOOKUP(fLineItemInvoiceDetail[[#This Row],[Invoice Number]],fInvoiceHeader[[Invoice Number]:[% Sales Discount]],5,0)*fLineItemInvoiceDetail[[#This Row],[Quanity]]*fLineItemInvoiceDetail[[#This Row],[Unit Price]]</f>
        <v>157.15056967508767</v>
      </c>
      <c r="N6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91.124319110304128</v>
      </c>
      <c r="O633" s="43">
        <f>VLOOKUP(fLineItemInvoiceDetail[[#This Row],[Product]],dProduct[],4,0)*fLineItemInvoiceDetail[[#This Row],[Quanity]]</f>
        <v>875</v>
      </c>
      <c r="AM633" s="28">
        <v>126233</v>
      </c>
      <c r="AN633" s="28">
        <v>19.25</v>
      </c>
      <c r="AO633" s="28">
        <v>17.2</v>
      </c>
      <c r="AQ633" s="30">
        <v>125814</v>
      </c>
      <c r="AR633" s="28" t="s">
        <v>11</v>
      </c>
      <c r="AS633" s="28">
        <v>175</v>
      </c>
      <c r="AT633" s="28">
        <v>8.98</v>
      </c>
      <c r="AU633" s="48">
        <f t="shared" si="20"/>
        <v>157.15056967508767</v>
      </c>
      <c r="AV633" s="48">
        <f t="shared" si="21"/>
        <v>91.124319110304128</v>
      </c>
    </row>
    <row r="634" spans="1:48" x14ac:dyDescent="0.25">
      <c r="A634" s="1">
        <v>43538</v>
      </c>
      <c r="B634">
        <v>126234</v>
      </c>
      <c r="C634">
        <v>67.55</v>
      </c>
      <c r="D634">
        <v>86.29</v>
      </c>
      <c r="E634">
        <f>SUMPRODUCT(fLineItemInvoiceDetail[Quanity],fLineItemInvoiceDetail[Unit Price],--(fLineItemInvoiceDetail[Invoice Number]=fInvoiceHeader[[#This Row],[Invoice Number]]))</f>
        <v>1725.8200000000002</v>
      </c>
      <c r="F634">
        <f>fInvoiceHeader[[#This Row],[Invoice Discount]]/fInvoiceHeader[[#This Row],[Invoice Sales]]</f>
        <v>4.9999420565296493E-2</v>
      </c>
      <c r="G634">
        <f>SUMIFS(fLineItemInvoiceDetail[Line Weight],fLineItemInvoiceDetail[Invoice Number],fInvoiceHeader[[#This Row],[Invoice Number]])</f>
        <v>531.5</v>
      </c>
      <c r="I634" s="46">
        <v>125814</v>
      </c>
      <c r="J634" s="46" t="s">
        <v>17</v>
      </c>
      <c r="K634" s="46">
        <v>34</v>
      </c>
      <c r="L634" s="46">
        <v>18.170000000000002</v>
      </c>
      <c r="M634" s="46">
        <f>VLOOKUP(fLineItemInvoiceDetail[[#This Row],[Invoice Number]],fInvoiceHeader[[Invoice Number]:[% Sales Discount]],5,0)*fLineItemInvoiceDetail[[#This Row],[Quanity]]*fLineItemInvoiceDetail[[#This Row],[Unit Price]]</f>
        <v>61.778223947741438</v>
      </c>
      <c r="N6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23.015399455288243</v>
      </c>
      <c r="O634" s="46">
        <f>VLOOKUP(fLineItemInvoiceDetail[[#This Row],[Product]],dProduct[],4,0)*fLineItemInvoiceDetail[[#This Row],[Quanity]]</f>
        <v>221</v>
      </c>
      <c r="AM634" s="31">
        <v>126234</v>
      </c>
      <c r="AN634" s="31">
        <v>67.55</v>
      </c>
      <c r="AO634" s="31">
        <v>86.29</v>
      </c>
      <c r="AQ634" s="32">
        <v>125814</v>
      </c>
      <c r="AR634" s="31" t="s">
        <v>17</v>
      </c>
      <c r="AS634" s="31">
        <v>34</v>
      </c>
      <c r="AT634" s="31">
        <v>18.170000000000002</v>
      </c>
      <c r="AU634" s="48">
        <f t="shared" si="20"/>
        <v>61.778223947741438</v>
      </c>
      <c r="AV634" s="48">
        <f t="shared" si="21"/>
        <v>23.015399455288243</v>
      </c>
    </row>
    <row r="635" spans="1:48" x14ac:dyDescent="0.25">
      <c r="A635" s="1">
        <v>43539</v>
      </c>
      <c r="B635">
        <v>126235</v>
      </c>
      <c r="C635">
        <v>54.6</v>
      </c>
      <c r="D635">
        <v>83.66</v>
      </c>
      <c r="E635">
        <f>SUMPRODUCT(fLineItemInvoiceDetail[Quanity],fLineItemInvoiceDetail[Unit Price],--(fLineItemInvoiceDetail[Invoice Number]=fInvoiceHeader[[#This Row],[Invoice Number]]))</f>
        <v>1673.27</v>
      </c>
      <c r="F635">
        <f>fInvoiceHeader[[#This Row],[Invoice Discount]]/fInvoiceHeader[[#This Row],[Invoice Sales]]</f>
        <v>4.9997908287365458E-2</v>
      </c>
      <c r="G635">
        <f>SUMIFS(fLineItemInvoiceDetail[Line Weight],fLineItemInvoiceDetail[Invoice Number],fInvoiceHeader[[#This Row],[Invoice Number]])</f>
        <v>819.5</v>
      </c>
      <c r="I635" s="43">
        <v>125815</v>
      </c>
      <c r="J635" s="43" t="s">
        <v>16</v>
      </c>
      <c r="K635" s="43">
        <v>97</v>
      </c>
      <c r="L635" s="43">
        <v>11.37</v>
      </c>
      <c r="M635" s="43">
        <f>VLOOKUP(fLineItemInvoiceDetail[[#This Row],[Invoice Number]],fInvoiceHeader[[Invoice Number]:[% Sales Discount]],5,0)*fLineItemInvoiceDetail[[#This Row],[Quanity]]*fLineItemInvoiceDetail[[#This Row],[Unit Price]]</f>
        <v>110.28899999999999</v>
      </c>
      <c r="N6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33.742501175364367</v>
      </c>
      <c r="O635" s="43">
        <f>VLOOKUP(fLineItemInvoiceDetail[[#This Row],[Product]],dProduct[],4,0)*fLineItemInvoiceDetail[[#This Row],[Quanity]]</f>
        <v>339.5</v>
      </c>
      <c r="AM635" s="28">
        <v>126235</v>
      </c>
      <c r="AN635" s="28">
        <v>54.6</v>
      </c>
      <c r="AO635" s="28">
        <v>83.66</v>
      </c>
      <c r="AQ635" s="30">
        <v>125815</v>
      </c>
      <c r="AR635" s="28" t="s">
        <v>16</v>
      </c>
      <c r="AS635" s="28">
        <v>97</v>
      </c>
      <c r="AT635" s="28">
        <v>11.37</v>
      </c>
      <c r="AU635" s="48">
        <f t="shared" si="20"/>
        <v>110.28899999999999</v>
      </c>
      <c r="AV635" s="48">
        <f t="shared" si="21"/>
        <v>33.742501175364367</v>
      </c>
    </row>
    <row r="636" spans="1:48" x14ac:dyDescent="0.25">
      <c r="A636" s="1">
        <v>43540</v>
      </c>
      <c r="B636">
        <v>126237</v>
      </c>
      <c r="C636">
        <v>115.5</v>
      </c>
      <c r="D636">
        <v>170.04</v>
      </c>
      <c r="E636">
        <f>SUMPRODUCT(fLineItemInvoiceDetail[Quanity],fLineItemInvoiceDetail[Unit Price],--(fLineItemInvoiceDetail[Invoice Number]=fInvoiceHeader[[#This Row],[Invoice Number]]))</f>
        <v>2267.2199999999998</v>
      </c>
      <c r="F636">
        <f>fInvoiceHeader[[#This Row],[Invoice Discount]]/fInvoiceHeader[[#This Row],[Invoice Sales]]</f>
        <v>7.4999338396803131E-2</v>
      </c>
      <c r="G636">
        <f>SUMIFS(fLineItemInvoiceDetail[Line Weight],fLineItemInvoiceDetail[Invoice Number],fInvoiceHeader[[#This Row],[Invoice Number]])</f>
        <v>870</v>
      </c>
      <c r="I636" s="46">
        <v>125815</v>
      </c>
      <c r="J636" s="46" t="s">
        <v>6</v>
      </c>
      <c r="K636" s="46">
        <v>29</v>
      </c>
      <c r="L636" s="46">
        <v>29.87</v>
      </c>
      <c r="M636" s="46">
        <f>VLOOKUP(fLineItemInvoiceDetail[[#This Row],[Invoice Number]],fInvoiceHeader[[Invoice Number]:[% Sales Discount]],5,0)*fLineItemInvoiceDetail[[#This Row],[Quanity]]*fLineItemInvoiceDetail[[#This Row],[Unit Price]]</f>
        <v>86.623000000000005</v>
      </c>
      <c r="N6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8.6468265162200275</v>
      </c>
      <c r="O636" s="46">
        <f>VLOOKUP(fLineItemInvoiceDetail[[#This Row],[Product]],dProduct[],4,0)*fLineItemInvoiceDetail[[#This Row],[Quanity]]</f>
        <v>87</v>
      </c>
      <c r="AM636" s="31">
        <v>126237</v>
      </c>
      <c r="AN636" s="31">
        <v>115.5</v>
      </c>
      <c r="AO636" s="31">
        <v>170.04</v>
      </c>
      <c r="AQ636" s="32">
        <v>125815</v>
      </c>
      <c r="AR636" s="31" t="s">
        <v>6</v>
      </c>
      <c r="AS636" s="31">
        <v>29</v>
      </c>
      <c r="AT636" s="31">
        <v>29.87</v>
      </c>
      <c r="AU636" s="48">
        <f t="shared" si="20"/>
        <v>86.623000000000005</v>
      </c>
      <c r="AV636" s="48">
        <f t="shared" si="21"/>
        <v>8.6468265162200275</v>
      </c>
    </row>
    <row r="637" spans="1:48" x14ac:dyDescent="0.25">
      <c r="A637" s="1">
        <v>43541</v>
      </c>
      <c r="B637">
        <v>126238</v>
      </c>
      <c r="C637">
        <v>33.25</v>
      </c>
      <c r="D637">
        <v>50.08</v>
      </c>
      <c r="E637">
        <f>SUMPRODUCT(fLineItemInvoiceDetail[Quanity],fLineItemInvoiceDetail[Unit Price],--(fLineItemInvoiceDetail[Invoice Number]=fInvoiceHeader[[#This Row],[Invoice Number]]))</f>
        <v>1001.62</v>
      </c>
      <c r="F637">
        <f>fInvoiceHeader[[#This Row],[Invoice Discount]]/fInvoiceHeader[[#This Row],[Invoice Sales]]</f>
        <v>4.9999001617379843E-2</v>
      </c>
      <c r="G637">
        <f>SUMIFS(fLineItemInvoiceDetail[Line Weight],fLineItemInvoiceDetail[Invoice Number],fInvoiceHeader[[#This Row],[Invoice Number]])</f>
        <v>274.5</v>
      </c>
      <c r="I637" s="43">
        <v>125815</v>
      </c>
      <c r="J637" s="43" t="s">
        <v>15</v>
      </c>
      <c r="K637" s="43">
        <v>42</v>
      </c>
      <c r="L637" s="43">
        <v>18.82</v>
      </c>
      <c r="M637" s="43">
        <f>VLOOKUP(fLineItemInvoiceDetail[[#This Row],[Invoice Number]],fInvoiceHeader[[Invoice Number]:[% Sales Discount]],5,0)*fLineItemInvoiceDetail[[#This Row],[Quanity]]*fLineItemInvoiceDetail[[#This Row],[Unit Price]]</f>
        <v>79.043999999999983</v>
      </c>
      <c r="N6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20.871650211565587</v>
      </c>
      <c r="O637" s="43">
        <f>VLOOKUP(fLineItemInvoiceDetail[[#This Row],[Product]],dProduct[],4,0)*fLineItemInvoiceDetail[[#This Row],[Quanity]]</f>
        <v>210</v>
      </c>
      <c r="AM637" s="28">
        <v>126238</v>
      </c>
      <c r="AN637" s="28">
        <v>33.25</v>
      </c>
      <c r="AO637" s="28">
        <v>50.08</v>
      </c>
      <c r="AQ637" s="30">
        <v>125815</v>
      </c>
      <c r="AR637" s="28" t="s">
        <v>15</v>
      </c>
      <c r="AS637" s="28">
        <v>42</v>
      </c>
      <c r="AT637" s="28">
        <v>18.82</v>
      </c>
      <c r="AU637" s="48">
        <f t="shared" si="20"/>
        <v>79.043999999999983</v>
      </c>
      <c r="AV637" s="48">
        <f t="shared" si="21"/>
        <v>20.871650211565587</v>
      </c>
    </row>
    <row r="638" spans="1:48" x14ac:dyDescent="0.25">
      <c r="A638" s="1">
        <v>43542</v>
      </c>
      <c r="B638">
        <v>126239</v>
      </c>
      <c r="C638">
        <v>7.35</v>
      </c>
      <c r="D638">
        <v>15.18</v>
      </c>
      <c r="E638">
        <f>SUMPRODUCT(fLineItemInvoiceDetail[Quanity],fLineItemInvoiceDetail[Unit Price],--(fLineItemInvoiceDetail[Invoice Number]=fInvoiceHeader[[#This Row],[Invoice Number]]))</f>
        <v>506.1</v>
      </c>
      <c r="F638">
        <f>fInvoiceHeader[[#This Row],[Invoice Discount]]/fInvoiceHeader[[#This Row],[Invoice Sales]]</f>
        <v>2.9994072317723768E-2</v>
      </c>
      <c r="G638">
        <f>SUMIFS(fLineItemInvoiceDetail[Line Weight],fLineItemInvoiceDetail[Invoice Number],fInvoiceHeader[[#This Row],[Invoice Number]])</f>
        <v>105</v>
      </c>
      <c r="I638" s="46">
        <v>125815</v>
      </c>
      <c r="J638" s="46" t="s">
        <v>16</v>
      </c>
      <c r="K638" s="46">
        <v>122</v>
      </c>
      <c r="L638" s="46">
        <v>10.42</v>
      </c>
      <c r="M638" s="46">
        <f>VLOOKUP(fLineItemInvoiceDetail[[#This Row],[Invoice Number]],fInvoiceHeader[[Invoice Number]:[% Sales Discount]],5,0)*fLineItemInvoiceDetail[[#This Row],[Quanity]]*fLineItemInvoiceDetail[[#This Row],[Unit Price]]</f>
        <v>127.124</v>
      </c>
      <c r="N6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42.439022096850024</v>
      </c>
      <c r="O638" s="46">
        <f>VLOOKUP(fLineItemInvoiceDetail[[#This Row],[Product]],dProduct[],4,0)*fLineItemInvoiceDetail[[#This Row],[Quanity]]</f>
        <v>427</v>
      </c>
      <c r="AM638" s="31">
        <v>126239</v>
      </c>
      <c r="AN638" s="31">
        <v>7.35</v>
      </c>
      <c r="AO638" s="31">
        <v>15.18</v>
      </c>
      <c r="AQ638" s="32">
        <v>125815</v>
      </c>
      <c r="AR638" s="31" t="s">
        <v>16</v>
      </c>
      <c r="AS638" s="31">
        <v>122</v>
      </c>
      <c r="AT638" s="31">
        <v>10.42</v>
      </c>
      <c r="AU638" s="48">
        <f t="shared" si="20"/>
        <v>127.124</v>
      </c>
      <c r="AV638" s="48">
        <f t="shared" si="21"/>
        <v>42.439022096850024</v>
      </c>
    </row>
    <row r="639" spans="1:48" x14ac:dyDescent="0.25">
      <c r="A639" s="1">
        <v>43545</v>
      </c>
      <c r="B639">
        <v>126241</v>
      </c>
      <c r="C639">
        <v>5.6</v>
      </c>
      <c r="D639">
        <v>0</v>
      </c>
      <c r="E639">
        <f>SUMPRODUCT(fLineItemInvoiceDetail[Quanity],fLineItemInvoiceDetail[Unit Price],--(fLineItemInvoiceDetail[Invoice Number]=fInvoiceHeader[[#This Row],[Invoice Number]]))</f>
        <v>213.29999999999998</v>
      </c>
      <c r="F639">
        <f>fInvoiceHeader[[#This Row],[Invoice Discount]]/fInvoiceHeader[[#This Row],[Invoice Sales]]</f>
        <v>0</v>
      </c>
      <c r="G639">
        <f>SUMIFS(fLineItemInvoiceDetail[Line Weight],fLineItemInvoiceDetail[Invoice Number],fInvoiceHeader[[#This Row],[Invoice Number]])</f>
        <v>49.5</v>
      </c>
      <c r="I639" s="43">
        <v>125816</v>
      </c>
      <c r="J639" s="43" t="s">
        <v>21</v>
      </c>
      <c r="K639" s="43">
        <v>97</v>
      </c>
      <c r="L639" s="43">
        <v>15.57</v>
      </c>
      <c r="M639" s="43">
        <f>VLOOKUP(fLineItemInvoiceDetail[[#This Row],[Invoice Number]],fInvoiceHeader[[Invoice Number]:[% Sales Discount]],5,0)*fLineItemInvoiceDetail[[#This Row],[Quanity]]*fLineItemInvoiceDetail[[#This Row],[Unit Price]]</f>
        <v>75.510000000000019</v>
      </c>
      <c r="N6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639" s="43">
        <f>VLOOKUP(fLineItemInvoiceDetail[[#This Row],[Product]],dProduct[],4,0)*fLineItemInvoiceDetail[[#This Row],[Quanity]]</f>
        <v>339.5</v>
      </c>
      <c r="AM639" s="28">
        <v>126241</v>
      </c>
      <c r="AN639" s="28">
        <v>5.6</v>
      </c>
      <c r="AO639" s="28">
        <v>0</v>
      </c>
      <c r="AQ639" s="30">
        <v>125816</v>
      </c>
      <c r="AR639" s="28" t="s">
        <v>21</v>
      </c>
      <c r="AS639" s="28">
        <v>97</v>
      </c>
      <c r="AT639" s="28">
        <v>15.57</v>
      </c>
      <c r="AU639" s="48">
        <f t="shared" si="20"/>
        <v>75.510000000000019</v>
      </c>
      <c r="AV639" s="48">
        <f t="shared" si="21"/>
        <v>30.8</v>
      </c>
    </row>
    <row r="640" spans="1:48" x14ac:dyDescent="0.25">
      <c r="A640" s="1">
        <v>43545</v>
      </c>
      <c r="B640">
        <v>126242</v>
      </c>
      <c r="C640">
        <v>10.5</v>
      </c>
      <c r="D640">
        <v>9.6</v>
      </c>
      <c r="E640">
        <f>SUMPRODUCT(fLineItemInvoiceDetail[Quanity],fLineItemInvoiceDetail[Unit Price],--(fLineItemInvoiceDetail[Invoice Number]=fInvoiceHeader[[#This Row],[Invoice Number]]))</f>
        <v>479.89000000000004</v>
      </c>
      <c r="F640">
        <f>fInvoiceHeader[[#This Row],[Invoice Discount]]/fInvoiceHeader[[#This Row],[Invoice Sales]]</f>
        <v>2.0004584383921314E-2</v>
      </c>
      <c r="G640">
        <f>SUMIFS(fLineItemInvoiceDetail[Line Weight],fLineItemInvoiceDetail[Invoice Number],fInvoiceHeader[[#This Row],[Invoice Number]])</f>
        <v>185</v>
      </c>
      <c r="I640" s="46">
        <v>125817</v>
      </c>
      <c r="J640" s="46" t="s">
        <v>6</v>
      </c>
      <c r="K640" s="46">
        <v>37</v>
      </c>
      <c r="L640" s="46">
        <v>29.87</v>
      </c>
      <c r="M640" s="46">
        <f>VLOOKUP(fLineItemInvoiceDetail[[#This Row],[Invoice Number]],fInvoiceHeader[[Invoice Number]:[% Sales Discount]],5,0)*fLineItemInvoiceDetail[[#This Row],[Quanity]]*fLineItemInvoiceDetail[[#This Row],[Unit Price]]</f>
        <v>55.26</v>
      </c>
      <c r="N6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640" s="46">
        <f>VLOOKUP(fLineItemInvoiceDetail[[#This Row],[Product]],dProduct[],4,0)*fLineItemInvoiceDetail[[#This Row],[Quanity]]</f>
        <v>111</v>
      </c>
      <c r="AM640" s="31">
        <v>126242</v>
      </c>
      <c r="AN640" s="31">
        <v>10.5</v>
      </c>
      <c r="AO640" s="31">
        <v>9.6</v>
      </c>
      <c r="AQ640" s="32">
        <v>125817</v>
      </c>
      <c r="AR640" s="31" t="s">
        <v>6</v>
      </c>
      <c r="AS640" s="31">
        <v>37</v>
      </c>
      <c r="AT640" s="31">
        <v>29.87</v>
      </c>
      <c r="AU640" s="48">
        <f t="shared" si="20"/>
        <v>55.26</v>
      </c>
      <c r="AV640" s="48">
        <f t="shared" si="21"/>
        <v>17.149999999999999</v>
      </c>
    </row>
    <row r="641" spans="1:48" x14ac:dyDescent="0.25">
      <c r="A641" s="1">
        <v>43545</v>
      </c>
      <c r="B641">
        <v>126243</v>
      </c>
      <c r="C641">
        <v>44.975000000000001</v>
      </c>
      <c r="D641">
        <v>69.27</v>
      </c>
      <c r="E641">
        <f>SUMPRODUCT(fLineItemInvoiceDetail[Quanity],fLineItemInvoiceDetail[Unit Price],--(fLineItemInvoiceDetail[Invoice Number]=fInvoiceHeader[[#This Row],[Invoice Number]]))</f>
        <v>1385.4099999999999</v>
      </c>
      <c r="F641">
        <f>fInvoiceHeader[[#This Row],[Invoice Discount]]/fInvoiceHeader[[#This Row],[Invoice Sales]]</f>
        <v>4.9999639096007679E-2</v>
      </c>
      <c r="G641">
        <f>SUMIFS(fLineItemInvoiceDetail[Line Weight],fLineItemInvoiceDetail[Invoice Number],fInvoiceHeader[[#This Row],[Invoice Number]])</f>
        <v>490</v>
      </c>
      <c r="I641" s="43">
        <v>125818</v>
      </c>
      <c r="J641" s="43" t="s">
        <v>11</v>
      </c>
      <c r="K641" s="43">
        <v>35</v>
      </c>
      <c r="L641" s="43">
        <v>12.97</v>
      </c>
      <c r="M641" s="43">
        <f>VLOOKUP(fLineItemInvoiceDetail[[#This Row],[Invoice Number]],fInvoiceHeader[[Invoice Number]:[% Sales Discount]],5,0)*fLineItemInvoiceDetail[[#This Row],[Quanity]]*fLineItemInvoiceDetail[[#This Row],[Unit Price]]</f>
        <v>22.695742759077493</v>
      </c>
      <c r="N6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20.828804347826086</v>
      </c>
      <c r="O641" s="43">
        <f>VLOOKUP(fLineItemInvoiceDetail[[#This Row],[Product]],dProduct[],4,0)*fLineItemInvoiceDetail[[#This Row],[Quanity]]</f>
        <v>175</v>
      </c>
      <c r="AM641" s="28">
        <v>126243</v>
      </c>
      <c r="AN641" s="28">
        <v>44.975000000000001</v>
      </c>
      <c r="AO641" s="28">
        <v>69.27</v>
      </c>
      <c r="AQ641" s="30">
        <v>125818</v>
      </c>
      <c r="AR641" s="28" t="s">
        <v>11</v>
      </c>
      <c r="AS641" s="28">
        <v>35</v>
      </c>
      <c r="AT641" s="28">
        <v>12.97</v>
      </c>
      <c r="AU641" s="48">
        <f t="shared" si="20"/>
        <v>22.695742759077493</v>
      </c>
      <c r="AV641" s="48">
        <f t="shared" si="21"/>
        <v>20.828804347826086</v>
      </c>
    </row>
    <row r="642" spans="1:48" x14ac:dyDescent="0.25">
      <c r="A642" s="1">
        <v>43547</v>
      </c>
      <c r="B642">
        <v>126244</v>
      </c>
      <c r="C642">
        <v>82.424999999999997</v>
      </c>
      <c r="D642">
        <v>192.89</v>
      </c>
      <c r="E642">
        <f>SUMPRODUCT(fLineItemInvoiceDetail[Quanity],fLineItemInvoiceDetail[Unit Price],--(fLineItemInvoiceDetail[Invoice Number]=fInvoiceHeader[[#This Row],[Invoice Number]]))</f>
        <v>2571.8700000000003</v>
      </c>
      <c r="F642">
        <f>fInvoiceHeader[[#This Row],[Invoice Discount]]/fInvoiceHeader[[#This Row],[Invoice Sales]]</f>
        <v>7.499990279446471E-2</v>
      </c>
      <c r="G642">
        <f>SUMIFS(fLineItemInvoiceDetail[Line Weight],fLineItemInvoiceDetail[Invoice Number],fInvoiceHeader[[#This Row],[Invoice Number]])</f>
        <v>760</v>
      </c>
      <c r="I642" s="46">
        <v>125818</v>
      </c>
      <c r="J642" s="46" t="s">
        <v>21</v>
      </c>
      <c r="K642" s="46">
        <v>42</v>
      </c>
      <c r="L642" s="46">
        <v>16.87</v>
      </c>
      <c r="M642" s="46">
        <f>VLOOKUP(fLineItemInvoiceDetail[[#This Row],[Invoice Number]],fInvoiceHeader[[Invoice Number]:[% Sales Discount]],5,0)*fLineItemInvoiceDetail[[#This Row],[Quanity]]*fLineItemInvoiceDetail[[#This Row],[Unit Price]]</f>
        <v>35.424257240922493</v>
      </c>
      <c r="N6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17.496195652173913</v>
      </c>
      <c r="O642" s="46">
        <f>VLOOKUP(fLineItemInvoiceDetail[[#This Row],[Product]],dProduct[],4,0)*fLineItemInvoiceDetail[[#This Row],[Quanity]]</f>
        <v>147</v>
      </c>
      <c r="AM642" s="31">
        <v>126244</v>
      </c>
      <c r="AN642" s="31">
        <v>82.424999999999997</v>
      </c>
      <c r="AO642" s="31">
        <v>192.89</v>
      </c>
      <c r="AQ642" s="32">
        <v>125818</v>
      </c>
      <c r="AR642" s="31" t="s">
        <v>21</v>
      </c>
      <c r="AS642" s="31">
        <v>42</v>
      </c>
      <c r="AT642" s="31">
        <v>16.87</v>
      </c>
      <c r="AU642" s="48">
        <f t="shared" si="20"/>
        <v>35.424257240922493</v>
      </c>
      <c r="AV642" s="48">
        <f t="shared" si="21"/>
        <v>17.496195652173913</v>
      </c>
    </row>
    <row r="643" spans="1:48" x14ac:dyDescent="0.25">
      <c r="A643" s="1">
        <v>43547</v>
      </c>
      <c r="B643">
        <v>126245</v>
      </c>
      <c r="C643">
        <v>27.3</v>
      </c>
      <c r="D643">
        <v>17.5</v>
      </c>
      <c r="E643">
        <f>SUMPRODUCT(fLineItemInvoiceDetail[Quanity],fLineItemInvoiceDetail[Unit Price],--(fLineItemInvoiceDetail[Invoice Number]=fInvoiceHeader[[#This Row],[Invoice Number]]))</f>
        <v>583.41999999999996</v>
      </c>
      <c r="F643">
        <f>fInvoiceHeader[[#This Row],[Invoice Discount]]/fInvoiceHeader[[#This Row],[Invoice Sales]]</f>
        <v>2.9995543519248571E-2</v>
      </c>
      <c r="G643">
        <f>SUMIFS(fLineItemInvoiceDetail[Line Weight],fLineItemInvoiceDetail[Invoice Number],fInvoiceHeader[[#This Row],[Invoice Number]])</f>
        <v>186</v>
      </c>
      <c r="I643" s="43">
        <v>125819</v>
      </c>
      <c r="J643" s="43" t="s">
        <v>17</v>
      </c>
      <c r="K643" s="43">
        <v>28</v>
      </c>
      <c r="L643" s="43">
        <v>18.170000000000002</v>
      </c>
      <c r="M643" s="43">
        <f>VLOOKUP(fLineItemInvoiceDetail[[#This Row],[Invoice Number]],fInvoiceHeader[[Invoice Number]:[% Sales Discount]],5,0)*fLineItemInvoiceDetail[[#This Row],[Quanity]]*fLineItemInvoiceDetail[[#This Row],[Unit Price]]</f>
        <v>15.26</v>
      </c>
      <c r="N6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643" s="43">
        <f>VLOOKUP(fLineItemInvoiceDetail[[#This Row],[Product]],dProduct[],4,0)*fLineItemInvoiceDetail[[#This Row],[Quanity]]</f>
        <v>182</v>
      </c>
      <c r="AM643" s="28">
        <v>126245</v>
      </c>
      <c r="AN643" s="28">
        <v>27.3</v>
      </c>
      <c r="AO643" s="28">
        <v>17.5</v>
      </c>
      <c r="AQ643" s="30">
        <v>125819</v>
      </c>
      <c r="AR643" s="28" t="s">
        <v>17</v>
      </c>
      <c r="AS643" s="28">
        <v>28</v>
      </c>
      <c r="AT643" s="28">
        <v>18.170000000000002</v>
      </c>
      <c r="AU643" s="48">
        <f t="shared" si="20"/>
        <v>15.26</v>
      </c>
      <c r="AV643" s="48">
        <f t="shared" si="21"/>
        <v>27.3</v>
      </c>
    </row>
    <row r="644" spans="1:48" x14ac:dyDescent="0.25">
      <c r="A644" s="1">
        <v>43547</v>
      </c>
      <c r="B644">
        <v>126246</v>
      </c>
      <c r="C644">
        <v>175.52500000000001</v>
      </c>
      <c r="D644">
        <v>422.57</v>
      </c>
      <c r="E644">
        <f>SUMPRODUCT(fLineItemInvoiceDetail[Quanity],fLineItemInvoiceDetail[Unit Price],--(fLineItemInvoiceDetail[Invoice Number]=fInvoiceHeader[[#This Row],[Invoice Number]]))</f>
        <v>4225.67</v>
      </c>
      <c r="F644">
        <f>fInvoiceHeader[[#This Row],[Invoice Discount]]/fInvoiceHeader[[#This Row],[Invoice Sales]]</f>
        <v>0.10000070994658834</v>
      </c>
      <c r="G644">
        <f>SUMIFS(fLineItemInvoiceDetail[Line Weight],fLineItemInvoiceDetail[Invoice Number],fInvoiceHeader[[#This Row],[Invoice Number]])</f>
        <v>1243.5</v>
      </c>
      <c r="I644" s="46">
        <v>125820</v>
      </c>
      <c r="J644" s="46" t="s">
        <v>14</v>
      </c>
      <c r="K644" s="46">
        <v>42</v>
      </c>
      <c r="L644" s="46">
        <v>18.82</v>
      </c>
      <c r="M644" s="46">
        <f>VLOOKUP(fLineItemInvoiceDetail[[#This Row],[Invoice Number]],fInvoiceHeader[[Invoice Number]:[% Sales Discount]],5,0)*fLineItemInvoiceDetail[[#This Row],[Quanity]]*fLineItemInvoiceDetail[[#This Row],[Unit Price]]</f>
        <v>39.520486771406325</v>
      </c>
      <c r="N6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20.054435483870968</v>
      </c>
      <c r="O644" s="46">
        <f>VLOOKUP(fLineItemInvoiceDetail[[#This Row],[Product]],dProduct[],4,0)*fLineItemInvoiceDetail[[#This Row],[Quanity]]</f>
        <v>294</v>
      </c>
      <c r="AM644" s="31">
        <v>126246</v>
      </c>
      <c r="AN644" s="31">
        <v>175.52500000000001</v>
      </c>
      <c r="AO644" s="31">
        <v>422.57</v>
      </c>
      <c r="AQ644" s="32">
        <v>125820</v>
      </c>
      <c r="AR644" s="31" t="s">
        <v>14</v>
      </c>
      <c r="AS644" s="31">
        <v>42</v>
      </c>
      <c r="AT644" s="31">
        <v>18.82</v>
      </c>
      <c r="AU644" s="48">
        <f t="shared" si="20"/>
        <v>39.520486771406325</v>
      </c>
      <c r="AV644" s="48">
        <f t="shared" si="21"/>
        <v>20.054435483870968</v>
      </c>
    </row>
    <row r="645" spans="1:48" x14ac:dyDescent="0.25">
      <c r="A645" s="1">
        <v>43550</v>
      </c>
      <c r="B645">
        <v>126247</v>
      </c>
      <c r="C645">
        <v>22.4</v>
      </c>
      <c r="D645">
        <v>28.45</v>
      </c>
      <c r="E645">
        <f>SUMPRODUCT(fLineItemInvoiceDetail[Quanity],fLineItemInvoiceDetail[Unit Price],--(fLineItemInvoiceDetail[Invoice Number]=fInvoiceHeader[[#This Row],[Invoice Number]]))</f>
        <v>812.88000000000011</v>
      </c>
      <c r="F645">
        <f>fInvoiceHeader[[#This Row],[Invoice Discount]]/fInvoiceHeader[[#This Row],[Invoice Sales]]</f>
        <v>3.4999015844897154E-2</v>
      </c>
      <c r="G645">
        <f>SUMIFS(fLineItemInvoiceDetail[Line Weight],fLineItemInvoiceDetail[Invoice Number],fInvoiceHeader[[#This Row],[Invoice Number]])</f>
        <v>234.5</v>
      </c>
      <c r="I645" s="43">
        <v>125820</v>
      </c>
      <c r="J645" s="43" t="s">
        <v>6</v>
      </c>
      <c r="K645" s="43">
        <v>26</v>
      </c>
      <c r="L645" s="43">
        <v>29.87</v>
      </c>
      <c r="M645" s="43">
        <f>VLOOKUP(fLineItemInvoiceDetail[[#This Row],[Invoice Number]],fInvoiceHeader[[Invoice Number]:[% Sales Discount]],5,0)*fLineItemInvoiceDetail[[#This Row],[Quanity]]*fLineItemInvoiceDetail[[#This Row],[Unit Price]]</f>
        <v>38.829513228593676</v>
      </c>
      <c r="N6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5.320564516129032</v>
      </c>
      <c r="O645" s="43">
        <f>VLOOKUP(fLineItemInvoiceDetail[[#This Row],[Product]],dProduct[],4,0)*fLineItemInvoiceDetail[[#This Row],[Quanity]]</f>
        <v>78</v>
      </c>
      <c r="AM645" s="28">
        <v>126247</v>
      </c>
      <c r="AN645" s="28">
        <v>22.4</v>
      </c>
      <c r="AO645" s="28">
        <v>28.45</v>
      </c>
      <c r="AQ645" s="30">
        <v>125820</v>
      </c>
      <c r="AR645" s="28" t="s">
        <v>6</v>
      </c>
      <c r="AS645" s="28">
        <v>26</v>
      </c>
      <c r="AT645" s="28">
        <v>29.87</v>
      </c>
      <c r="AU645" s="48">
        <f t="shared" si="20"/>
        <v>38.829513228593676</v>
      </c>
      <c r="AV645" s="48">
        <f t="shared" si="21"/>
        <v>5.320564516129032</v>
      </c>
    </row>
    <row r="646" spans="1:48" x14ac:dyDescent="0.25">
      <c r="A646" s="1">
        <v>43550</v>
      </c>
      <c r="B646">
        <v>126248</v>
      </c>
      <c r="C646">
        <v>54.25</v>
      </c>
      <c r="D646">
        <v>118.35</v>
      </c>
      <c r="E646">
        <f>SUMPRODUCT(fLineItemInvoiceDetail[Quanity],fLineItemInvoiceDetail[Unit Price],--(fLineItemInvoiceDetail[Invoice Number]=fInvoiceHeader[[#This Row],[Invoice Number]]))</f>
        <v>1820.77</v>
      </c>
      <c r="F646">
        <f>fInvoiceHeader[[#This Row],[Invoice Discount]]/fInvoiceHeader[[#This Row],[Invoice Sales]]</f>
        <v>6.4999972539090609E-2</v>
      </c>
      <c r="G646">
        <f>SUMIFS(fLineItemInvoiceDetail[Line Weight],fLineItemInvoiceDetail[Invoice Number],fInvoiceHeader[[#This Row],[Invoice Number]])</f>
        <v>475</v>
      </c>
      <c r="I646" s="46">
        <v>125822</v>
      </c>
      <c r="J646" s="46" t="s">
        <v>11</v>
      </c>
      <c r="K646" s="46">
        <v>27</v>
      </c>
      <c r="L646" s="46">
        <v>12.97</v>
      </c>
      <c r="M646" s="46">
        <f>VLOOKUP(fLineItemInvoiceDetail[[#This Row],[Invoice Number]],fInvoiceHeader[[Invoice Number]:[% Sales Discount]],5,0)*fLineItemInvoiceDetail[[#This Row],[Quanity]]*fLineItemInvoiceDetail[[#This Row],[Unit Price]]</f>
        <v>35.019298789280136</v>
      </c>
      <c r="N6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12.947472094550227</v>
      </c>
      <c r="O646" s="46">
        <f>VLOOKUP(fLineItemInvoiceDetail[[#This Row],[Product]],dProduct[],4,0)*fLineItemInvoiceDetail[[#This Row],[Quanity]]</f>
        <v>135</v>
      </c>
      <c r="AM646" s="31">
        <v>126248</v>
      </c>
      <c r="AN646" s="31">
        <v>54.25</v>
      </c>
      <c r="AO646" s="31">
        <v>118.35</v>
      </c>
      <c r="AQ646" s="32">
        <v>125822</v>
      </c>
      <c r="AR646" s="31" t="s">
        <v>11</v>
      </c>
      <c r="AS646" s="31">
        <v>27</v>
      </c>
      <c r="AT646" s="31">
        <v>12.97</v>
      </c>
      <c r="AU646" s="48">
        <f t="shared" si="20"/>
        <v>35.019298789280136</v>
      </c>
      <c r="AV646" s="48">
        <f t="shared" si="21"/>
        <v>12.947472094550227</v>
      </c>
    </row>
    <row r="647" spans="1:48" x14ac:dyDescent="0.25">
      <c r="A647" s="1">
        <v>43551</v>
      </c>
      <c r="B647">
        <v>126249</v>
      </c>
      <c r="C647">
        <v>81.2</v>
      </c>
      <c r="D647">
        <v>130.43</v>
      </c>
      <c r="E647">
        <f>SUMPRODUCT(fLineItemInvoiceDetail[Quanity],fLineItemInvoiceDetail[Unit Price],--(fLineItemInvoiceDetail[Invoice Number]=fInvoiceHeader[[#This Row],[Invoice Number]]))</f>
        <v>2006.62</v>
      </c>
      <c r="F647">
        <f>fInvoiceHeader[[#This Row],[Invoice Discount]]/fInvoiceHeader[[#This Row],[Invoice Sales]]</f>
        <v>6.499985049486201E-2</v>
      </c>
      <c r="G647">
        <f>SUMIFS(fLineItemInvoiceDetail[Line Weight],fLineItemInvoiceDetail[Invoice Number],fInvoiceHeader[[#This Row],[Invoice Number]])</f>
        <v>924</v>
      </c>
      <c r="I647" s="43">
        <v>125822</v>
      </c>
      <c r="J647" s="43" t="s">
        <v>13</v>
      </c>
      <c r="K647" s="43">
        <v>144</v>
      </c>
      <c r="L647" s="43">
        <v>11.23</v>
      </c>
      <c r="M647" s="43">
        <f>VLOOKUP(fLineItemInvoiceDetail[[#This Row],[Invoice Number]],fInvoiceHeader[[Invoice Number]:[% Sales Discount]],5,0)*fLineItemInvoiceDetail[[#This Row],[Quanity]]*fLineItemInvoiceDetail[[#This Row],[Unit Price]]</f>
        <v>161.71337975990375</v>
      </c>
      <c r="N6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75.95850295469468</v>
      </c>
      <c r="O647" s="43">
        <f>VLOOKUP(fLineItemInvoiceDetail[[#This Row],[Product]],dProduct[],4,0)*fLineItemInvoiceDetail[[#This Row],[Quanity]]</f>
        <v>792</v>
      </c>
      <c r="AM647" s="28">
        <v>126249</v>
      </c>
      <c r="AN647" s="28">
        <v>81.2</v>
      </c>
      <c r="AO647" s="28">
        <v>130.43</v>
      </c>
      <c r="AQ647" s="30">
        <v>125822</v>
      </c>
      <c r="AR647" s="28" t="s">
        <v>13</v>
      </c>
      <c r="AS647" s="28">
        <v>144</v>
      </c>
      <c r="AT647" s="28">
        <v>11.23</v>
      </c>
      <c r="AU647" s="48">
        <f t="shared" si="20"/>
        <v>161.71337975990375</v>
      </c>
      <c r="AV647" s="48">
        <f t="shared" si="21"/>
        <v>75.95850295469468</v>
      </c>
    </row>
    <row r="648" spans="1:48" x14ac:dyDescent="0.25">
      <c r="A648" s="1">
        <v>43552</v>
      </c>
      <c r="B648">
        <v>126250</v>
      </c>
      <c r="C648">
        <v>26.95</v>
      </c>
      <c r="D648">
        <v>18.53</v>
      </c>
      <c r="E648">
        <f>SUMPRODUCT(fLineItemInvoiceDetail[Quanity],fLineItemInvoiceDetail[Unit Price],--(fLineItemInvoiceDetail[Invoice Number]=fInvoiceHeader[[#This Row],[Invoice Number]]))</f>
        <v>617.78000000000009</v>
      </c>
      <c r="F648">
        <f>fInvoiceHeader[[#This Row],[Invoice Discount]]/fInvoiceHeader[[#This Row],[Invoice Sales]]</f>
        <v>2.9994496422674738E-2</v>
      </c>
      <c r="G648">
        <f>SUMIFS(fLineItemInvoiceDetail[Line Weight],fLineItemInvoiceDetail[Invoice Number],fInvoiceHeader[[#This Row],[Invoice Number]])</f>
        <v>221</v>
      </c>
      <c r="I648" s="46">
        <v>125822</v>
      </c>
      <c r="J648" s="46" t="s">
        <v>16</v>
      </c>
      <c r="K648" s="46">
        <v>2</v>
      </c>
      <c r="L648" s="46">
        <v>18.95</v>
      </c>
      <c r="M648" s="46">
        <f>VLOOKUP(fLineItemInvoiceDetail[[#This Row],[Invoice Number]],fInvoiceHeader[[Invoice Number]:[% Sales Discount]],5,0)*fLineItemInvoiceDetail[[#This Row],[Quanity]]*fLineItemInvoiceDetail[[#This Row],[Unit Price]]</f>
        <v>3.7900323370562181</v>
      </c>
      <c r="N6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0.67135040490260434</v>
      </c>
      <c r="O648" s="46">
        <f>VLOOKUP(fLineItemInvoiceDetail[[#This Row],[Product]],dProduct[],4,0)*fLineItemInvoiceDetail[[#This Row],[Quanity]]</f>
        <v>7</v>
      </c>
      <c r="AM648" s="31">
        <v>126250</v>
      </c>
      <c r="AN648" s="31">
        <v>26.95</v>
      </c>
      <c r="AO648" s="31">
        <v>18.53</v>
      </c>
      <c r="AQ648" s="32">
        <v>125822</v>
      </c>
      <c r="AR648" s="31" t="s">
        <v>16</v>
      </c>
      <c r="AS648" s="31">
        <v>2</v>
      </c>
      <c r="AT648" s="31">
        <v>18.95</v>
      </c>
      <c r="AU648" s="48">
        <f t="shared" si="20"/>
        <v>3.7900323370562181</v>
      </c>
      <c r="AV648" s="48">
        <f t="shared" si="21"/>
        <v>0.67135040490260434</v>
      </c>
    </row>
    <row r="649" spans="1:48" x14ac:dyDescent="0.25">
      <c r="A649" s="1">
        <v>43552</v>
      </c>
      <c r="B649">
        <v>126251</v>
      </c>
      <c r="C649">
        <v>191.1</v>
      </c>
      <c r="D649">
        <v>289.27</v>
      </c>
      <c r="E649">
        <f>SUMPRODUCT(fLineItemInvoiceDetail[Quanity],fLineItemInvoiceDetail[Unit Price],--(fLineItemInvoiceDetail[Invoice Number]=fInvoiceHeader[[#This Row],[Invoice Number]]))</f>
        <v>2892.66</v>
      </c>
      <c r="F649">
        <f>fInvoiceHeader[[#This Row],[Invoice Discount]]/fInvoiceHeader[[#This Row],[Invoice Sales]]</f>
        <v>0.10000138281028534</v>
      </c>
      <c r="G649">
        <f>SUMIFS(fLineItemInvoiceDetail[Line Weight],fLineItemInvoiceDetail[Invoice Number],fInvoiceHeader[[#This Row],[Invoice Number]])</f>
        <v>1332</v>
      </c>
      <c r="I649" s="43">
        <v>125822</v>
      </c>
      <c r="J649" s="43" t="s">
        <v>16</v>
      </c>
      <c r="K649" s="43">
        <v>235</v>
      </c>
      <c r="L649" s="43">
        <v>8.5299999999999994</v>
      </c>
      <c r="M649" s="43">
        <f>VLOOKUP(fLineItemInvoiceDetail[[#This Row],[Invoice Number]],fInvoiceHeader[[Invoice Number]:[% Sales Discount]],5,0)*fLineItemInvoiceDetail[[#This Row],[Quanity]]*fLineItemInvoiceDetail[[#This Row],[Unit Price]]</f>
        <v>200.45671032311455</v>
      </c>
      <c r="N6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78.883672576056014</v>
      </c>
      <c r="O649" s="43">
        <f>VLOOKUP(fLineItemInvoiceDetail[[#This Row],[Product]],dProduct[],4,0)*fLineItemInvoiceDetail[[#This Row],[Quanity]]</f>
        <v>822.5</v>
      </c>
      <c r="AM649" s="28">
        <v>126251</v>
      </c>
      <c r="AN649" s="28">
        <v>191.1</v>
      </c>
      <c r="AO649" s="28">
        <v>289.27</v>
      </c>
      <c r="AQ649" s="30">
        <v>125822</v>
      </c>
      <c r="AR649" s="28" t="s">
        <v>16</v>
      </c>
      <c r="AS649" s="28">
        <v>235</v>
      </c>
      <c r="AT649" s="28">
        <v>8.5299999999999994</v>
      </c>
      <c r="AU649" s="48">
        <f t="shared" si="20"/>
        <v>200.45671032311455</v>
      </c>
      <c r="AV649" s="48">
        <f t="shared" si="21"/>
        <v>78.883672576056014</v>
      </c>
    </row>
    <row r="650" spans="1:48" x14ac:dyDescent="0.25">
      <c r="A650" s="1">
        <v>43553</v>
      </c>
      <c r="B650">
        <v>126252</v>
      </c>
      <c r="C650">
        <v>26.25</v>
      </c>
      <c r="D650">
        <v>34.65</v>
      </c>
      <c r="E650">
        <f>SUMPRODUCT(fLineItemInvoiceDetail[Quanity],fLineItemInvoiceDetail[Unit Price],--(fLineItemInvoiceDetail[Invoice Number]=fInvoiceHeader[[#This Row],[Invoice Number]]))</f>
        <v>990.09</v>
      </c>
      <c r="F650">
        <f>fInvoiceHeader[[#This Row],[Invoice Discount]]/fInvoiceHeader[[#This Row],[Invoice Sales]]</f>
        <v>3.4996818471048081E-2</v>
      </c>
      <c r="G650">
        <f>SUMIFS(fLineItemInvoiceDetail[Line Weight],fLineItemInvoiceDetail[Invoice Number],fInvoiceHeader[[#This Row],[Invoice Number]])</f>
        <v>399</v>
      </c>
      <c r="I650" s="46">
        <v>125822</v>
      </c>
      <c r="J650" s="46" t="s">
        <v>8</v>
      </c>
      <c r="K650" s="46">
        <v>67</v>
      </c>
      <c r="L650" s="46">
        <v>16.77</v>
      </c>
      <c r="M650" s="46">
        <f>VLOOKUP(fLineItemInvoiceDetail[[#This Row],[Invoice Number]],fInvoiceHeader[[Invoice Number]:[% Sales Discount]],5,0)*fLineItemInvoiceDetail[[#This Row],[Quanity]]*fLineItemInvoiceDetail[[#This Row],[Unit Price]]</f>
        <v>112.35995866999988</v>
      </c>
      <c r="N6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25.703129787699712</v>
      </c>
      <c r="O650" s="46">
        <f>VLOOKUP(fLineItemInvoiceDetail[[#This Row],[Product]],dProduct[],4,0)*fLineItemInvoiceDetail[[#This Row],[Quanity]]</f>
        <v>268</v>
      </c>
      <c r="AM650" s="31">
        <v>126252</v>
      </c>
      <c r="AN650" s="31">
        <v>26.25</v>
      </c>
      <c r="AO650" s="31">
        <v>34.65</v>
      </c>
      <c r="AQ650" s="32">
        <v>125822</v>
      </c>
      <c r="AR650" s="31" t="s">
        <v>8</v>
      </c>
      <c r="AS650" s="31">
        <v>67</v>
      </c>
      <c r="AT650" s="31">
        <v>16.77</v>
      </c>
      <c r="AU650" s="48">
        <f t="shared" ref="AU650:AU713" si="22">VLOOKUP(AQ650,$AM$9:$AO$872,3,0)/SUMPRODUCT($AS$9:$AS$1780,$AT$9:$AT$1780,--($AQ$9:$AQ$1780=AQ650))*AS650*AT650</f>
        <v>112.35995866999988</v>
      </c>
      <c r="AV650" s="48">
        <f t="shared" ref="AV650:AV713" si="23">(VLOOKUP(AR650,$AX$9:$BA$19,4,0)*AS650)/SUMPRODUCT(SUMIFS($BA$9:$BA$19,$AX$9:$AX$19,$AR$9:$AR$1780),$AS$9:$AS$1780,--($AQ$9:$AQ$1780=AQ650))*VLOOKUP(AQ650,$AM$9:$AO$872,2,0)</f>
        <v>25.703129787699712</v>
      </c>
    </row>
    <row r="651" spans="1:48" x14ac:dyDescent="0.25">
      <c r="A651" s="1">
        <v>43553</v>
      </c>
      <c r="B651">
        <v>126253</v>
      </c>
      <c r="C651">
        <v>40.950000000000003</v>
      </c>
      <c r="D651">
        <v>52.83</v>
      </c>
      <c r="E651">
        <f>SUMPRODUCT(fLineItemInvoiceDetail[Quanity],fLineItemInvoiceDetail[Unit Price],--(fLineItemInvoiceDetail[Invoice Number]=fInvoiceHeader[[#This Row],[Invoice Number]]))</f>
        <v>1056.51</v>
      </c>
      <c r="F651">
        <f>fInvoiceHeader[[#This Row],[Invoice Discount]]/fInvoiceHeader[[#This Row],[Invoice Sales]]</f>
        <v>5.0004259306584885E-2</v>
      </c>
      <c r="G651">
        <f>SUMIFS(fLineItemInvoiceDetail[Line Weight],fLineItemInvoiceDetail[Invoice Number],fInvoiceHeader[[#This Row],[Invoice Number]])</f>
        <v>409.5</v>
      </c>
      <c r="I651" s="43">
        <v>125822</v>
      </c>
      <c r="J651" s="43" t="s">
        <v>17</v>
      </c>
      <c r="K651" s="43">
        <v>40</v>
      </c>
      <c r="L651" s="43">
        <v>18.170000000000002</v>
      </c>
      <c r="M651" s="43">
        <f>VLOOKUP(fLineItemInvoiceDetail[[#This Row],[Invoice Number]],fInvoiceHeader[[Invoice Number]:[% Sales Discount]],5,0)*fLineItemInvoiceDetail[[#This Row],[Quanity]]*fLineItemInvoiceDetail[[#This Row],[Unit Price]]</f>
        <v>72.680620120645372</v>
      </c>
      <c r="N6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24.935872182096734</v>
      </c>
      <c r="O651" s="43">
        <f>VLOOKUP(fLineItemInvoiceDetail[[#This Row],[Product]],dProduct[],4,0)*fLineItemInvoiceDetail[[#This Row],[Quanity]]</f>
        <v>260</v>
      </c>
      <c r="AM651" s="28">
        <v>126253</v>
      </c>
      <c r="AN651" s="28">
        <v>40.950000000000003</v>
      </c>
      <c r="AO651" s="28">
        <v>52.83</v>
      </c>
      <c r="AQ651" s="30">
        <v>125822</v>
      </c>
      <c r="AR651" s="28" t="s">
        <v>17</v>
      </c>
      <c r="AS651" s="28">
        <v>40</v>
      </c>
      <c r="AT651" s="28">
        <v>18.170000000000002</v>
      </c>
      <c r="AU651" s="48">
        <f t="shared" si="22"/>
        <v>72.680620120645372</v>
      </c>
      <c r="AV651" s="48">
        <f t="shared" si="23"/>
        <v>24.935872182096734</v>
      </c>
    </row>
    <row r="652" spans="1:48" x14ac:dyDescent="0.25">
      <c r="A652" s="1">
        <v>43557</v>
      </c>
      <c r="B652">
        <v>126255</v>
      </c>
      <c r="C652">
        <v>50.400000000000006</v>
      </c>
      <c r="D652">
        <v>134.72999999999999</v>
      </c>
      <c r="E652">
        <f>SUMPRODUCT(fLineItemInvoiceDetail[Quanity],fLineItemInvoiceDetail[Unit Price],--(fLineItemInvoiceDetail[Invoice Number]=fInvoiceHeader[[#This Row],[Invoice Number]]))</f>
        <v>2072.7400000000002</v>
      </c>
      <c r="F652">
        <f>fInvoiceHeader[[#This Row],[Invoice Discount]]/fInvoiceHeader[[#This Row],[Invoice Sales]]</f>
        <v>6.5000916661038036E-2</v>
      </c>
      <c r="G652">
        <f>SUMIFS(fLineItemInvoiceDetail[Line Weight],fLineItemInvoiceDetail[Invoice Number],fInvoiceHeader[[#This Row],[Invoice Number]])</f>
        <v>363</v>
      </c>
      <c r="I652" s="46">
        <v>125823</v>
      </c>
      <c r="J652" s="46" t="s">
        <v>22</v>
      </c>
      <c r="K652" s="46">
        <v>44</v>
      </c>
      <c r="L652" s="46">
        <v>48.75</v>
      </c>
      <c r="M652" s="46">
        <f>VLOOKUP(fLineItemInvoiceDetail[[#This Row],[Invoice Number]],fInvoiceHeader[[Invoice Number]:[% Sales Discount]],5,0)*fLineItemInvoiceDetail[[#This Row],[Quanity]]*fLineItemInvoiceDetail[[#This Row],[Unit Price]]</f>
        <v>139.43</v>
      </c>
      <c r="N6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</v>
      </c>
      <c r="O652" s="46">
        <f>VLOOKUP(fLineItemInvoiceDetail[[#This Row],[Product]],dProduct[],4,0)*fLineItemInvoiceDetail[[#This Row],[Quanity]]</f>
        <v>308</v>
      </c>
      <c r="AM652" s="31">
        <v>126255</v>
      </c>
      <c r="AN652" s="31">
        <v>50.400000000000006</v>
      </c>
      <c r="AO652" s="31">
        <v>134.72999999999999</v>
      </c>
      <c r="AQ652" s="32">
        <v>125823</v>
      </c>
      <c r="AR652" s="31" t="s">
        <v>22</v>
      </c>
      <c r="AS652" s="31">
        <v>44</v>
      </c>
      <c r="AT652" s="31">
        <v>48.75</v>
      </c>
      <c r="AU652" s="48">
        <f t="shared" si="22"/>
        <v>139.43</v>
      </c>
      <c r="AV652" s="48">
        <f t="shared" si="23"/>
        <v>35</v>
      </c>
    </row>
    <row r="653" spans="1:48" x14ac:dyDescent="0.25">
      <c r="A653" s="1">
        <v>43558</v>
      </c>
      <c r="B653">
        <v>126257</v>
      </c>
      <c r="C653">
        <v>13.125</v>
      </c>
      <c r="D653">
        <v>29.59</v>
      </c>
      <c r="E653">
        <f>SUMPRODUCT(fLineItemInvoiceDetail[Quanity],fLineItemInvoiceDetail[Unit Price],--(fLineItemInvoiceDetail[Invoice Number]=fInvoiceHeader[[#This Row],[Invoice Number]]))</f>
        <v>845.4799999999999</v>
      </c>
      <c r="F653">
        <f>fInvoiceHeader[[#This Row],[Invoice Discount]]/fInvoiceHeader[[#This Row],[Invoice Sales]]</f>
        <v>3.4997871031839906E-2</v>
      </c>
      <c r="G653">
        <f>SUMIFS(fLineItemInvoiceDetail[Line Weight],fLineItemInvoiceDetail[Invoice Number],fInvoiceHeader[[#This Row],[Invoice Number]])</f>
        <v>69</v>
      </c>
      <c r="I653" s="43">
        <v>125824</v>
      </c>
      <c r="J653" s="43" t="s">
        <v>21</v>
      </c>
      <c r="K653" s="43">
        <v>40</v>
      </c>
      <c r="L653" s="43">
        <v>16.87</v>
      </c>
      <c r="M653" s="43">
        <f>VLOOKUP(fLineItemInvoiceDetail[[#This Row],[Invoice Number]],fInvoiceHeader[[Invoice Number]:[% Sales Discount]],5,0)*fLineItemInvoiceDetail[[#This Row],[Quanity]]*fLineItemInvoiceDetail[[#This Row],[Unit Price]]</f>
        <v>20.239999999999998</v>
      </c>
      <c r="N6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653" s="43">
        <f>VLOOKUP(fLineItemInvoiceDetail[[#This Row],[Product]],dProduct[],4,0)*fLineItemInvoiceDetail[[#This Row],[Quanity]]</f>
        <v>140</v>
      </c>
      <c r="AM653" s="28">
        <v>126257</v>
      </c>
      <c r="AN653" s="28">
        <v>13.125</v>
      </c>
      <c r="AO653" s="28">
        <v>29.59</v>
      </c>
      <c r="AQ653" s="30">
        <v>125824</v>
      </c>
      <c r="AR653" s="28" t="s">
        <v>21</v>
      </c>
      <c r="AS653" s="28">
        <v>40</v>
      </c>
      <c r="AT653" s="28">
        <v>16.87</v>
      </c>
      <c r="AU653" s="48">
        <f t="shared" si="22"/>
        <v>20.239999999999998</v>
      </c>
      <c r="AV653" s="48">
        <f t="shared" si="23"/>
        <v>12.6</v>
      </c>
    </row>
    <row r="654" spans="1:48" x14ac:dyDescent="0.25">
      <c r="A654" s="1">
        <v>43559</v>
      </c>
      <c r="B654">
        <v>126258</v>
      </c>
      <c r="C654">
        <v>84.175000000000011</v>
      </c>
      <c r="D654">
        <v>184.39</v>
      </c>
      <c r="E654">
        <f>SUMPRODUCT(fLineItemInvoiceDetail[Quanity],fLineItemInvoiceDetail[Unit Price],--(fLineItemInvoiceDetail[Invoice Number]=fInvoiceHeader[[#This Row],[Invoice Number]]))</f>
        <v>2458.5699999999997</v>
      </c>
      <c r="F654">
        <f>fInvoiceHeader[[#This Row],[Invoice Discount]]/fInvoiceHeader[[#This Row],[Invoice Sales]]</f>
        <v>7.4998881463615025E-2</v>
      </c>
      <c r="G654">
        <f>SUMIFS(fLineItemInvoiceDetail[Line Weight],fLineItemInvoiceDetail[Invoice Number],fInvoiceHeader[[#This Row],[Invoice Number]])</f>
        <v>763</v>
      </c>
      <c r="I654" s="46">
        <v>125825</v>
      </c>
      <c r="J654" s="46" t="s">
        <v>17</v>
      </c>
      <c r="K654" s="46">
        <v>115</v>
      </c>
      <c r="L654" s="46">
        <v>15.37</v>
      </c>
      <c r="M654" s="46">
        <f>VLOOKUP(fLineItemInvoiceDetail[[#This Row],[Invoice Number]],fInvoiceHeader[[Invoice Number]:[% Sales Discount]],5,0)*fLineItemInvoiceDetail[[#This Row],[Quanity]]*fLineItemInvoiceDetail[[#This Row],[Unit Price]]</f>
        <v>176.75679335639862</v>
      </c>
      <c r="N6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114.21825119014281</v>
      </c>
      <c r="O654" s="46">
        <f>VLOOKUP(fLineItemInvoiceDetail[[#This Row],[Product]],dProduct[],4,0)*fLineItemInvoiceDetail[[#This Row],[Quanity]]</f>
        <v>747.5</v>
      </c>
      <c r="AM654" s="31">
        <v>126258</v>
      </c>
      <c r="AN654" s="31">
        <v>84.175000000000011</v>
      </c>
      <c r="AO654" s="31">
        <v>184.39</v>
      </c>
      <c r="AQ654" s="32">
        <v>125825</v>
      </c>
      <c r="AR654" s="31" t="s">
        <v>17</v>
      </c>
      <c r="AS654" s="31">
        <v>115</v>
      </c>
      <c r="AT654" s="31">
        <v>15.37</v>
      </c>
      <c r="AU654" s="48">
        <f t="shared" si="22"/>
        <v>176.75679335639862</v>
      </c>
      <c r="AV654" s="48">
        <f t="shared" si="23"/>
        <v>114.21825119014281</v>
      </c>
    </row>
    <row r="655" spans="1:48" x14ac:dyDescent="0.25">
      <c r="A655" s="1">
        <v>43560</v>
      </c>
      <c r="B655">
        <v>126259</v>
      </c>
      <c r="C655">
        <v>51.975000000000001</v>
      </c>
      <c r="D655">
        <v>202.5</v>
      </c>
      <c r="E655">
        <f>SUMPRODUCT(fLineItemInvoiceDetail[Quanity],fLineItemInvoiceDetail[Unit Price],--(fLineItemInvoiceDetail[Invoice Number]=fInvoiceHeader[[#This Row],[Invoice Number]]))</f>
        <v>2700</v>
      </c>
      <c r="F655">
        <f>fInvoiceHeader[[#This Row],[Invoice Discount]]/fInvoiceHeader[[#This Row],[Invoice Sales]]</f>
        <v>7.4999999999999997E-2</v>
      </c>
      <c r="G655">
        <f>SUMIFS(fLineItemInvoiceDetail[Line Weight],fLineItemInvoiceDetail[Invoice Number],fInvoiceHeader[[#This Row],[Invoice Number]])</f>
        <v>420</v>
      </c>
      <c r="I655" s="43">
        <v>125825</v>
      </c>
      <c r="J655" s="43" t="s">
        <v>8</v>
      </c>
      <c r="K655" s="43">
        <v>66</v>
      </c>
      <c r="L655" s="43">
        <v>16.77</v>
      </c>
      <c r="M655" s="43">
        <f>VLOOKUP(fLineItemInvoiceDetail[[#This Row],[Invoice Number]],fInvoiceHeader[[Invoice Number]:[% Sales Discount]],5,0)*fLineItemInvoiceDetail[[#This Row],[Quanity]]*fLineItemInvoiceDetail[[#This Row],[Unit Price]]</f>
        <v>110.68312297967758</v>
      </c>
      <c r="N6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40.339288714645754</v>
      </c>
      <c r="O655" s="43">
        <f>VLOOKUP(fLineItemInvoiceDetail[[#This Row],[Product]],dProduct[],4,0)*fLineItemInvoiceDetail[[#This Row],[Quanity]]</f>
        <v>264</v>
      </c>
      <c r="AM655" s="28">
        <v>126259</v>
      </c>
      <c r="AN655" s="28">
        <v>51.975000000000001</v>
      </c>
      <c r="AO655" s="28">
        <v>202.5</v>
      </c>
      <c r="AQ655" s="30">
        <v>125825</v>
      </c>
      <c r="AR655" s="28" t="s">
        <v>8</v>
      </c>
      <c r="AS655" s="28">
        <v>66</v>
      </c>
      <c r="AT655" s="28">
        <v>16.77</v>
      </c>
      <c r="AU655" s="48">
        <f t="shared" si="22"/>
        <v>110.68312297967758</v>
      </c>
      <c r="AV655" s="48">
        <f t="shared" si="23"/>
        <v>40.339288714645754</v>
      </c>
    </row>
    <row r="656" spans="1:48" x14ac:dyDescent="0.25">
      <c r="A656" s="1">
        <v>43561</v>
      </c>
      <c r="B656">
        <v>126260</v>
      </c>
      <c r="C656">
        <v>37.625</v>
      </c>
      <c r="D656">
        <v>28.29</v>
      </c>
      <c r="E656">
        <f>SUMPRODUCT(fLineItemInvoiceDetail[Quanity],fLineItemInvoiceDetail[Unit Price],--(fLineItemInvoiceDetail[Invoice Number]=fInvoiceHeader[[#This Row],[Invoice Number]]))</f>
        <v>808.29</v>
      </c>
      <c r="F656">
        <f>fInvoiceHeader[[#This Row],[Invoice Discount]]/fInvoiceHeader[[#This Row],[Invoice Sales]]</f>
        <v>3.4999814423041238E-2</v>
      </c>
      <c r="G656">
        <f>SUMIFS(fLineItemInvoiceDetail[Line Weight],fLineItemInvoiceDetail[Invoice Number],fInvoiceHeader[[#This Row],[Invoice Number]])</f>
        <v>261.5</v>
      </c>
      <c r="I656" s="46">
        <v>125825</v>
      </c>
      <c r="J656" s="46" t="s">
        <v>10</v>
      </c>
      <c r="K656" s="46">
        <v>129</v>
      </c>
      <c r="L656" s="46">
        <v>15.92</v>
      </c>
      <c r="M656" s="46">
        <f>VLOOKUP(fLineItemInvoiceDetail[[#This Row],[Invoice Number]],fInvoiceHeader[[Invoice Number]:[% Sales Discount]],5,0)*fLineItemInvoiceDetail[[#This Row],[Quanity]]*fLineItemInvoiceDetail[[#This Row],[Unit Price]]</f>
        <v>205.37008366392391</v>
      </c>
      <c r="N6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118.26746009521142</v>
      </c>
      <c r="O656" s="46">
        <f>VLOOKUP(fLineItemInvoiceDetail[[#This Row],[Product]],dProduct[],4,0)*fLineItemInvoiceDetail[[#This Row],[Quanity]]</f>
        <v>774</v>
      </c>
      <c r="AM656" s="31">
        <v>126260</v>
      </c>
      <c r="AN656" s="31">
        <v>37.625</v>
      </c>
      <c r="AO656" s="31">
        <v>28.29</v>
      </c>
      <c r="AQ656" s="32">
        <v>125825</v>
      </c>
      <c r="AR656" s="31" t="s">
        <v>10</v>
      </c>
      <c r="AS656" s="31">
        <v>129</v>
      </c>
      <c r="AT656" s="31">
        <v>15.92</v>
      </c>
      <c r="AU656" s="48">
        <f t="shared" si="22"/>
        <v>205.37008366392391</v>
      </c>
      <c r="AV656" s="48">
        <f t="shared" si="23"/>
        <v>118.26746009521142</v>
      </c>
    </row>
    <row r="657" spans="1:48" x14ac:dyDescent="0.25">
      <c r="A657" s="1">
        <v>43561</v>
      </c>
      <c r="B657">
        <v>126261</v>
      </c>
      <c r="C657">
        <v>145.42500000000001</v>
      </c>
      <c r="D657">
        <v>417.02</v>
      </c>
      <c r="E657">
        <f>SUMPRODUCT(fLineItemInvoiceDetail[Quanity],fLineItemInvoiceDetail[Unit Price],--(fLineItemInvoiceDetail[Invoice Number]=fInvoiceHeader[[#This Row],[Invoice Number]]))</f>
        <v>4170.2299999999996</v>
      </c>
      <c r="F657">
        <f>fInvoiceHeader[[#This Row],[Invoice Discount]]/fInvoiceHeader[[#This Row],[Invoice Sales]]</f>
        <v>9.9999280615217873E-2</v>
      </c>
      <c r="G657">
        <f>SUMIFS(fLineItemInvoiceDetail[Line Weight],fLineItemInvoiceDetail[Invoice Number],fInvoiceHeader[[#This Row],[Invoice Number]])</f>
        <v>1283</v>
      </c>
      <c r="I657" s="43">
        <v>125826</v>
      </c>
      <c r="J657" s="43" t="s">
        <v>15</v>
      </c>
      <c r="K657" s="43">
        <v>15</v>
      </c>
      <c r="L657" s="43">
        <v>23.16</v>
      </c>
      <c r="M657" s="43">
        <f>VLOOKUP(fLineItemInvoiceDetail[[#This Row],[Invoice Number]],fInvoiceHeader[[Invoice Number]:[% Sales Discount]],5,0)*fLineItemInvoiceDetail[[#This Row],[Quanity]]*fLineItemInvoiceDetail[[#This Row],[Unit Price]]</f>
        <v>6.9500000000000011</v>
      </c>
      <c r="N6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657" s="43">
        <f>VLOOKUP(fLineItemInvoiceDetail[[#This Row],[Product]],dProduct[],4,0)*fLineItemInvoiceDetail[[#This Row],[Quanity]]</f>
        <v>75</v>
      </c>
      <c r="AM657" s="28">
        <v>126261</v>
      </c>
      <c r="AN657" s="28">
        <v>145.42500000000001</v>
      </c>
      <c r="AO657" s="28">
        <v>417.02</v>
      </c>
      <c r="AQ657" s="30">
        <v>125826</v>
      </c>
      <c r="AR657" s="28" t="s">
        <v>15</v>
      </c>
      <c r="AS657" s="28">
        <v>15</v>
      </c>
      <c r="AT657" s="28">
        <v>23.16</v>
      </c>
      <c r="AU657" s="48">
        <f t="shared" si="22"/>
        <v>6.9500000000000011</v>
      </c>
      <c r="AV657" s="48">
        <f t="shared" si="23"/>
        <v>10.5</v>
      </c>
    </row>
    <row r="658" spans="1:48" x14ac:dyDescent="0.25">
      <c r="A658" s="1">
        <v>43562</v>
      </c>
      <c r="B658">
        <v>126262</v>
      </c>
      <c r="C658">
        <v>105.175</v>
      </c>
      <c r="D658">
        <v>386.92</v>
      </c>
      <c r="E658">
        <f>SUMPRODUCT(fLineItemInvoiceDetail[Quanity],fLineItemInvoiceDetail[Unit Price],--(fLineItemInvoiceDetail[Invoice Number]=fInvoiceHeader[[#This Row],[Invoice Number]]))</f>
        <v>3869.23</v>
      </c>
      <c r="F658">
        <f>fInvoiceHeader[[#This Row],[Invoice Discount]]/fInvoiceHeader[[#This Row],[Invoice Sales]]</f>
        <v>9.9999224651933338E-2</v>
      </c>
      <c r="G658">
        <f>SUMIFS(fLineItemInvoiceDetail[Line Weight],fLineItemInvoiceDetail[Invoice Number],fInvoiceHeader[[#This Row],[Invoice Number]])</f>
        <v>1241</v>
      </c>
      <c r="I658" s="46">
        <v>125827</v>
      </c>
      <c r="J658" s="46" t="s">
        <v>6</v>
      </c>
      <c r="K658" s="46">
        <v>30</v>
      </c>
      <c r="L658" s="46">
        <v>29.87</v>
      </c>
      <c r="M658" s="46">
        <f>VLOOKUP(fLineItemInvoiceDetail[[#This Row],[Invoice Number]],fInvoiceHeader[[Invoice Number]:[% Sales Discount]],5,0)*fLineItemInvoiceDetail[[#This Row],[Quanity]]*fLineItemInvoiceDetail[[#This Row],[Unit Price]]</f>
        <v>31.359999999999996</v>
      </c>
      <c r="N6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11.55</v>
      </c>
      <c r="O658" s="46">
        <f>VLOOKUP(fLineItemInvoiceDetail[[#This Row],[Product]],dProduct[],4,0)*fLineItemInvoiceDetail[[#This Row],[Quanity]]</f>
        <v>90</v>
      </c>
      <c r="AM658" s="31">
        <v>126262</v>
      </c>
      <c r="AN658" s="31">
        <v>105.175</v>
      </c>
      <c r="AO658" s="31">
        <v>386.92</v>
      </c>
      <c r="AQ658" s="32">
        <v>125827</v>
      </c>
      <c r="AR658" s="31" t="s">
        <v>6</v>
      </c>
      <c r="AS658" s="31">
        <v>30</v>
      </c>
      <c r="AT658" s="31">
        <v>29.87</v>
      </c>
      <c r="AU658" s="48">
        <f t="shared" si="22"/>
        <v>31.359999999999996</v>
      </c>
      <c r="AV658" s="48">
        <f t="shared" si="23"/>
        <v>11.55</v>
      </c>
    </row>
    <row r="659" spans="1:48" x14ac:dyDescent="0.25">
      <c r="A659" s="1">
        <v>43564</v>
      </c>
      <c r="B659">
        <v>126266</v>
      </c>
      <c r="C659">
        <v>60.024999999999999</v>
      </c>
      <c r="D659">
        <v>123.75</v>
      </c>
      <c r="E659">
        <f>SUMPRODUCT(fLineItemInvoiceDetail[Quanity],fLineItemInvoiceDetail[Unit Price],--(fLineItemInvoiceDetail[Invoice Number]=fInvoiceHeader[[#This Row],[Invoice Number]]))</f>
        <v>1903.92</v>
      </c>
      <c r="F659">
        <f>fInvoiceHeader[[#This Row],[Invoice Discount]]/fInvoiceHeader[[#This Row],[Invoice Sales]]</f>
        <v>6.4997478885667467E-2</v>
      </c>
      <c r="G659">
        <f>SUMIFS(fLineItemInvoiceDetail[Line Weight],fLineItemInvoiceDetail[Invoice Number],fInvoiceHeader[[#This Row],[Invoice Number]])</f>
        <v>607.5</v>
      </c>
      <c r="I659" s="43">
        <v>125828</v>
      </c>
      <c r="J659" s="43" t="s">
        <v>15</v>
      </c>
      <c r="K659" s="43">
        <v>155</v>
      </c>
      <c r="L659" s="43">
        <v>13.03</v>
      </c>
      <c r="M659" s="43">
        <f>VLOOKUP(fLineItemInvoiceDetail[[#This Row],[Invoice Number]],fInvoiceHeader[[Invoice Number]:[% Sales Discount]],5,0)*fLineItemInvoiceDetail[[#This Row],[Quanity]]*fLineItemInvoiceDetail[[#This Row],[Unit Price]]</f>
        <v>151.47147503246129</v>
      </c>
      <c r="N6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67.221541394335503</v>
      </c>
      <c r="O659" s="43">
        <f>VLOOKUP(fLineItemInvoiceDetail[[#This Row],[Product]],dProduct[],4,0)*fLineItemInvoiceDetail[[#This Row],[Quanity]]</f>
        <v>775</v>
      </c>
      <c r="AM659" s="28">
        <v>126266</v>
      </c>
      <c r="AN659" s="28">
        <v>60.024999999999999</v>
      </c>
      <c r="AO659" s="28">
        <v>123.75</v>
      </c>
      <c r="AQ659" s="30">
        <v>125828</v>
      </c>
      <c r="AR659" s="28" t="s">
        <v>15</v>
      </c>
      <c r="AS659" s="28">
        <v>155</v>
      </c>
      <c r="AT659" s="28">
        <v>13.03</v>
      </c>
      <c r="AU659" s="48">
        <f t="shared" si="22"/>
        <v>151.47147503246129</v>
      </c>
      <c r="AV659" s="48">
        <f t="shared" si="23"/>
        <v>67.221541394335503</v>
      </c>
    </row>
    <row r="660" spans="1:48" x14ac:dyDescent="0.25">
      <c r="A660" s="1">
        <v>43566</v>
      </c>
      <c r="B660">
        <v>126268</v>
      </c>
      <c r="C660">
        <v>25.024999999999999</v>
      </c>
      <c r="D660">
        <v>17.440000000000001</v>
      </c>
      <c r="E660">
        <f>SUMPRODUCT(fLineItemInvoiceDetail[Quanity],fLineItemInvoiceDetail[Unit Price],--(fLineItemInvoiceDetail[Invoice Number]=fInvoiceHeader[[#This Row],[Invoice Number]]))</f>
        <v>581.44000000000005</v>
      </c>
      <c r="F660">
        <f>fInvoiceHeader[[#This Row],[Invoice Discount]]/fInvoiceHeader[[#This Row],[Invoice Sales]]</f>
        <v>2.9994496422674738E-2</v>
      </c>
      <c r="G660">
        <f>SUMIFS(fLineItemInvoiceDetail[Line Weight],fLineItemInvoiceDetail[Invoice Number],fInvoiceHeader[[#This Row],[Invoice Number]])</f>
        <v>208</v>
      </c>
      <c r="I660" s="46">
        <v>125828</v>
      </c>
      <c r="J660" s="46" t="s">
        <v>13</v>
      </c>
      <c r="K660" s="46">
        <v>26</v>
      </c>
      <c r="L660" s="46">
        <v>16.22</v>
      </c>
      <c r="M660" s="46">
        <f>VLOOKUP(fLineItemInvoiceDetail[[#This Row],[Invoice Number]],fInvoiceHeader[[Invoice Number]:[% Sales Discount]],5,0)*fLineItemInvoiceDetail[[#This Row],[Quanity]]*fLineItemInvoiceDetail[[#This Row],[Unit Price]]</f>
        <v>31.628524967538716</v>
      </c>
      <c r="N6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12.40345860566449</v>
      </c>
      <c r="O660" s="46">
        <f>VLOOKUP(fLineItemInvoiceDetail[[#This Row],[Product]],dProduct[],4,0)*fLineItemInvoiceDetail[[#This Row],[Quanity]]</f>
        <v>143</v>
      </c>
      <c r="AM660" s="31">
        <v>126268</v>
      </c>
      <c r="AN660" s="31">
        <v>25.024999999999999</v>
      </c>
      <c r="AO660" s="31">
        <v>17.440000000000001</v>
      </c>
      <c r="AQ660" s="32">
        <v>125828</v>
      </c>
      <c r="AR660" s="31" t="s">
        <v>13</v>
      </c>
      <c r="AS660" s="31">
        <v>26</v>
      </c>
      <c r="AT660" s="31">
        <v>16.22</v>
      </c>
      <c r="AU660" s="48">
        <f t="shared" si="22"/>
        <v>31.628524967538716</v>
      </c>
      <c r="AV660" s="48">
        <f t="shared" si="23"/>
        <v>12.40345860566449</v>
      </c>
    </row>
    <row r="661" spans="1:48" x14ac:dyDescent="0.25">
      <c r="A661" s="1">
        <v>43567</v>
      </c>
      <c r="B661">
        <v>126269</v>
      </c>
      <c r="C661">
        <v>18.2</v>
      </c>
      <c r="D661">
        <v>20.12</v>
      </c>
      <c r="E661">
        <f>SUMPRODUCT(fLineItemInvoiceDetail[Quanity],fLineItemInvoiceDetail[Unit Price],--(fLineItemInvoiceDetail[Invoice Number]=fInvoiceHeader[[#This Row],[Invoice Number]]))</f>
        <v>670.82999999999993</v>
      </c>
      <c r="F661">
        <f>fInvoiceHeader[[#This Row],[Invoice Discount]]/fInvoiceHeader[[#This Row],[Invoice Sales]]</f>
        <v>2.9992695615878841E-2</v>
      </c>
      <c r="G661">
        <f>SUMIFS(fLineItemInvoiceDetail[Line Weight],fLineItemInvoiceDetail[Invoice Number],fInvoiceHeader[[#This Row],[Invoice Number]])</f>
        <v>206.5</v>
      </c>
      <c r="I661" s="43">
        <v>125829</v>
      </c>
      <c r="J661" s="43" t="s">
        <v>22</v>
      </c>
      <c r="K661" s="43">
        <v>29</v>
      </c>
      <c r="L661" s="43">
        <v>48.75</v>
      </c>
      <c r="M661" s="43">
        <f>VLOOKUP(fLineItemInvoiceDetail[[#This Row],[Invoice Number]],fInvoiceHeader[[Invoice Number]:[% Sales Discount]],5,0)*fLineItemInvoiceDetail[[#This Row],[Quanity]]*fLineItemInvoiceDetail[[#This Row],[Unit Price]]</f>
        <v>141.37656431535268</v>
      </c>
      <c r="N6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20.921428571428571</v>
      </c>
      <c r="O661" s="43">
        <f>VLOOKUP(fLineItemInvoiceDetail[[#This Row],[Product]],dProduct[],4,0)*fLineItemInvoiceDetail[[#This Row],[Quanity]]</f>
        <v>203</v>
      </c>
      <c r="AM661" s="28">
        <v>126269</v>
      </c>
      <c r="AN661" s="28">
        <v>18.2</v>
      </c>
      <c r="AO661" s="28">
        <v>20.12</v>
      </c>
      <c r="AQ661" s="30">
        <v>125829</v>
      </c>
      <c r="AR661" s="28" t="s">
        <v>22</v>
      </c>
      <c r="AS661" s="28">
        <v>29</v>
      </c>
      <c r="AT661" s="28">
        <v>48.75</v>
      </c>
      <c r="AU661" s="48">
        <f t="shared" si="22"/>
        <v>141.37656431535268</v>
      </c>
      <c r="AV661" s="48">
        <f t="shared" si="23"/>
        <v>20.921428571428571</v>
      </c>
    </row>
    <row r="662" spans="1:48" x14ac:dyDescent="0.25">
      <c r="A662" s="1">
        <v>43568</v>
      </c>
      <c r="B662">
        <v>126270</v>
      </c>
      <c r="C662">
        <v>16.8</v>
      </c>
      <c r="D662">
        <v>18.420000000000002</v>
      </c>
      <c r="E662">
        <f>SUMPRODUCT(fLineItemInvoiceDetail[Quanity],fLineItemInvoiceDetail[Unit Price],--(fLineItemInvoiceDetail[Invoice Number]=fInvoiceHeader[[#This Row],[Invoice Number]]))</f>
        <v>613.9799999999999</v>
      </c>
      <c r="F662">
        <f>fInvoiceHeader[[#This Row],[Invoice Discount]]/fInvoiceHeader[[#This Row],[Invoice Sales]]</f>
        <v>3.0000977230528688E-2</v>
      </c>
      <c r="G662">
        <f>SUMIFS(fLineItemInvoiceDetail[Line Weight],fLineItemInvoiceDetail[Invoice Number],fInvoiceHeader[[#This Row],[Invoice Number]])</f>
        <v>189</v>
      </c>
      <c r="I662" s="46">
        <v>125829</v>
      </c>
      <c r="J662" s="46" t="s">
        <v>22</v>
      </c>
      <c r="K662" s="46">
        <v>69</v>
      </c>
      <c r="L662" s="46">
        <v>45</v>
      </c>
      <c r="M662" s="46">
        <f>VLOOKUP(fLineItemInvoiceDetail[[#This Row],[Invoice Number]],fInvoiceHeader[[Invoice Number]:[% Sales Discount]],5,0)*fLineItemInvoiceDetail[[#This Row],[Quanity]]*fLineItemInvoiceDetail[[#This Row],[Unit Price]]</f>
        <v>310.50343568464734</v>
      </c>
      <c r="N6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49.778571428571432</v>
      </c>
      <c r="O662" s="46">
        <f>VLOOKUP(fLineItemInvoiceDetail[[#This Row],[Product]],dProduct[],4,0)*fLineItemInvoiceDetail[[#This Row],[Quanity]]</f>
        <v>483</v>
      </c>
      <c r="AM662" s="31">
        <v>126270</v>
      </c>
      <c r="AN662" s="31">
        <v>16.8</v>
      </c>
      <c r="AO662" s="31">
        <v>18.420000000000002</v>
      </c>
      <c r="AQ662" s="32">
        <v>125829</v>
      </c>
      <c r="AR662" s="31" t="s">
        <v>22</v>
      </c>
      <c r="AS662" s="31">
        <v>69</v>
      </c>
      <c r="AT662" s="31">
        <v>45</v>
      </c>
      <c r="AU662" s="48">
        <f t="shared" si="22"/>
        <v>310.50343568464734</v>
      </c>
      <c r="AV662" s="48">
        <f t="shared" si="23"/>
        <v>49.778571428571432</v>
      </c>
    </row>
    <row r="663" spans="1:48" x14ac:dyDescent="0.25">
      <c r="A663" s="1">
        <v>43570</v>
      </c>
      <c r="B663">
        <v>126271</v>
      </c>
      <c r="C663">
        <v>213.14999999999998</v>
      </c>
      <c r="D663">
        <v>645.04999999999995</v>
      </c>
      <c r="E663">
        <f>SUMPRODUCT(fLineItemInvoiceDetail[Quanity],fLineItemInvoiceDetail[Unit Price],--(fLineItemInvoiceDetail[Invoice Number]=fInvoiceHeader[[#This Row],[Invoice Number]]))</f>
        <v>6450.5199999999995</v>
      </c>
      <c r="F663">
        <f>fInvoiceHeader[[#This Row],[Invoice Discount]]/fInvoiceHeader[[#This Row],[Invoice Sales]]</f>
        <v>9.9999689947477099E-2</v>
      </c>
      <c r="G663">
        <f>SUMIFS(fLineItemInvoiceDetail[Line Weight],fLineItemInvoiceDetail[Invoice Number],fInvoiceHeader[[#This Row],[Invoice Number]])</f>
        <v>1385</v>
      </c>
      <c r="I663" s="43">
        <v>125830</v>
      </c>
      <c r="J663" s="43" t="s">
        <v>21</v>
      </c>
      <c r="K663" s="43">
        <v>236</v>
      </c>
      <c r="L663" s="43">
        <v>11.68</v>
      </c>
      <c r="M663" s="43">
        <f>VLOOKUP(fLineItemInvoiceDetail[[#This Row],[Invoice Number]],fInvoiceHeader[[Invoice Number]:[% Sales Discount]],5,0)*fLineItemInvoiceDetail[[#This Row],[Quanity]]*fLineItemInvoiceDetail[[#This Row],[Unit Price]]</f>
        <v>275.64999999999998</v>
      </c>
      <c r="N6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136.5</v>
      </c>
      <c r="O663" s="43">
        <f>VLOOKUP(fLineItemInvoiceDetail[[#This Row],[Product]],dProduct[],4,0)*fLineItemInvoiceDetail[[#This Row],[Quanity]]</f>
        <v>826</v>
      </c>
      <c r="AM663" s="28">
        <v>126271</v>
      </c>
      <c r="AN663" s="28">
        <v>213.14999999999998</v>
      </c>
      <c r="AO663" s="28">
        <v>645.04999999999995</v>
      </c>
      <c r="AQ663" s="30">
        <v>125830</v>
      </c>
      <c r="AR663" s="28" t="s">
        <v>21</v>
      </c>
      <c r="AS663" s="28">
        <v>236</v>
      </c>
      <c r="AT663" s="28">
        <v>11.68</v>
      </c>
      <c r="AU663" s="48">
        <f t="shared" si="22"/>
        <v>275.64999999999998</v>
      </c>
      <c r="AV663" s="48">
        <f t="shared" si="23"/>
        <v>136.5</v>
      </c>
    </row>
    <row r="664" spans="1:48" x14ac:dyDescent="0.25">
      <c r="A664" s="1">
        <v>43573</v>
      </c>
      <c r="B664">
        <v>126272</v>
      </c>
      <c r="C664">
        <v>21.7</v>
      </c>
      <c r="D664">
        <v>70.290000000000006</v>
      </c>
      <c r="E664">
        <f>SUMPRODUCT(fLineItemInvoiceDetail[Quanity],fLineItemInvoiceDetail[Unit Price],--(fLineItemInvoiceDetail[Invoice Number]=fInvoiceHeader[[#This Row],[Invoice Number]]))</f>
        <v>1405.8200000000002</v>
      </c>
      <c r="F664">
        <f>fInvoiceHeader[[#This Row],[Invoice Discount]]/fInvoiceHeader[[#This Row],[Invoice Sales]]</f>
        <v>4.9999288671380406E-2</v>
      </c>
      <c r="G664">
        <f>SUMIFS(fLineItemInvoiceDetail[Line Weight],fLineItemInvoiceDetail[Invoice Number],fInvoiceHeader[[#This Row],[Invoice Number]])</f>
        <v>240</v>
      </c>
      <c r="I664" s="46">
        <v>125831</v>
      </c>
      <c r="J664" s="46" t="s">
        <v>13</v>
      </c>
      <c r="K664" s="46">
        <v>32</v>
      </c>
      <c r="L664" s="46">
        <v>16.22</v>
      </c>
      <c r="M664" s="46">
        <f>VLOOKUP(fLineItemInvoiceDetail[[#This Row],[Invoice Number]],fInvoiceHeader[[Invoice Number]:[% Sales Discount]],5,0)*fLineItemInvoiceDetail[[#This Row],[Quanity]]*fLineItemInvoiceDetail[[#This Row],[Unit Price]]</f>
        <v>18.167172277918588</v>
      </c>
      <c r="N6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17.876524953789282</v>
      </c>
      <c r="O664" s="46">
        <f>VLOOKUP(fLineItemInvoiceDetail[[#This Row],[Product]],dProduct[],4,0)*fLineItemInvoiceDetail[[#This Row],[Quanity]]</f>
        <v>176</v>
      </c>
      <c r="AM664" s="31">
        <v>126272</v>
      </c>
      <c r="AN664" s="31">
        <v>21.7</v>
      </c>
      <c r="AO664" s="31">
        <v>70.290000000000006</v>
      </c>
      <c r="AQ664" s="32">
        <v>125831</v>
      </c>
      <c r="AR664" s="31" t="s">
        <v>13</v>
      </c>
      <c r="AS664" s="31">
        <v>32</v>
      </c>
      <c r="AT664" s="31">
        <v>16.22</v>
      </c>
      <c r="AU664" s="48">
        <f t="shared" si="22"/>
        <v>18.167172277918588</v>
      </c>
      <c r="AV664" s="48">
        <f t="shared" si="23"/>
        <v>17.876524953789282</v>
      </c>
    </row>
    <row r="665" spans="1:48" x14ac:dyDescent="0.25">
      <c r="A665" s="1">
        <v>43574</v>
      </c>
      <c r="B665">
        <v>126274</v>
      </c>
      <c r="C665">
        <v>21</v>
      </c>
      <c r="D665">
        <v>182.25</v>
      </c>
      <c r="E665">
        <f>SUMPRODUCT(fLineItemInvoiceDetail[Quanity],fLineItemInvoiceDetail[Unit Price],--(fLineItemInvoiceDetail[Invoice Number]=fInvoiceHeader[[#This Row],[Invoice Number]]))</f>
        <v>2430</v>
      </c>
      <c r="F665">
        <f>fInvoiceHeader[[#This Row],[Invoice Discount]]/fInvoiceHeader[[#This Row],[Invoice Sales]]</f>
        <v>7.4999999999999997E-2</v>
      </c>
      <c r="G665">
        <f>SUMIFS(fLineItemInvoiceDetail[Line Weight],fLineItemInvoiceDetail[Invoice Number],fInvoiceHeader[[#This Row],[Invoice Number]])</f>
        <v>378</v>
      </c>
      <c r="I665" s="43">
        <v>125831</v>
      </c>
      <c r="J665" s="43" t="s">
        <v>21</v>
      </c>
      <c r="K665" s="43">
        <v>27</v>
      </c>
      <c r="L665" s="43">
        <v>16.87</v>
      </c>
      <c r="M665" s="43">
        <f>VLOOKUP(fLineItemInvoiceDetail[[#This Row],[Invoice Number]],fInvoiceHeader[[Invoice Number]:[% Sales Discount]],5,0)*fLineItemInvoiceDetail[[#This Row],[Quanity]]*fLineItemInvoiceDetail[[#This Row],[Unit Price]]</f>
        <v>15.942827722081416</v>
      </c>
      <c r="N6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9.5984750462107211</v>
      </c>
      <c r="O665" s="43">
        <f>VLOOKUP(fLineItemInvoiceDetail[[#This Row],[Product]],dProduct[],4,0)*fLineItemInvoiceDetail[[#This Row],[Quanity]]</f>
        <v>94.5</v>
      </c>
      <c r="AM665" s="28">
        <v>126274</v>
      </c>
      <c r="AN665" s="28">
        <v>21</v>
      </c>
      <c r="AO665" s="28">
        <v>182.25</v>
      </c>
      <c r="AQ665" s="30">
        <v>125831</v>
      </c>
      <c r="AR665" s="28" t="s">
        <v>21</v>
      </c>
      <c r="AS665" s="28">
        <v>27</v>
      </c>
      <c r="AT665" s="28">
        <v>16.87</v>
      </c>
      <c r="AU665" s="48">
        <f t="shared" si="22"/>
        <v>15.942827722081416</v>
      </c>
      <c r="AV665" s="48">
        <f t="shared" si="23"/>
        <v>9.5984750462107211</v>
      </c>
    </row>
    <row r="666" spans="1:48" x14ac:dyDescent="0.25">
      <c r="A666" s="1">
        <v>43575</v>
      </c>
      <c r="B666">
        <v>126276</v>
      </c>
      <c r="C666">
        <v>164.32499999999999</v>
      </c>
      <c r="D666">
        <v>205.79</v>
      </c>
      <c r="E666">
        <f>SUMPRODUCT(fLineItemInvoiceDetail[Quanity],fLineItemInvoiceDetail[Unit Price],--(fLineItemInvoiceDetail[Invoice Number]=fInvoiceHeader[[#This Row],[Invoice Number]]))</f>
        <v>2743.83</v>
      </c>
      <c r="F666">
        <f>fInvoiceHeader[[#This Row],[Invoice Discount]]/fInvoiceHeader[[#This Row],[Invoice Sales]]</f>
        <v>7.5001002248681586E-2</v>
      </c>
      <c r="G666">
        <f>SUMIFS(fLineItemInvoiceDetail[Line Weight],fLineItemInvoiceDetail[Invoice Number],fInvoiceHeader[[#This Row],[Invoice Number]])</f>
        <v>1270.5</v>
      </c>
      <c r="I666" s="46">
        <v>125834</v>
      </c>
      <c r="J666" s="46" t="s">
        <v>16</v>
      </c>
      <c r="K666" s="46">
        <v>27</v>
      </c>
      <c r="L666" s="46">
        <v>12.32</v>
      </c>
      <c r="M666" s="46">
        <f>VLOOKUP(fLineItemInvoiceDetail[[#This Row],[Invoice Number]],fInvoiceHeader[[Invoice Number]:[% Sales Discount]],5,0)*fLineItemInvoiceDetail[[#This Row],[Quanity]]*fLineItemInvoiceDetail[[#This Row],[Unit Price]]</f>
        <v>6.65</v>
      </c>
      <c r="N6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9.4499999999999993</v>
      </c>
      <c r="O666" s="46">
        <f>VLOOKUP(fLineItemInvoiceDetail[[#This Row],[Product]],dProduct[],4,0)*fLineItemInvoiceDetail[[#This Row],[Quanity]]</f>
        <v>94.5</v>
      </c>
      <c r="AM666" s="31">
        <v>126276</v>
      </c>
      <c r="AN666" s="31">
        <v>164.32499999999999</v>
      </c>
      <c r="AO666" s="31">
        <v>205.79</v>
      </c>
      <c r="AQ666" s="32">
        <v>125834</v>
      </c>
      <c r="AR666" s="31" t="s">
        <v>16</v>
      </c>
      <c r="AS666" s="31">
        <v>27</v>
      </c>
      <c r="AT666" s="31">
        <v>12.32</v>
      </c>
      <c r="AU666" s="48">
        <f t="shared" si="22"/>
        <v>6.65</v>
      </c>
      <c r="AV666" s="48">
        <f t="shared" si="23"/>
        <v>9.4499999999999993</v>
      </c>
    </row>
    <row r="667" spans="1:48" x14ac:dyDescent="0.25">
      <c r="A667" s="1">
        <v>43576</v>
      </c>
      <c r="B667">
        <v>126277</v>
      </c>
      <c r="C667">
        <v>182.52499999999998</v>
      </c>
      <c r="D667">
        <v>499.48</v>
      </c>
      <c r="E667">
        <f>SUMPRODUCT(fLineItemInvoiceDetail[Quanity],fLineItemInvoiceDetail[Unit Price],--(fLineItemInvoiceDetail[Invoice Number]=fInvoiceHeader[[#This Row],[Invoice Number]]))</f>
        <v>4994.79</v>
      </c>
      <c r="F667">
        <f>fInvoiceHeader[[#This Row],[Invoice Discount]]/fInvoiceHeader[[#This Row],[Invoice Sales]]</f>
        <v>0.10000020020861738</v>
      </c>
      <c r="G667">
        <f>SUMIFS(fLineItemInvoiceDetail[Line Weight],fLineItemInvoiceDetail[Invoice Number],fInvoiceHeader[[#This Row],[Invoice Number]])</f>
        <v>1528</v>
      </c>
      <c r="I667" s="43">
        <v>125835</v>
      </c>
      <c r="J667" s="43" t="s">
        <v>16</v>
      </c>
      <c r="K667" s="43">
        <v>13</v>
      </c>
      <c r="L667" s="43">
        <v>18</v>
      </c>
      <c r="M667" s="43">
        <f>VLOOKUP(fLineItemInvoiceDetail[[#This Row],[Invoice Number]],fInvoiceHeader[[Invoice Number]:[% Sales Discount]],5,0)*fLineItemInvoiceDetail[[#This Row],[Quanity]]*fLineItemInvoiceDetail[[#This Row],[Unit Price]]</f>
        <v>0</v>
      </c>
      <c r="N6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4.7249999999999996</v>
      </c>
      <c r="O667" s="43">
        <f>VLOOKUP(fLineItemInvoiceDetail[[#This Row],[Product]],dProduct[],4,0)*fLineItemInvoiceDetail[[#This Row],[Quanity]]</f>
        <v>45.5</v>
      </c>
      <c r="AM667" s="28">
        <v>126277</v>
      </c>
      <c r="AN667" s="28">
        <v>182.52499999999998</v>
      </c>
      <c r="AO667" s="28">
        <v>499.48</v>
      </c>
      <c r="AQ667" s="30">
        <v>125835</v>
      </c>
      <c r="AR667" s="28" t="s">
        <v>16</v>
      </c>
      <c r="AS667" s="28">
        <v>13</v>
      </c>
      <c r="AT667" s="28">
        <v>18</v>
      </c>
      <c r="AU667" s="48">
        <f t="shared" si="22"/>
        <v>0</v>
      </c>
      <c r="AV667" s="48">
        <f t="shared" si="23"/>
        <v>4.7249999999999996</v>
      </c>
    </row>
    <row r="668" spans="1:48" x14ac:dyDescent="0.25">
      <c r="A668" s="1">
        <v>43578</v>
      </c>
      <c r="B668">
        <v>126279</v>
      </c>
      <c r="C668">
        <v>74.375</v>
      </c>
      <c r="D668">
        <v>294.48</v>
      </c>
      <c r="E668">
        <f>SUMPRODUCT(fLineItemInvoiceDetail[Quanity],fLineItemInvoiceDetail[Unit Price],--(fLineItemInvoiceDetail[Invoice Number]=fInvoiceHeader[[#This Row],[Invoice Number]]))</f>
        <v>2944.7799999999997</v>
      </c>
      <c r="F668">
        <f>fInvoiceHeader[[#This Row],[Invoice Discount]]/fInvoiceHeader[[#This Row],[Invoice Sales]]</f>
        <v>0.10000067916788352</v>
      </c>
      <c r="G668">
        <f>SUMIFS(fLineItemInvoiceDetail[Line Weight],fLineItemInvoiceDetail[Invoice Number],fInvoiceHeader[[#This Row],[Invoice Number]])</f>
        <v>1356</v>
      </c>
      <c r="I668" s="46">
        <v>125836</v>
      </c>
      <c r="J668" s="46" t="s">
        <v>17</v>
      </c>
      <c r="K668" s="46">
        <v>227</v>
      </c>
      <c r="L668" s="46">
        <v>12.58</v>
      </c>
      <c r="M668" s="46">
        <f>VLOOKUP(fLineItemInvoiceDetail[[#This Row],[Invoice Number]],fInvoiceHeader[[Invoice Number]:[% Sales Discount]],5,0)*fLineItemInvoiceDetail[[#This Row],[Quanity]]*fLineItemInvoiceDetail[[#This Row],[Unit Price]]</f>
        <v>285.57</v>
      </c>
      <c r="N6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211.57499999999999</v>
      </c>
      <c r="O668" s="46">
        <f>VLOOKUP(fLineItemInvoiceDetail[[#This Row],[Product]],dProduct[],4,0)*fLineItemInvoiceDetail[[#This Row],[Quanity]]</f>
        <v>1475.5</v>
      </c>
      <c r="AM668" s="31">
        <v>126279</v>
      </c>
      <c r="AN668" s="31">
        <v>74.375</v>
      </c>
      <c r="AO668" s="31">
        <v>294.48</v>
      </c>
      <c r="AQ668" s="32">
        <v>125836</v>
      </c>
      <c r="AR668" s="31" t="s">
        <v>17</v>
      </c>
      <c r="AS668" s="31">
        <v>227</v>
      </c>
      <c r="AT668" s="31">
        <v>12.58</v>
      </c>
      <c r="AU668" s="48">
        <f t="shared" si="22"/>
        <v>285.57</v>
      </c>
      <c r="AV668" s="48">
        <f t="shared" si="23"/>
        <v>211.57499999999999</v>
      </c>
    </row>
    <row r="669" spans="1:48" x14ac:dyDescent="0.25">
      <c r="A669" s="1">
        <v>43579</v>
      </c>
      <c r="B669">
        <v>126280</v>
      </c>
      <c r="C669">
        <v>12.6</v>
      </c>
      <c r="D669">
        <v>7</v>
      </c>
      <c r="E669">
        <f>SUMPRODUCT(fLineItemInvoiceDetail[Quanity],fLineItemInvoiceDetail[Unit Price],--(fLineItemInvoiceDetail[Invoice Number]=fInvoiceHeader[[#This Row],[Invoice Number]]))</f>
        <v>350.19</v>
      </c>
      <c r="F669">
        <f>fInvoiceHeader[[#This Row],[Invoice Discount]]/fInvoiceHeader[[#This Row],[Invoice Sales]]</f>
        <v>1.9989148747822611E-2</v>
      </c>
      <c r="G669">
        <f>SUMIFS(fLineItemInvoiceDetail[Line Weight],fLineItemInvoiceDetail[Invoice Number],fInvoiceHeader[[#This Row],[Invoice Number]])</f>
        <v>135</v>
      </c>
      <c r="I669" s="43">
        <v>125838</v>
      </c>
      <c r="J669" s="43" t="s">
        <v>21</v>
      </c>
      <c r="K669" s="43">
        <v>26</v>
      </c>
      <c r="L669" s="43">
        <v>16.87</v>
      </c>
      <c r="M669" s="43">
        <f>VLOOKUP(fLineItemInvoiceDetail[[#This Row],[Invoice Number]],fInvoiceHeader[[Invoice Number]:[% Sales Discount]],5,0)*fLineItemInvoiceDetail[[#This Row],[Quanity]]*fLineItemInvoiceDetail[[#This Row],[Unit Price]]</f>
        <v>43.861735254351871</v>
      </c>
      <c r="N6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7.4069767441860472</v>
      </c>
      <c r="O669" s="43">
        <f>VLOOKUP(fLineItemInvoiceDetail[[#This Row],[Product]],dProduct[],4,0)*fLineItemInvoiceDetail[[#This Row],[Quanity]]</f>
        <v>91</v>
      </c>
      <c r="AM669" s="28">
        <v>126280</v>
      </c>
      <c r="AN669" s="28">
        <v>12.6</v>
      </c>
      <c r="AO669" s="28">
        <v>7</v>
      </c>
      <c r="AQ669" s="30">
        <v>125838</v>
      </c>
      <c r="AR669" s="28" t="s">
        <v>21</v>
      </c>
      <c r="AS669" s="28">
        <v>26</v>
      </c>
      <c r="AT669" s="28">
        <v>16.87</v>
      </c>
      <c r="AU669" s="48">
        <f t="shared" si="22"/>
        <v>43.861735254351871</v>
      </c>
      <c r="AV669" s="48">
        <f t="shared" si="23"/>
        <v>7.4069767441860472</v>
      </c>
    </row>
    <row r="670" spans="1:48" x14ac:dyDescent="0.25">
      <c r="A670" s="1">
        <v>43580</v>
      </c>
      <c r="B670">
        <v>126281</v>
      </c>
      <c r="C670">
        <v>34.65</v>
      </c>
      <c r="D670">
        <v>59.93</v>
      </c>
      <c r="E670">
        <f>SUMPRODUCT(fLineItemInvoiceDetail[Quanity],fLineItemInvoiceDetail[Unit Price],--(fLineItemInvoiceDetail[Invoice Number]=fInvoiceHeader[[#This Row],[Invoice Number]]))</f>
        <v>1198.53</v>
      </c>
      <c r="F670">
        <f>fInvoiceHeader[[#This Row],[Invoice Discount]]/fInvoiceHeader[[#This Row],[Invoice Sales]]</f>
        <v>5.0002920243965528E-2</v>
      </c>
      <c r="G670">
        <f>SUMIFS(fLineItemInvoiceDetail[Line Weight],fLineItemInvoiceDetail[Invoice Number],fInvoiceHeader[[#This Row],[Invoice Number]])</f>
        <v>345</v>
      </c>
      <c r="I670" s="46">
        <v>125838</v>
      </c>
      <c r="J670" s="46" t="s">
        <v>11</v>
      </c>
      <c r="K670" s="46">
        <v>45</v>
      </c>
      <c r="L670" s="46">
        <v>12.97</v>
      </c>
      <c r="M670" s="46">
        <f>VLOOKUP(fLineItemInvoiceDetail[[#This Row],[Invoice Number]],fInvoiceHeader[[Invoice Number]:[% Sales Discount]],5,0)*fLineItemInvoiceDetail[[#This Row],[Quanity]]*fLineItemInvoiceDetail[[#This Row],[Unit Price]]</f>
        <v>58.364647716024052</v>
      </c>
      <c r="N6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18.313953488372093</v>
      </c>
      <c r="O670" s="46">
        <f>VLOOKUP(fLineItemInvoiceDetail[[#This Row],[Product]],dProduct[],4,0)*fLineItemInvoiceDetail[[#This Row],[Quanity]]</f>
        <v>225</v>
      </c>
      <c r="AM670" s="31">
        <v>126281</v>
      </c>
      <c r="AN670" s="31">
        <v>34.65</v>
      </c>
      <c r="AO670" s="31">
        <v>59.93</v>
      </c>
      <c r="AQ670" s="32">
        <v>125838</v>
      </c>
      <c r="AR670" s="31" t="s">
        <v>11</v>
      </c>
      <c r="AS670" s="31">
        <v>45</v>
      </c>
      <c r="AT670" s="31">
        <v>12.97</v>
      </c>
      <c r="AU670" s="48">
        <f t="shared" si="22"/>
        <v>58.364647716024052</v>
      </c>
      <c r="AV670" s="48">
        <f t="shared" si="23"/>
        <v>18.313953488372093</v>
      </c>
    </row>
    <row r="671" spans="1:48" x14ac:dyDescent="0.25">
      <c r="A671" s="1">
        <v>43581</v>
      </c>
      <c r="B671">
        <v>126282</v>
      </c>
      <c r="C671">
        <v>78.75</v>
      </c>
      <c r="D671">
        <v>687</v>
      </c>
      <c r="E671">
        <f>SUMPRODUCT(fLineItemInvoiceDetail[Quanity],fLineItemInvoiceDetail[Unit Price],--(fLineItemInvoiceDetail[Invoice Number]=fInvoiceHeader[[#This Row],[Invoice Number]]))</f>
        <v>6870</v>
      </c>
      <c r="F671">
        <f>fInvoiceHeader[[#This Row],[Invoice Discount]]/fInvoiceHeader[[#This Row],[Invoice Sales]]</f>
        <v>0.1</v>
      </c>
      <c r="G671">
        <f>SUMIFS(fLineItemInvoiceDetail[Line Weight],fLineItemInvoiceDetail[Invoice Number],fInvoiceHeader[[#This Row],[Invoice Number]])</f>
        <v>1099</v>
      </c>
      <c r="I671" s="43">
        <v>125838</v>
      </c>
      <c r="J671" s="43" t="s">
        <v>22</v>
      </c>
      <c r="K671" s="43">
        <v>47</v>
      </c>
      <c r="L671" s="43">
        <v>48.75</v>
      </c>
      <c r="M671" s="43">
        <f>VLOOKUP(fLineItemInvoiceDetail[[#This Row],[Invoice Number]],fInvoiceHeader[[Invoice Number]:[% Sales Discount]],5,0)*fLineItemInvoiceDetail[[#This Row],[Quanity]]*fLineItemInvoiceDetail[[#This Row],[Unit Price]]</f>
        <v>229.12361702962409</v>
      </c>
      <c r="N6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26.779069767441857</v>
      </c>
      <c r="O671" s="43">
        <f>VLOOKUP(fLineItemInvoiceDetail[[#This Row],[Product]],dProduct[],4,0)*fLineItemInvoiceDetail[[#This Row],[Quanity]]</f>
        <v>329</v>
      </c>
      <c r="AM671" s="28">
        <v>126282</v>
      </c>
      <c r="AN671" s="28">
        <v>78.75</v>
      </c>
      <c r="AO671" s="28">
        <v>687</v>
      </c>
      <c r="AQ671" s="30">
        <v>125838</v>
      </c>
      <c r="AR671" s="28" t="s">
        <v>22</v>
      </c>
      <c r="AS671" s="28">
        <v>47</v>
      </c>
      <c r="AT671" s="28">
        <v>48.75</v>
      </c>
      <c r="AU671" s="48">
        <f t="shared" si="22"/>
        <v>229.12361702962409</v>
      </c>
      <c r="AV671" s="48">
        <f t="shared" si="23"/>
        <v>26.779069767441857</v>
      </c>
    </row>
    <row r="672" spans="1:48" x14ac:dyDescent="0.25">
      <c r="A672" s="1">
        <v>43581</v>
      </c>
      <c r="B672">
        <v>126283</v>
      </c>
      <c r="C672">
        <v>22.05</v>
      </c>
      <c r="D672">
        <v>19.079999999999998</v>
      </c>
      <c r="E672">
        <f>SUMPRODUCT(fLineItemInvoiceDetail[Quanity],fLineItemInvoiceDetail[Unit Price],--(fLineItemInvoiceDetail[Invoice Number]=fInvoiceHeader[[#This Row],[Invoice Number]]))</f>
        <v>635.95000000000005</v>
      </c>
      <c r="F672">
        <f>fInvoiceHeader[[#This Row],[Invoice Discount]]/fInvoiceHeader[[#This Row],[Invoice Sales]]</f>
        <v>3.0002358675996536E-2</v>
      </c>
      <c r="G672">
        <f>SUMIFS(fLineItemInvoiceDetail[Line Weight],fLineItemInvoiceDetail[Invoice Number],fInvoiceHeader[[#This Row],[Invoice Number]])</f>
        <v>140</v>
      </c>
      <c r="I672" s="46">
        <v>125839</v>
      </c>
      <c r="J672" s="46" t="s">
        <v>13</v>
      </c>
      <c r="K672" s="46">
        <v>36</v>
      </c>
      <c r="L672" s="46">
        <v>16.22</v>
      </c>
      <c r="M672" s="46">
        <f>VLOOKUP(fLineItemInvoiceDetail[[#This Row],[Invoice Number]],fInvoiceHeader[[Invoice Number]:[% Sales Discount]],5,0)*fLineItemInvoiceDetail[[#This Row],[Quanity]]*fLineItemInvoiceDetail[[#This Row],[Unit Price]]</f>
        <v>17.52</v>
      </c>
      <c r="N6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672" s="46">
        <f>VLOOKUP(fLineItemInvoiceDetail[[#This Row],[Product]],dProduct[],4,0)*fLineItemInvoiceDetail[[#This Row],[Quanity]]</f>
        <v>198</v>
      </c>
      <c r="AM672" s="31">
        <v>126283</v>
      </c>
      <c r="AN672" s="31">
        <v>22.05</v>
      </c>
      <c r="AO672" s="31">
        <v>19.079999999999998</v>
      </c>
      <c r="AQ672" s="32">
        <v>125839</v>
      </c>
      <c r="AR672" s="31" t="s">
        <v>13</v>
      </c>
      <c r="AS672" s="31">
        <v>36</v>
      </c>
      <c r="AT672" s="31">
        <v>16.22</v>
      </c>
      <c r="AU672" s="48">
        <f t="shared" si="22"/>
        <v>17.52</v>
      </c>
      <c r="AV672" s="48">
        <f t="shared" si="23"/>
        <v>15.925000000000001</v>
      </c>
    </row>
    <row r="673" spans="1:48" x14ac:dyDescent="0.25">
      <c r="A673" s="1">
        <v>43583</v>
      </c>
      <c r="B673">
        <v>126284</v>
      </c>
      <c r="C673">
        <v>150.15</v>
      </c>
      <c r="D673">
        <v>448.48</v>
      </c>
      <c r="E673">
        <f>SUMPRODUCT(fLineItemInvoiceDetail[Quanity],fLineItemInvoiceDetail[Unit Price],--(fLineItemInvoiceDetail[Invoice Number]=fInvoiceHeader[[#This Row],[Invoice Number]]))</f>
        <v>4484.76</v>
      </c>
      <c r="F673">
        <f>fInvoiceHeader[[#This Row],[Invoice Discount]]/fInvoiceHeader[[#This Row],[Invoice Sales]]</f>
        <v>0.10000089190948902</v>
      </c>
      <c r="G673">
        <f>SUMIFS(fLineItemInvoiceDetail[Line Weight],fLineItemInvoiceDetail[Invoice Number],fInvoiceHeader[[#This Row],[Invoice Number]])</f>
        <v>1608</v>
      </c>
      <c r="I673" s="43">
        <v>125840</v>
      </c>
      <c r="J673" s="43" t="s">
        <v>6</v>
      </c>
      <c r="K673" s="43">
        <v>29</v>
      </c>
      <c r="L673" s="43">
        <v>29.87</v>
      </c>
      <c r="M673" s="43">
        <f>VLOOKUP(fLineItemInvoiceDetail[[#This Row],[Invoice Number]],fInvoiceHeader[[Invoice Number]:[% Sales Discount]],5,0)*fLineItemInvoiceDetail[[#This Row],[Quanity]]*fLineItemInvoiceDetail[[#This Row],[Unit Price]]</f>
        <v>30.320000000000004</v>
      </c>
      <c r="N6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673" s="43">
        <f>VLOOKUP(fLineItemInvoiceDetail[[#This Row],[Product]],dProduct[],4,0)*fLineItemInvoiceDetail[[#This Row],[Quanity]]</f>
        <v>87</v>
      </c>
      <c r="AM673" s="28">
        <v>126284</v>
      </c>
      <c r="AN673" s="28">
        <v>150.15</v>
      </c>
      <c r="AO673" s="28">
        <v>448.48</v>
      </c>
      <c r="AQ673" s="30">
        <v>125840</v>
      </c>
      <c r="AR673" s="28" t="s">
        <v>6</v>
      </c>
      <c r="AS673" s="28">
        <v>29</v>
      </c>
      <c r="AT673" s="28">
        <v>29.87</v>
      </c>
      <c r="AU673" s="48">
        <f t="shared" si="22"/>
        <v>30.320000000000004</v>
      </c>
      <c r="AV673" s="48">
        <f t="shared" si="23"/>
        <v>12.6</v>
      </c>
    </row>
    <row r="674" spans="1:48" x14ac:dyDescent="0.25">
      <c r="A674" s="1">
        <v>43584</v>
      </c>
      <c r="B674">
        <v>126285</v>
      </c>
      <c r="C674">
        <v>170.625</v>
      </c>
      <c r="D674">
        <v>435.85</v>
      </c>
      <c r="E674">
        <f>SUMPRODUCT(fLineItemInvoiceDetail[Quanity],fLineItemInvoiceDetail[Unit Price],--(fLineItemInvoiceDetail[Invoice Number]=fInvoiceHeader[[#This Row],[Invoice Number]]))</f>
        <v>4358.53</v>
      </c>
      <c r="F674">
        <f>fInvoiceHeader[[#This Row],[Invoice Discount]]/fInvoiceHeader[[#This Row],[Invoice Sales]]</f>
        <v>9.9999311694539225E-2</v>
      </c>
      <c r="G674">
        <f>SUMIFS(fLineItemInvoiceDetail[Line Weight],fLineItemInvoiceDetail[Invoice Number],fInvoiceHeader[[#This Row],[Invoice Number]])</f>
        <v>1828</v>
      </c>
      <c r="I674" s="46">
        <v>125841</v>
      </c>
      <c r="J674" s="46" t="s">
        <v>10</v>
      </c>
      <c r="K674" s="46">
        <v>37</v>
      </c>
      <c r="L674" s="46">
        <v>18.82</v>
      </c>
      <c r="M674" s="46">
        <f>VLOOKUP(fLineItemInvoiceDetail[[#This Row],[Invoice Number]],fInvoiceHeader[[Invoice Number]:[% Sales Discount]],5,0)*fLineItemInvoiceDetail[[#This Row],[Quanity]]*fLineItemInvoiceDetail[[#This Row],[Unit Price]]</f>
        <v>45.262632273845426</v>
      </c>
      <c r="N6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31.2</v>
      </c>
      <c r="O674" s="46">
        <f>VLOOKUP(fLineItemInvoiceDetail[[#This Row],[Product]],dProduct[],4,0)*fLineItemInvoiceDetail[[#This Row],[Quanity]]</f>
        <v>222</v>
      </c>
      <c r="AM674" s="31">
        <v>126285</v>
      </c>
      <c r="AN674" s="31">
        <v>170.625</v>
      </c>
      <c r="AO674" s="31">
        <v>435.85</v>
      </c>
      <c r="AQ674" s="32">
        <v>125841</v>
      </c>
      <c r="AR674" s="31" t="s">
        <v>10</v>
      </c>
      <c r="AS674" s="31">
        <v>37</v>
      </c>
      <c r="AT674" s="31">
        <v>18.82</v>
      </c>
      <c r="AU674" s="48">
        <f t="shared" si="22"/>
        <v>45.262632273845426</v>
      </c>
      <c r="AV674" s="48">
        <f t="shared" si="23"/>
        <v>31.2</v>
      </c>
    </row>
    <row r="675" spans="1:48" x14ac:dyDescent="0.25">
      <c r="A675" s="1">
        <v>43586</v>
      </c>
      <c r="B675">
        <v>126286</v>
      </c>
      <c r="C675">
        <v>30.8</v>
      </c>
      <c r="D675">
        <v>71.349999999999994</v>
      </c>
      <c r="E675">
        <f>SUMPRODUCT(fLineItemInvoiceDetail[Quanity],fLineItemInvoiceDetail[Unit Price],--(fLineItemInvoiceDetail[Invoice Number]=fInvoiceHeader[[#This Row],[Invoice Number]]))</f>
        <v>1427</v>
      </c>
      <c r="F675">
        <f>fInvoiceHeader[[#This Row],[Invoice Discount]]/fInvoiceHeader[[#This Row],[Invoice Sales]]</f>
        <v>4.9999999999999996E-2</v>
      </c>
      <c r="G675">
        <f>SUMIFS(fLineItemInvoiceDetail[Line Weight],fLineItemInvoiceDetail[Invoice Number],fInvoiceHeader[[#This Row],[Invoice Number]])</f>
        <v>350</v>
      </c>
      <c r="I675" s="43">
        <v>125841</v>
      </c>
      <c r="J675" s="43" t="s">
        <v>14</v>
      </c>
      <c r="K675" s="43">
        <v>70</v>
      </c>
      <c r="L675" s="43">
        <v>17.37</v>
      </c>
      <c r="M675" s="43">
        <f>VLOOKUP(fLineItemInvoiceDetail[[#This Row],[Invoice Number]],fInvoiceHeader[[Invoice Number]:[% Sales Discount]],5,0)*fLineItemInvoiceDetail[[#This Row],[Quanity]]*fLineItemInvoiceDetail[[#This Row],[Unit Price]]</f>
        <v>79.034429419204216</v>
      </c>
      <c r="N6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68.86486486486487</v>
      </c>
      <c r="O675" s="43">
        <f>VLOOKUP(fLineItemInvoiceDetail[[#This Row],[Product]],dProduct[],4,0)*fLineItemInvoiceDetail[[#This Row],[Quanity]]</f>
        <v>490</v>
      </c>
      <c r="AM675" s="28">
        <v>126286</v>
      </c>
      <c r="AN675" s="28">
        <v>30.8</v>
      </c>
      <c r="AO675" s="28">
        <v>71.349999999999994</v>
      </c>
      <c r="AQ675" s="30">
        <v>125841</v>
      </c>
      <c r="AR675" s="28" t="s">
        <v>14</v>
      </c>
      <c r="AS675" s="28">
        <v>70</v>
      </c>
      <c r="AT675" s="28">
        <v>17.37</v>
      </c>
      <c r="AU675" s="48">
        <f t="shared" si="22"/>
        <v>79.034429419204216</v>
      </c>
      <c r="AV675" s="48">
        <f t="shared" si="23"/>
        <v>68.86486486486487</v>
      </c>
    </row>
    <row r="676" spans="1:48" x14ac:dyDescent="0.25">
      <c r="A676" s="1">
        <v>43587</v>
      </c>
      <c r="B676">
        <v>126287</v>
      </c>
      <c r="C676">
        <v>71.574999999999989</v>
      </c>
      <c r="D676">
        <v>194.72</v>
      </c>
      <c r="E676">
        <f>SUMPRODUCT(fLineItemInvoiceDetail[Quanity],fLineItemInvoiceDetail[Unit Price],--(fLineItemInvoiceDetail[Invoice Number]=fInvoiceHeader[[#This Row],[Invoice Number]]))</f>
        <v>2596.2600000000002</v>
      </c>
      <c r="F676">
        <f>fInvoiceHeader[[#This Row],[Invoice Discount]]/fInvoiceHeader[[#This Row],[Invoice Sales]]</f>
        <v>7.5000192584718017E-2</v>
      </c>
      <c r="G676">
        <f>SUMIFS(fLineItemInvoiceDetail[Line Weight],fLineItemInvoiceDetail[Invoice Number],fInvoiceHeader[[#This Row],[Invoice Number]])</f>
        <v>923</v>
      </c>
      <c r="I676" s="46">
        <v>125841</v>
      </c>
      <c r="J676" s="46" t="s">
        <v>11</v>
      </c>
      <c r="K676" s="46">
        <v>13</v>
      </c>
      <c r="L676" s="46">
        <v>18.95</v>
      </c>
      <c r="M676" s="46">
        <f>VLOOKUP(fLineItemInvoiceDetail[[#This Row],[Invoice Number]],fInvoiceHeader[[Invoice Number]:[% Sales Discount]],5,0)*fLineItemInvoiceDetail[[#This Row],[Quanity]]*fLineItemInvoiceDetail[[#This Row],[Unit Price]]</f>
        <v>16.012938306950371</v>
      </c>
      <c r="N6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9.1351351351351351</v>
      </c>
      <c r="O676" s="46">
        <f>VLOOKUP(fLineItemInvoiceDetail[[#This Row],[Product]],dProduct[],4,0)*fLineItemInvoiceDetail[[#This Row],[Quanity]]</f>
        <v>65</v>
      </c>
      <c r="AM676" s="31">
        <v>126287</v>
      </c>
      <c r="AN676" s="31">
        <v>71.574999999999989</v>
      </c>
      <c r="AO676" s="31">
        <v>194.72</v>
      </c>
      <c r="AQ676" s="32">
        <v>125841</v>
      </c>
      <c r="AR676" s="31" t="s">
        <v>11</v>
      </c>
      <c r="AS676" s="31">
        <v>13</v>
      </c>
      <c r="AT676" s="31">
        <v>18.95</v>
      </c>
      <c r="AU676" s="48">
        <f t="shared" si="22"/>
        <v>16.012938306950371</v>
      </c>
      <c r="AV676" s="48">
        <f t="shared" si="23"/>
        <v>9.1351351351351351</v>
      </c>
    </row>
    <row r="677" spans="1:48" x14ac:dyDescent="0.25">
      <c r="A677" s="1">
        <v>43587</v>
      </c>
      <c r="B677">
        <v>126288</v>
      </c>
      <c r="C677">
        <v>7</v>
      </c>
      <c r="D677">
        <v>5.21</v>
      </c>
      <c r="E677">
        <f>SUMPRODUCT(fLineItemInvoiceDetail[Quanity],fLineItemInvoiceDetail[Unit Price],--(fLineItemInvoiceDetail[Invoice Number]=fInvoiceHeader[[#This Row],[Invoice Number]]))</f>
        <v>260.7</v>
      </c>
      <c r="F677">
        <f>fInvoiceHeader[[#This Row],[Invoice Discount]]/fInvoiceHeader[[#This Row],[Invoice Sales]]</f>
        <v>1.9984656693517455E-2</v>
      </c>
      <c r="G677">
        <f>SUMIFS(fLineItemInvoiceDetail[Line Weight],fLineItemInvoiceDetail[Invoice Number],fInvoiceHeader[[#This Row],[Invoice Number]])</f>
        <v>60.5</v>
      </c>
      <c r="I677" s="43">
        <v>125842</v>
      </c>
      <c r="J677" s="43" t="s">
        <v>13</v>
      </c>
      <c r="K677" s="43">
        <v>25</v>
      </c>
      <c r="L677" s="43">
        <v>16.22</v>
      </c>
      <c r="M677" s="43">
        <f>VLOOKUP(fLineItemInvoiceDetail[[#This Row],[Invoice Number]],fInvoiceHeader[[Invoice Number]:[% Sales Discount]],5,0)*fLineItemInvoiceDetail[[#This Row],[Quanity]]*fLineItemInvoiceDetail[[#This Row],[Unit Price]]</f>
        <v>8.1099999999999977</v>
      </c>
      <c r="N6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677" s="43">
        <f>VLOOKUP(fLineItemInvoiceDetail[[#This Row],[Product]],dProduct[],4,0)*fLineItemInvoiceDetail[[#This Row],[Quanity]]</f>
        <v>137.5</v>
      </c>
      <c r="AM677" s="28">
        <v>126288</v>
      </c>
      <c r="AN677" s="28">
        <v>7</v>
      </c>
      <c r="AO677" s="28">
        <v>5.21</v>
      </c>
      <c r="AQ677" s="30">
        <v>125842</v>
      </c>
      <c r="AR677" s="28" t="s">
        <v>13</v>
      </c>
      <c r="AS677" s="28">
        <v>25</v>
      </c>
      <c r="AT677" s="28">
        <v>16.22</v>
      </c>
      <c r="AU677" s="48">
        <f t="shared" si="22"/>
        <v>8.1099999999999977</v>
      </c>
      <c r="AV677" s="48">
        <f t="shared" si="23"/>
        <v>20.475000000000001</v>
      </c>
    </row>
    <row r="678" spans="1:48" x14ac:dyDescent="0.25">
      <c r="A678" s="1">
        <v>43590</v>
      </c>
      <c r="B678">
        <v>126290</v>
      </c>
      <c r="C678">
        <v>52.5</v>
      </c>
      <c r="D678">
        <v>192.38</v>
      </c>
      <c r="E678">
        <f>SUMPRODUCT(fLineItemInvoiceDetail[Quanity],fLineItemInvoiceDetail[Unit Price],--(fLineItemInvoiceDetail[Invoice Number]=fInvoiceHeader[[#This Row],[Invoice Number]]))</f>
        <v>2565</v>
      </c>
      <c r="F678">
        <f>fInvoiceHeader[[#This Row],[Invoice Discount]]/fInvoiceHeader[[#This Row],[Invoice Sales]]</f>
        <v>7.5001949317738792E-2</v>
      </c>
      <c r="G678">
        <f>SUMIFS(fLineItemInvoiceDetail[Line Weight],fLineItemInvoiceDetail[Invoice Number],fInvoiceHeader[[#This Row],[Invoice Number]])</f>
        <v>399</v>
      </c>
      <c r="I678" s="46">
        <v>125843</v>
      </c>
      <c r="J678" s="46" t="s">
        <v>10</v>
      </c>
      <c r="K678" s="46">
        <v>36</v>
      </c>
      <c r="L678" s="46">
        <v>18.82</v>
      </c>
      <c r="M678" s="46">
        <f>VLOOKUP(fLineItemInvoiceDetail[[#This Row],[Invoice Number]],fInvoiceHeader[[Invoice Number]:[% Sales Discount]],5,0)*fLineItemInvoiceDetail[[#This Row],[Quanity]]*fLineItemInvoiceDetail[[#This Row],[Unit Price]]</f>
        <v>20.329999999999998</v>
      </c>
      <c r="N6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678" s="46">
        <f>VLOOKUP(fLineItemInvoiceDetail[[#This Row],[Product]],dProduct[],4,0)*fLineItemInvoiceDetail[[#This Row],[Quanity]]</f>
        <v>216</v>
      </c>
      <c r="AM678" s="31">
        <v>126290</v>
      </c>
      <c r="AN678" s="31">
        <v>52.5</v>
      </c>
      <c r="AO678" s="31">
        <v>192.38</v>
      </c>
      <c r="AQ678" s="32">
        <v>125843</v>
      </c>
      <c r="AR678" s="31" t="s">
        <v>10</v>
      </c>
      <c r="AS678" s="31">
        <v>36</v>
      </c>
      <c r="AT678" s="31">
        <v>18.82</v>
      </c>
      <c r="AU678" s="48">
        <f t="shared" si="22"/>
        <v>20.329999999999998</v>
      </c>
      <c r="AV678" s="48">
        <f t="shared" si="23"/>
        <v>26.95</v>
      </c>
    </row>
    <row r="679" spans="1:48" x14ac:dyDescent="0.25">
      <c r="A679" s="1">
        <v>43594</v>
      </c>
      <c r="B679">
        <v>126292</v>
      </c>
      <c r="C679">
        <v>98.699999999999989</v>
      </c>
      <c r="D679">
        <v>537.92999999999995</v>
      </c>
      <c r="E679">
        <f>SUMPRODUCT(fLineItemInvoiceDetail[Quanity],fLineItemInvoiceDetail[Unit Price],--(fLineItemInvoiceDetail[Invoice Number]=fInvoiceHeader[[#This Row],[Invoice Number]]))</f>
        <v>5379.32</v>
      </c>
      <c r="F679">
        <f>fInvoiceHeader[[#This Row],[Invoice Discount]]/fInvoiceHeader[[#This Row],[Invoice Sales]]</f>
        <v>9.9999628205795527E-2</v>
      </c>
      <c r="G679">
        <f>SUMIFS(fLineItemInvoiceDetail[Line Weight],fLineItemInvoiceDetail[Invoice Number],fInvoiceHeader[[#This Row],[Invoice Number]])</f>
        <v>885</v>
      </c>
      <c r="I679" s="43">
        <v>125844</v>
      </c>
      <c r="J679" s="43" t="s">
        <v>10</v>
      </c>
      <c r="K679" s="43">
        <v>21</v>
      </c>
      <c r="L679" s="43">
        <v>23.16</v>
      </c>
      <c r="M679" s="43">
        <f>VLOOKUP(fLineItemInvoiceDetail[[#This Row],[Invoice Number]],fInvoiceHeader[[Invoice Number]:[% Sales Discount]],5,0)*fLineItemInvoiceDetail[[#This Row],[Quanity]]*fLineItemInvoiceDetail[[#This Row],[Unit Price]]</f>
        <v>9.7299999999999986</v>
      </c>
      <c r="N6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679" s="43">
        <f>VLOOKUP(fLineItemInvoiceDetail[[#This Row],[Product]],dProduct[],4,0)*fLineItemInvoiceDetail[[#This Row],[Quanity]]</f>
        <v>126</v>
      </c>
      <c r="AM679" s="28">
        <v>126292</v>
      </c>
      <c r="AN679" s="28">
        <v>98.699999999999989</v>
      </c>
      <c r="AO679" s="28">
        <v>537.92999999999995</v>
      </c>
      <c r="AQ679" s="30">
        <v>125844</v>
      </c>
      <c r="AR679" s="28" t="s">
        <v>10</v>
      </c>
      <c r="AS679" s="28">
        <v>21</v>
      </c>
      <c r="AT679" s="28">
        <v>23.16</v>
      </c>
      <c r="AU679" s="48">
        <f t="shared" si="22"/>
        <v>9.7299999999999986</v>
      </c>
      <c r="AV679" s="48">
        <f t="shared" si="23"/>
        <v>11.2</v>
      </c>
    </row>
    <row r="680" spans="1:48" x14ac:dyDescent="0.25">
      <c r="A680" s="1">
        <v>43597</v>
      </c>
      <c r="B680">
        <v>126294</v>
      </c>
      <c r="C680">
        <v>13.475</v>
      </c>
      <c r="D680">
        <v>50.78</v>
      </c>
      <c r="E680">
        <f>SUMPRODUCT(fLineItemInvoiceDetail[Quanity],fLineItemInvoiceDetail[Unit Price],--(fLineItemInvoiceDetail[Invoice Number]=fInvoiceHeader[[#This Row],[Invoice Number]]))</f>
        <v>1015.58</v>
      </c>
      <c r="F680">
        <f>fInvoiceHeader[[#This Row],[Invoice Discount]]/fInvoiceHeader[[#This Row],[Invoice Sales]]</f>
        <v>5.0000984659012586E-2</v>
      </c>
      <c r="G680">
        <f>SUMIFS(fLineItemInvoiceDetail[Line Weight],fLineItemInvoiceDetail[Invoice Number],fInvoiceHeader[[#This Row],[Invoice Number]])</f>
        <v>102</v>
      </c>
      <c r="I680" s="46">
        <v>125846</v>
      </c>
      <c r="J680" s="46" t="s">
        <v>11</v>
      </c>
      <c r="K680" s="46">
        <v>66</v>
      </c>
      <c r="L680" s="46">
        <v>11.97</v>
      </c>
      <c r="M680" s="46">
        <f>VLOOKUP(fLineItemInvoiceDetail[[#This Row],[Invoice Number]],fInvoiceHeader[[Invoice Number]:[% Sales Discount]],5,0)*fLineItemInvoiceDetail[[#This Row],[Quanity]]*fLineItemInvoiceDetail[[#This Row],[Unit Price]]</f>
        <v>27.650000000000002</v>
      </c>
      <c r="N6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51.45</v>
      </c>
      <c r="O680" s="46">
        <f>VLOOKUP(fLineItemInvoiceDetail[[#This Row],[Product]],dProduct[],4,0)*fLineItemInvoiceDetail[[#This Row],[Quanity]]</f>
        <v>330</v>
      </c>
      <c r="AM680" s="31">
        <v>126294</v>
      </c>
      <c r="AN680" s="31">
        <v>13.475</v>
      </c>
      <c r="AO680" s="31">
        <v>50.78</v>
      </c>
      <c r="AQ680" s="32">
        <v>125846</v>
      </c>
      <c r="AR680" s="31" t="s">
        <v>11</v>
      </c>
      <c r="AS680" s="31">
        <v>66</v>
      </c>
      <c r="AT680" s="31">
        <v>11.97</v>
      </c>
      <c r="AU680" s="48">
        <f t="shared" si="22"/>
        <v>27.650000000000002</v>
      </c>
      <c r="AV680" s="48">
        <f t="shared" si="23"/>
        <v>51.45</v>
      </c>
    </row>
    <row r="681" spans="1:48" x14ac:dyDescent="0.25">
      <c r="A681" s="1">
        <v>43600</v>
      </c>
      <c r="B681">
        <v>126296</v>
      </c>
      <c r="C681">
        <v>49.174999999999997</v>
      </c>
      <c r="D681">
        <v>68.959999999999994</v>
      </c>
      <c r="E681">
        <f>SUMPRODUCT(fLineItemInvoiceDetail[Quanity],fLineItemInvoiceDetail[Unit Price],--(fLineItemInvoiceDetail[Invoice Number]=fInvoiceHeader[[#This Row],[Invoice Number]]))</f>
        <v>1379.13</v>
      </c>
      <c r="F681">
        <f>fInvoiceHeader[[#This Row],[Invoice Discount]]/fInvoiceHeader[[#This Row],[Invoice Sales]]</f>
        <v>5.00025378318215E-2</v>
      </c>
      <c r="G681">
        <f>SUMIFS(fLineItemInvoiceDetail[Line Weight],fLineItemInvoiceDetail[Invoice Number],fInvoiceHeader[[#This Row],[Invoice Number]])</f>
        <v>342.5</v>
      </c>
      <c r="I681" s="43">
        <v>125847</v>
      </c>
      <c r="J681" s="43" t="s">
        <v>22</v>
      </c>
      <c r="K681" s="43">
        <v>37</v>
      </c>
      <c r="L681" s="43">
        <v>48.75</v>
      </c>
      <c r="M681" s="43">
        <f>VLOOKUP(fLineItemInvoiceDetail[[#This Row],[Invoice Number]],fInvoiceHeader[[Invoice Number]:[% Sales Discount]],5,0)*fLineItemInvoiceDetail[[#This Row],[Quanity]]*fLineItemInvoiceDetail[[#This Row],[Unit Price]]</f>
        <v>117.24</v>
      </c>
      <c r="N6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20.824999999999999</v>
      </c>
      <c r="O681" s="43">
        <f>VLOOKUP(fLineItemInvoiceDetail[[#This Row],[Product]],dProduct[],4,0)*fLineItemInvoiceDetail[[#This Row],[Quanity]]</f>
        <v>259</v>
      </c>
      <c r="AM681" s="28">
        <v>126296</v>
      </c>
      <c r="AN681" s="28">
        <v>49.174999999999997</v>
      </c>
      <c r="AO681" s="28">
        <v>68.959999999999994</v>
      </c>
      <c r="AQ681" s="30">
        <v>125847</v>
      </c>
      <c r="AR681" s="28" t="s">
        <v>22</v>
      </c>
      <c r="AS681" s="28">
        <v>37</v>
      </c>
      <c r="AT681" s="28">
        <v>48.75</v>
      </c>
      <c r="AU681" s="48">
        <f t="shared" si="22"/>
        <v>117.24</v>
      </c>
      <c r="AV681" s="48">
        <f t="shared" si="23"/>
        <v>20.824999999999999</v>
      </c>
    </row>
    <row r="682" spans="1:48" x14ac:dyDescent="0.25">
      <c r="A682" s="1">
        <v>43602</v>
      </c>
      <c r="B682">
        <v>126297</v>
      </c>
      <c r="C682">
        <v>230.29999999999998</v>
      </c>
      <c r="D682">
        <v>562.13</v>
      </c>
      <c r="E682">
        <f>SUMPRODUCT(fLineItemInvoiceDetail[Quanity],fLineItemInvoiceDetail[Unit Price],--(fLineItemInvoiceDetail[Invoice Number]=fInvoiceHeader[[#This Row],[Invoice Number]]))</f>
        <v>5621.25</v>
      </c>
      <c r="F682">
        <f>fInvoiceHeader[[#This Row],[Invoice Discount]]/fInvoiceHeader[[#This Row],[Invoice Sales]]</f>
        <v>0.10000088948187681</v>
      </c>
      <c r="G682">
        <f>SUMIFS(fLineItemInvoiceDetail[Line Weight],fLineItemInvoiceDetail[Invoice Number],fInvoiceHeader[[#This Row],[Invoice Number]])</f>
        <v>1584</v>
      </c>
      <c r="I682" s="46">
        <v>125848</v>
      </c>
      <c r="J682" s="46" t="s">
        <v>16</v>
      </c>
      <c r="K682" s="46">
        <v>49</v>
      </c>
      <c r="L682" s="46">
        <v>12.32</v>
      </c>
      <c r="M682" s="46">
        <f>VLOOKUP(fLineItemInvoiceDetail[[#This Row],[Invoice Number]],fInvoiceHeader[[Invoice Number]:[% Sales Discount]],5,0)*fLineItemInvoiceDetail[[#This Row],[Quanity]]*fLineItemInvoiceDetail[[#This Row],[Unit Price]]</f>
        <v>18.11</v>
      </c>
      <c r="N6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682" s="46">
        <f>VLOOKUP(fLineItemInvoiceDetail[[#This Row],[Product]],dProduct[],4,0)*fLineItemInvoiceDetail[[#This Row],[Quanity]]</f>
        <v>171.5</v>
      </c>
      <c r="AM682" s="31">
        <v>126297</v>
      </c>
      <c r="AN682" s="31">
        <v>230.29999999999998</v>
      </c>
      <c r="AO682" s="31">
        <v>562.13</v>
      </c>
      <c r="AQ682" s="32">
        <v>125848</v>
      </c>
      <c r="AR682" s="31" t="s">
        <v>16</v>
      </c>
      <c r="AS682" s="31">
        <v>49</v>
      </c>
      <c r="AT682" s="31">
        <v>12.32</v>
      </c>
      <c r="AU682" s="48">
        <f t="shared" si="22"/>
        <v>18.11</v>
      </c>
      <c r="AV682" s="48">
        <f t="shared" si="23"/>
        <v>19.25</v>
      </c>
    </row>
    <row r="683" spans="1:48" x14ac:dyDescent="0.25">
      <c r="A683" s="1">
        <v>43602</v>
      </c>
      <c r="B683">
        <v>126298</v>
      </c>
      <c r="C683">
        <v>78.75</v>
      </c>
      <c r="D683">
        <v>306</v>
      </c>
      <c r="E683">
        <f>SUMPRODUCT(fLineItemInvoiceDetail[Quanity],fLineItemInvoiceDetail[Unit Price],--(fLineItemInvoiceDetail[Invoice Number]=fInvoiceHeader[[#This Row],[Invoice Number]]))</f>
        <v>3060</v>
      </c>
      <c r="F683">
        <f>fInvoiceHeader[[#This Row],[Invoice Discount]]/fInvoiceHeader[[#This Row],[Invoice Sales]]</f>
        <v>0.1</v>
      </c>
      <c r="G683">
        <f>SUMIFS(fLineItemInvoiceDetail[Line Weight],fLineItemInvoiceDetail[Invoice Number],fInvoiceHeader[[#This Row],[Invoice Number]])</f>
        <v>476</v>
      </c>
      <c r="I683" s="43">
        <v>125849</v>
      </c>
      <c r="J683" s="43" t="s">
        <v>17</v>
      </c>
      <c r="K683" s="43">
        <v>33</v>
      </c>
      <c r="L683" s="43">
        <v>18.170000000000002</v>
      </c>
      <c r="M683" s="43">
        <f>VLOOKUP(fLineItemInvoiceDetail[[#This Row],[Invoice Number]],fInvoiceHeader[[Invoice Number]:[% Sales Discount]],5,0)*fLineItemInvoiceDetail[[#This Row],[Quanity]]*fLineItemInvoiceDetail[[#This Row],[Unit Price]]</f>
        <v>29.981530576466955</v>
      </c>
      <c r="N6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28.31111111111111</v>
      </c>
      <c r="O683" s="43">
        <f>VLOOKUP(fLineItemInvoiceDetail[[#This Row],[Product]],dProduct[],4,0)*fLineItemInvoiceDetail[[#This Row],[Quanity]]</f>
        <v>214.5</v>
      </c>
      <c r="AM683" s="28">
        <v>126298</v>
      </c>
      <c r="AN683" s="28">
        <v>78.75</v>
      </c>
      <c r="AO683" s="28">
        <v>306</v>
      </c>
      <c r="AQ683" s="30">
        <v>125849</v>
      </c>
      <c r="AR683" s="28" t="s">
        <v>17</v>
      </c>
      <c r="AS683" s="28">
        <v>33</v>
      </c>
      <c r="AT683" s="28">
        <v>18.170000000000002</v>
      </c>
      <c r="AU683" s="48">
        <f t="shared" si="22"/>
        <v>29.981530576466955</v>
      </c>
      <c r="AV683" s="48">
        <f t="shared" si="23"/>
        <v>28.31111111111111</v>
      </c>
    </row>
    <row r="684" spans="1:48" x14ac:dyDescent="0.25">
      <c r="A684" s="1">
        <v>43602</v>
      </c>
      <c r="B684">
        <v>126299</v>
      </c>
      <c r="C684">
        <v>19.950000000000003</v>
      </c>
      <c r="D684">
        <v>32.11</v>
      </c>
      <c r="E684">
        <f>SUMPRODUCT(fLineItemInvoiceDetail[Quanity],fLineItemInvoiceDetail[Unit Price],--(fLineItemInvoiceDetail[Invoice Number]=fInvoiceHeader[[#This Row],[Invoice Number]]))</f>
        <v>917.52</v>
      </c>
      <c r="F684">
        <f>fInvoiceHeader[[#This Row],[Invoice Discount]]/fInvoiceHeader[[#This Row],[Invoice Sales]]</f>
        <v>3.4996512337605722E-2</v>
      </c>
      <c r="G684">
        <f>SUMIFS(fLineItemInvoiceDetail[Line Weight],fLineItemInvoiceDetail[Invoice Number],fInvoiceHeader[[#This Row],[Invoice Number]])</f>
        <v>194.5</v>
      </c>
      <c r="I684" s="46">
        <v>125849</v>
      </c>
      <c r="J684" s="46" t="s">
        <v>16</v>
      </c>
      <c r="K684" s="46">
        <v>62</v>
      </c>
      <c r="L684" s="46">
        <v>11.37</v>
      </c>
      <c r="M684" s="46">
        <f>VLOOKUP(fLineItemInvoiceDetail[[#This Row],[Invoice Number]],fInvoiceHeader[[Invoice Number]:[% Sales Discount]],5,0)*fLineItemInvoiceDetail[[#This Row],[Quanity]]*fLineItemInvoiceDetail[[#This Row],[Unit Price]]</f>
        <v>35.248211611838713</v>
      </c>
      <c r="N6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28.641077441077442</v>
      </c>
      <c r="O684" s="46">
        <f>VLOOKUP(fLineItemInvoiceDetail[[#This Row],[Product]],dProduct[],4,0)*fLineItemInvoiceDetail[[#This Row],[Quanity]]</f>
        <v>217</v>
      </c>
      <c r="AM684" s="31">
        <v>126299</v>
      </c>
      <c r="AN684" s="31">
        <v>19.950000000000003</v>
      </c>
      <c r="AO684" s="31">
        <v>32.11</v>
      </c>
      <c r="AQ684" s="32">
        <v>125849</v>
      </c>
      <c r="AR684" s="31" t="s">
        <v>16</v>
      </c>
      <c r="AS684" s="31">
        <v>62</v>
      </c>
      <c r="AT684" s="31">
        <v>11.37</v>
      </c>
      <c r="AU684" s="48">
        <f t="shared" si="22"/>
        <v>35.248211611838713</v>
      </c>
      <c r="AV684" s="48">
        <f t="shared" si="23"/>
        <v>28.641077441077442</v>
      </c>
    </row>
    <row r="685" spans="1:48" x14ac:dyDescent="0.25">
      <c r="A685" s="1">
        <v>43604</v>
      </c>
      <c r="B685">
        <v>126301</v>
      </c>
      <c r="C685">
        <v>185.5</v>
      </c>
      <c r="D685">
        <v>489.36</v>
      </c>
      <c r="E685">
        <f>SUMPRODUCT(fLineItemInvoiceDetail[Quanity],fLineItemInvoiceDetail[Unit Price],--(fLineItemInvoiceDetail[Invoice Number]=fInvoiceHeader[[#This Row],[Invoice Number]]))</f>
        <v>4893.62</v>
      </c>
      <c r="F685">
        <f>fInvoiceHeader[[#This Row],[Invoice Discount]]/fInvoiceHeader[[#This Row],[Invoice Sales]]</f>
        <v>9.9999591304596597E-2</v>
      </c>
      <c r="G685">
        <f>SUMIFS(fLineItemInvoiceDetail[Line Weight],fLineItemInvoiceDetail[Invoice Number],fInvoiceHeader[[#This Row],[Invoice Number]])</f>
        <v>1968.5</v>
      </c>
      <c r="I685" s="43">
        <v>125849</v>
      </c>
      <c r="J685" s="43" t="s">
        <v>22</v>
      </c>
      <c r="K685" s="43">
        <v>2</v>
      </c>
      <c r="L685" s="43">
        <v>75</v>
      </c>
      <c r="M685" s="43">
        <f>VLOOKUP(fLineItemInvoiceDetail[[#This Row],[Invoice Number]],fInvoiceHeader[[Invoice Number]:[% Sales Discount]],5,0)*fLineItemInvoiceDetail[[#This Row],[Quanity]]*fLineItemInvoiceDetail[[#This Row],[Unit Price]]</f>
        <v>7.5002578116943397</v>
      </c>
      <c r="N6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1.847811447811448</v>
      </c>
      <c r="O685" s="43">
        <f>VLOOKUP(fLineItemInvoiceDetail[[#This Row],[Product]],dProduct[],4,0)*fLineItemInvoiceDetail[[#This Row],[Quanity]]</f>
        <v>14</v>
      </c>
      <c r="AM685" s="28">
        <v>126301</v>
      </c>
      <c r="AN685" s="28">
        <v>185.5</v>
      </c>
      <c r="AO685" s="28">
        <v>489.36</v>
      </c>
      <c r="AQ685" s="30">
        <v>125849</v>
      </c>
      <c r="AR685" s="28" t="s">
        <v>22</v>
      </c>
      <c r="AS685" s="28">
        <v>2</v>
      </c>
      <c r="AT685" s="28">
        <v>75</v>
      </c>
      <c r="AU685" s="48">
        <f t="shared" si="22"/>
        <v>7.5002578116943397</v>
      </c>
      <c r="AV685" s="48">
        <f t="shared" si="23"/>
        <v>1.847811447811448</v>
      </c>
    </row>
    <row r="686" spans="1:48" x14ac:dyDescent="0.25">
      <c r="A686" s="1">
        <v>43605</v>
      </c>
      <c r="B686">
        <v>126302</v>
      </c>
      <c r="C686">
        <v>20.475000000000001</v>
      </c>
      <c r="D686">
        <v>9.84</v>
      </c>
      <c r="E686">
        <f>SUMPRODUCT(fLineItemInvoiceDetail[Quanity],fLineItemInvoiceDetail[Unit Price],--(fLineItemInvoiceDetail[Invoice Number]=fInvoiceHeader[[#This Row],[Invoice Number]]))</f>
        <v>491.91999999999996</v>
      </c>
      <c r="F686">
        <f>fInvoiceHeader[[#This Row],[Invoice Discount]]/fInvoiceHeader[[#This Row],[Invoice Sales]]</f>
        <v>2.0003252561392099E-2</v>
      </c>
      <c r="G686">
        <f>SUMIFS(fLineItemInvoiceDetail[Line Weight],fLineItemInvoiceDetail[Invoice Number],fInvoiceHeader[[#This Row],[Invoice Number]])</f>
        <v>143</v>
      </c>
      <c r="I686" s="46">
        <v>125850</v>
      </c>
      <c r="J686" s="46" t="s">
        <v>14</v>
      </c>
      <c r="K686" s="46">
        <v>55</v>
      </c>
      <c r="L686" s="46">
        <v>17.37</v>
      </c>
      <c r="M686" s="46">
        <f>VLOOKUP(fLineItemInvoiceDetail[[#This Row],[Invoice Number]],fInvoiceHeader[[Invoice Number]:[% Sales Discount]],5,0)*fLineItemInvoiceDetail[[#This Row],[Quanity]]*fLineItemInvoiceDetail[[#This Row],[Unit Price]]</f>
        <v>47.767499999999998</v>
      </c>
      <c r="N6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44.579791666666665</v>
      </c>
      <c r="O686" s="46">
        <f>VLOOKUP(fLineItemInvoiceDetail[[#This Row],[Product]],dProduct[],4,0)*fLineItemInvoiceDetail[[#This Row],[Quanity]]</f>
        <v>385</v>
      </c>
      <c r="AM686" s="31">
        <v>126302</v>
      </c>
      <c r="AN686" s="31">
        <v>20.475000000000001</v>
      </c>
      <c r="AO686" s="31">
        <v>9.84</v>
      </c>
      <c r="AQ686" s="32">
        <v>125850</v>
      </c>
      <c r="AR686" s="31" t="s">
        <v>14</v>
      </c>
      <c r="AS686" s="31">
        <v>55</v>
      </c>
      <c r="AT686" s="31">
        <v>17.37</v>
      </c>
      <c r="AU686" s="48">
        <f t="shared" si="22"/>
        <v>47.767499999999998</v>
      </c>
      <c r="AV686" s="48">
        <f t="shared" si="23"/>
        <v>44.579791666666665</v>
      </c>
    </row>
    <row r="687" spans="1:48" x14ac:dyDescent="0.25">
      <c r="A687" s="1">
        <v>43606</v>
      </c>
      <c r="B687">
        <v>126303</v>
      </c>
      <c r="C687">
        <v>166.42500000000004</v>
      </c>
      <c r="D687">
        <v>462.34</v>
      </c>
      <c r="E687">
        <f>SUMPRODUCT(fLineItemInvoiceDetail[Quanity],fLineItemInvoiceDetail[Unit Price],--(fLineItemInvoiceDetail[Invoice Number]=fInvoiceHeader[[#This Row],[Invoice Number]]))</f>
        <v>4623.41</v>
      </c>
      <c r="F687">
        <f>fInvoiceHeader[[#This Row],[Invoice Discount]]/fInvoiceHeader[[#This Row],[Invoice Sales]]</f>
        <v>9.9999783709426596E-2</v>
      </c>
      <c r="G687">
        <f>SUMIFS(fLineItemInvoiceDetail[Line Weight],fLineItemInvoiceDetail[Invoice Number],fInvoiceHeader[[#This Row],[Invoice Number]])</f>
        <v>1930.5</v>
      </c>
      <c r="I687" s="43">
        <v>125850</v>
      </c>
      <c r="J687" s="43" t="s">
        <v>21</v>
      </c>
      <c r="K687" s="43">
        <v>15</v>
      </c>
      <c r="L687" s="43">
        <v>20.76</v>
      </c>
      <c r="M687" s="43">
        <f>VLOOKUP(fLineItemInvoiceDetail[[#This Row],[Invoice Number]],fInvoiceHeader[[Invoice Number]:[% Sales Discount]],5,0)*fLineItemInvoiceDetail[[#This Row],[Quanity]]*fLineItemInvoiceDetail[[#This Row],[Unit Price]]</f>
        <v>15.569999999999999</v>
      </c>
      <c r="N6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6.0790624999999991</v>
      </c>
      <c r="O687" s="43">
        <f>VLOOKUP(fLineItemInvoiceDetail[[#This Row],[Product]],dProduct[],4,0)*fLineItemInvoiceDetail[[#This Row],[Quanity]]</f>
        <v>52.5</v>
      </c>
      <c r="AM687" s="28">
        <v>126303</v>
      </c>
      <c r="AN687" s="28">
        <v>166.42500000000004</v>
      </c>
      <c r="AO687" s="28">
        <v>462.34</v>
      </c>
      <c r="AQ687" s="30">
        <v>125850</v>
      </c>
      <c r="AR687" s="28" t="s">
        <v>21</v>
      </c>
      <c r="AS687" s="28">
        <v>15</v>
      </c>
      <c r="AT687" s="28">
        <v>20.76</v>
      </c>
      <c r="AU687" s="48">
        <f t="shared" si="22"/>
        <v>15.569999999999999</v>
      </c>
      <c r="AV687" s="48">
        <f t="shared" si="23"/>
        <v>6.0790624999999991</v>
      </c>
    </row>
    <row r="688" spans="1:48" x14ac:dyDescent="0.25">
      <c r="A688" s="1">
        <v>43606</v>
      </c>
      <c r="B688">
        <v>126304</v>
      </c>
      <c r="C688">
        <v>166.95</v>
      </c>
      <c r="D688">
        <v>411.73</v>
      </c>
      <c r="E688">
        <f>SUMPRODUCT(fLineItemInvoiceDetail[Quanity],fLineItemInvoiceDetail[Unit Price],--(fLineItemInvoiceDetail[Invoice Number]=fInvoiceHeader[[#This Row],[Invoice Number]]))</f>
        <v>4117.2700000000004</v>
      </c>
      <c r="F688">
        <f>fInvoiceHeader[[#This Row],[Invoice Discount]]/fInvoiceHeader[[#This Row],[Invoice Sales]]</f>
        <v>0.100000728638151</v>
      </c>
      <c r="G688">
        <f>SUMIFS(fLineItemInvoiceDetail[Line Weight],fLineItemInvoiceDetail[Invoice Number],fInvoiceHeader[[#This Row],[Invoice Number]])</f>
        <v>1601</v>
      </c>
      <c r="I688" s="46">
        <v>125850</v>
      </c>
      <c r="J688" s="46" t="s">
        <v>17</v>
      </c>
      <c r="K688" s="46">
        <v>25</v>
      </c>
      <c r="L688" s="46">
        <v>18.170000000000002</v>
      </c>
      <c r="M688" s="46">
        <f>VLOOKUP(fLineItemInvoiceDetail[[#This Row],[Invoice Number]],fInvoiceHeader[[Invoice Number]:[% Sales Discount]],5,0)*fLineItemInvoiceDetail[[#This Row],[Quanity]]*fLineItemInvoiceDetail[[#This Row],[Unit Price]]</f>
        <v>22.712500000000002</v>
      </c>
      <c r="N6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18.81614583333333</v>
      </c>
      <c r="O688" s="46">
        <f>VLOOKUP(fLineItemInvoiceDetail[[#This Row],[Product]],dProduct[],4,0)*fLineItemInvoiceDetail[[#This Row],[Quanity]]</f>
        <v>162.5</v>
      </c>
      <c r="AM688" s="31">
        <v>126304</v>
      </c>
      <c r="AN688" s="31">
        <v>166.95</v>
      </c>
      <c r="AO688" s="31">
        <v>411.73</v>
      </c>
      <c r="AQ688" s="32">
        <v>125850</v>
      </c>
      <c r="AR688" s="31" t="s">
        <v>17</v>
      </c>
      <c r="AS688" s="31">
        <v>25</v>
      </c>
      <c r="AT688" s="31">
        <v>18.170000000000002</v>
      </c>
      <c r="AU688" s="48">
        <f t="shared" si="22"/>
        <v>22.712500000000002</v>
      </c>
      <c r="AV688" s="48">
        <f t="shared" si="23"/>
        <v>18.81614583333333</v>
      </c>
    </row>
    <row r="689" spans="1:48" x14ac:dyDescent="0.25">
      <c r="A689" s="1">
        <v>43609</v>
      </c>
      <c r="B689">
        <v>126305</v>
      </c>
      <c r="C689">
        <v>147.35</v>
      </c>
      <c r="D689">
        <v>203.98</v>
      </c>
      <c r="E689">
        <f>SUMPRODUCT(fLineItemInvoiceDetail[Quanity],fLineItemInvoiceDetail[Unit Price],--(fLineItemInvoiceDetail[Invoice Number]=fInvoiceHeader[[#This Row],[Invoice Number]]))</f>
        <v>2719.6800000000003</v>
      </c>
      <c r="F689">
        <f>fInvoiceHeader[[#This Row],[Invoice Discount]]/fInvoiceHeader[[#This Row],[Invoice Sales]]</f>
        <v>7.5001470761266023E-2</v>
      </c>
      <c r="G689">
        <f>SUMIFS(fLineItemInvoiceDetail[Line Weight],fLineItemInvoiceDetail[Invoice Number],fInvoiceHeader[[#This Row],[Invoice Number]])</f>
        <v>1076</v>
      </c>
      <c r="I689" s="43">
        <v>125851</v>
      </c>
      <c r="J689" s="43" t="s">
        <v>17</v>
      </c>
      <c r="K689" s="43">
        <v>69</v>
      </c>
      <c r="L689" s="43">
        <v>16.77</v>
      </c>
      <c r="M689" s="43">
        <f>VLOOKUP(fLineItemInvoiceDetail[[#This Row],[Invoice Number]],fInvoiceHeader[[Invoice Number]:[% Sales Discount]],5,0)*fLineItemInvoiceDetail[[#This Row],[Quanity]]*fLineItemInvoiceDetail[[#This Row],[Unit Price]]</f>
        <v>57.860000000000007</v>
      </c>
      <c r="N6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40.6</v>
      </c>
      <c r="O689" s="43">
        <f>VLOOKUP(fLineItemInvoiceDetail[[#This Row],[Product]],dProduct[],4,0)*fLineItemInvoiceDetail[[#This Row],[Quanity]]</f>
        <v>448.5</v>
      </c>
      <c r="AM689" s="28">
        <v>126305</v>
      </c>
      <c r="AN689" s="28">
        <v>147.35</v>
      </c>
      <c r="AO689" s="28">
        <v>203.98</v>
      </c>
      <c r="AQ689" s="30">
        <v>125851</v>
      </c>
      <c r="AR689" s="28" t="s">
        <v>17</v>
      </c>
      <c r="AS689" s="28">
        <v>69</v>
      </c>
      <c r="AT689" s="28">
        <v>16.77</v>
      </c>
      <c r="AU689" s="48">
        <f t="shared" si="22"/>
        <v>57.860000000000007</v>
      </c>
      <c r="AV689" s="48">
        <f t="shared" si="23"/>
        <v>40.6</v>
      </c>
    </row>
    <row r="690" spans="1:48" x14ac:dyDescent="0.25">
      <c r="A690" s="1">
        <v>43609</v>
      </c>
      <c r="B690">
        <v>126307</v>
      </c>
      <c r="C690">
        <v>108.67500000000001</v>
      </c>
      <c r="D690">
        <v>433.49</v>
      </c>
      <c r="E690">
        <f>SUMPRODUCT(fLineItemInvoiceDetail[Quanity],fLineItemInvoiceDetail[Unit Price],--(fLineItemInvoiceDetail[Invoice Number]=fInvoiceHeader[[#This Row],[Invoice Number]]))</f>
        <v>4334.9399999999996</v>
      </c>
      <c r="F690">
        <f>fInvoiceHeader[[#This Row],[Invoice Discount]]/fInvoiceHeader[[#This Row],[Invoice Sales]]</f>
        <v>9.9999077265198605E-2</v>
      </c>
      <c r="G690">
        <f>SUMIFS(fLineItemInvoiceDetail[Line Weight],fLineItemInvoiceDetail[Invoice Number],fInvoiceHeader[[#This Row],[Invoice Number]])</f>
        <v>753</v>
      </c>
      <c r="I690" s="46">
        <v>125852</v>
      </c>
      <c r="J690" s="46" t="s">
        <v>15</v>
      </c>
      <c r="K690" s="46">
        <v>33</v>
      </c>
      <c r="L690" s="46">
        <v>18.82</v>
      </c>
      <c r="M690" s="46">
        <f>VLOOKUP(fLineItemInvoiceDetail[[#This Row],[Invoice Number]],fInvoiceHeader[[Invoice Number]:[% Sales Discount]],5,0)*fLineItemInvoiceDetail[[#This Row],[Quanity]]*fLineItemInvoiceDetail[[#This Row],[Unit Price]]</f>
        <v>62.105999999999995</v>
      </c>
      <c r="N6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19.919429842296807</v>
      </c>
      <c r="O690" s="46">
        <f>VLOOKUP(fLineItemInvoiceDetail[[#This Row],[Product]],dProduct[],4,0)*fLineItemInvoiceDetail[[#This Row],[Quanity]]</f>
        <v>165</v>
      </c>
      <c r="AM690" s="31">
        <v>126307</v>
      </c>
      <c r="AN690" s="31">
        <v>108.67500000000001</v>
      </c>
      <c r="AO690" s="31">
        <v>433.49</v>
      </c>
      <c r="AQ690" s="32">
        <v>125852</v>
      </c>
      <c r="AR690" s="31" t="s">
        <v>15</v>
      </c>
      <c r="AS690" s="31">
        <v>33</v>
      </c>
      <c r="AT690" s="31">
        <v>18.82</v>
      </c>
      <c r="AU690" s="48">
        <f t="shared" si="22"/>
        <v>62.105999999999995</v>
      </c>
      <c r="AV690" s="48">
        <f t="shared" si="23"/>
        <v>19.919429842296807</v>
      </c>
    </row>
    <row r="691" spans="1:48" x14ac:dyDescent="0.25">
      <c r="A691" s="1">
        <v>43611</v>
      </c>
      <c r="B691">
        <v>126308</v>
      </c>
      <c r="C691">
        <v>253.75</v>
      </c>
      <c r="D691">
        <v>340.88</v>
      </c>
      <c r="E691">
        <f>SUMPRODUCT(fLineItemInvoiceDetail[Quanity],fLineItemInvoiceDetail[Unit Price],--(fLineItemInvoiceDetail[Invoice Number]=fInvoiceHeader[[#This Row],[Invoice Number]]))</f>
        <v>3408.77</v>
      </c>
      <c r="F691">
        <f>fInvoiceHeader[[#This Row],[Invoice Discount]]/fInvoiceHeader[[#This Row],[Invoice Sales]]</f>
        <v>0.10000088008284513</v>
      </c>
      <c r="G691">
        <f>SUMIFS(fLineItemInvoiceDetail[Line Weight],fLineItemInvoiceDetail[Invoice Number],fInvoiceHeader[[#This Row],[Invoice Number]])</f>
        <v>1631</v>
      </c>
      <c r="I691" s="43">
        <v>125852</v>
      </c>
      <c r="J691" s="43" t="s">
        <v>13</v>
      </c>
      <c r="K691" s="43">
        <v>107</v>
      </c>
      <c r="L691" s="43">
        <v>13.72</v>
      </c>
      <c r="M691" s="43">
        <f>VLOOKUP(fLineItemInvoiceDetail[[#This Row],[Invoice Number]],fInvoiceHeader[[Invoice Number]:[% Sales Discount]],5,0)*fLineItemInvoiceDetail[[#This Row],[Quanity]]*fLineItemInvoiceDetail[[#This Row],[Unit Price]]</f>
        <v>146.804</v>
      </c>
      <c r="N6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71.04596643752528</v>
      </c>
      <c r="O691" s="43">
        <f>VLOOKUP(fLineItemInvoiceDetail[[#This Row],[Product]],dProduct[],4,0)*fLineItemInvoiceDetail[[#This Row],[Quanity]]</f>
        <v>588.5</v>
      </c>
      <c r="AM691" s="28">
        <v>126308</v>
      </c>
      <c r="AN691" s="28">
        <v>253.75</v>
      </c>
      <c r="AO691" s="28">
        <v>340.88</v>
      </c>
      <c r="AQ691" s="30">
        <v>125852</v>
      </c>
      <c r="AR691" s="28" t="s">
        <v>13</v>
      </c>
      <c r="AS691" s="28">
        <v>107</v>
      </c>
      <c r="AT691" s="28">
        <v>13.72</v>
      </c>
      <c r="AU691" s="48">
        <f t="shared" si="22"/>
        <v>146.804</v>
      </c>
      <c r="AV691" s="48">
        <f t="shared" si="23"/>
        <v>71.04596643752528</v>
      </c>
    </row>
    <row r="692" spans="1:48" x14ac:dyDescent="0.25">
      <c r="A692" s="1">
        <v>43611</v>
      </c>
      <c r="B692">
        <v>126309</v>
      </c>
      <c r="C692">
        <v>12.25</v>
      </c>
      <c r="D692">
        <v>17.12</v>
      </c>
      <c r="E692">
        <f>SUMPRODUCT(fLineItemInvoiceDetail[Quanity],fLineItemInvoiceDetail[Unit Price],--(fLineItemInvoiceDetail[Invoice Number]=fInvoiceHeader[[#This Row],[Invoice Number]]))</f>
        <v>570.68000000000006</v>
      </c>
      <c r="F692">
        <f>fInvoiceHeader[[#This Row],[Invoice Discount]]/fInvoiceHeader[[#This Row],[Invoice Sales]]</f>
        <v>2.9999299081797152E-2</v>
      </c>
      <c r="G692">
        <f>SUMIFS(fLineItemInvoiceDetail[Line Weight],fLineItemInvoiceDetail[Invoice Number],fInvoiceHeader[[#This Row],[Invoice Number]])</f>
        <v>220</v>
      </c>
      <c r="I692" s="46">
        <v>125852</v>
      </c>
      <c r="J692" s="46" t="s">
        <v>22</v>
      </c>
      <c r="K692" s="46">
        <v>69</v>
      </c>
      <c r="L692" s="46">
        <v>45</v>
      </c>
      <c r="M692" s="46">
        <f>VLOOKUP(fLineItemInvoiceDetail[[#This Row],[Invoice Number]],fInvoiceHeader[[Invoice Number]:[% Sales Discount]],5,0)*fLineItemInvoiceDetail[[#This Row],[Quanity]]*fLineItemInvoiceDetail[[#This Row],[Unit Price]]</f>
        <v>310.5</v>
      </c>
      <c r="N6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58.309603720177918</v>
      </c>
      <c r="O692" s="46">
        <f>VLOOKUP(fLineItemInvoiceDetail[[#This Row],[Product]],dProduct[],4,0)*fLineItemInvoiceDetail[[#This Row],[Quanity]]</f>
        <v>483</v>
      </c>
      <c r="AM692" s="31">
        <v>126309</v>
      </c>
      <c r="AN692" s="31">
        <v>12.25</v>
      </c>
      <c r="AO692" s="31">
        <v>17.12</v>
      </c>
      <c r="AQ692" s="32">
        <v>125852</v>
      </c>
      <c r="AR692" s="31" t="s">
        <v>22</v>
      </c>
      <c r="AS692" s="31">
        <v>69</v>
      </c>
      <c r="AT692" s="31">
        <v>45</v>
      </c>
      <c r="AU692" s="48">
        <f t="shared" si="22"/>
        <v>310.5</v>
      </c>
      <c r="AV692" s="48">
        <f t="shared" si="23"/>
        <v>58.309603720177918</v>
      </c>
    </row>
    <row r="693" spans="1:48" x14ac:dyDescent="0.25">
      <c r="A693" s="1">
        <v>43612</v>
      </c>
      <c r="B693">
        <v>126310</v>
      </c>
      <c r="C693">
        <v>19.600000000000001</v>
      </c>
      <c r="D693">
        <v>27.67</v>
      </c>
      <c r="E693">
        <f>SUMPRODUCT(fLineItemInvoiceDetail[Quanity],fLineItemInvoiceDetail[Unit Price],--(fLineItemInvoiceDetail[Invoice Number]=fInvoiceHeader[[#This Row],[Invoice Number]]))</f>
        <v>790.44</v>
      </c>
      <c r="F693">
        <f>fInvoiceHeader[[#This Row],[Invoice Discount]]/fInvoiceHeader[[#This Row],[Invoice Sales]]</f>
        <v>3.5005819543545369E-2</v>
      </c>
      <c r="G693">
        <f>SUMIFS(fLineItemInvoiceDetail[Line Weight],fLineItemInvoiceDetail[Invoice Number],fInvoiceHeader[[#This Row],[Invoice Number]])</f>
        <v>210</v>
      </c>
      <c r="I693" s="43">
        <v>125853</v>
      </c>
      <c r="J693" s="43" t="s">
        <v>17</v>
      </c>
      <c r="K693" s="43">
        <v>40</v>
      </c>
      <c r="L693" s="43">
        <v>18.170000000000002</v>
      </c>
      <c r="M693" s="43">
        <f>VLOOKUP(fLineItemInvoiceDetail[[#This Row],[Invoice Number]],fInvoiceHeader[[Invoice Number]:[% Sales Discount]],5,0)*fLineItemInvoiceDetail[[#This Row],[Quanity]]*fLineItemInvoiceDetail[[#This Row],[Unit Price]]</f>
        <v>21.8</v>
      </c>
      <c r="N6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44.625</v>
      </c>
      <c r="O693" s="43">
        <f>VLOOKUP(fLineItemInvoiceDetail[[#This Row],[Product]],dProduct[],4,0)*fLineItemInvoiceDetail[[#This Row],[Quanity]]</f>
        <v>260</v>
      </c>
      <c r="AM693" s="28">
        <v>126310</v>
      </c>
      <c r="AN693" s="28">
        <v>19.600000000000001</v>
      </c>
      <c r="AO693" s="28">
        <v>27.67</v>
      </c>
      <c r="AQ693" s="30">
        <v>125853</v>
      </c>
      <c r="AR693" s="28" t="s">
        <v>17</v>
      </c>
      <c r="AS693" s="28">
        <v>40</v>
      </c>
      <c r="AT693" s="28">
        <v>18.170000000000002</v>
      </c>
      <c r="AU693" s="48">
        <f t="shared" si="22"/>
        <v>21.8</v>
      </c>
      <c r="AV693" s="48">
        <f t="shared" si="23"/>
        <v>44.625</v>
      </c>
    </row>
    <row r="694" spans="1:48" x14ac:dyDescent="0.25">
      <c r="A694" s="1">
        <v>43615</v>
      </c>
      <c r="B694">
        <v>126311</v>
      </c>
      <c r="C694">
        <v>39.9</v>
      </c>
      <c r="D694">
        <v>120.19</v>
      </c>
      <c r="E694">
        <f>SUMPRODUCT(fLineItemInvoiceDetail[Quanity],fLineItemInvoiceDetail[Unit Price],--(fLineItemInvoiceDetail[Invoice Number]=fInvoiceHeader[[#This Row],[Invoice Number]]))</f>
        <v>1849.0100000000002</v>
      </c>
      <c r="F694">
        <f>fInvoiceHeader[[#This Row],[Invoice Discount]]/fInvoiceHeader[[#This Row],[Invoice Sales]]</f>
        <v>6.5002352610315783E-2</v>
      </c>
      <c r="G694">
        <f>SUMIFS(fLineItemInvoiceDetail[Line Weight],fLineItemInvoiceDetail[Invoice Number],fInvoiceHeader[[#This Row],[Invoice Number]])</f>
        <v>279</v>
      </c>
      <c r="I694" s="46">
        <v>125854</v>
      </c>
      <c r="J694" s="46" t="s">
        <v>17</v>
      </c>
      <c r="K694" s="46">
        <v>79</v>
      </c>
      <c r="L694" s="46">
        <v>16.77</v>
      </c>
      <c r="M694" s="46">
        <f>VLOOKUP(fLineItemInvoiceDetail[[#This Row],[Invoice Number]],fInvoiceHeader[[Invoice Number]:[% Sales Discount]],5,0)*fLineItemInvoiceDetail[[#This Row],[Quanity]]*fLineItemInvoiceDetail[[#This Row],[Unit Price]]</f>
        <v>66.239999999999995</v>
      </c>
      <c r="N6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63.524999999999999</v>
      </c>
      <c r="O694" s="46">
        <f>VLOOKUP(fLineItemInvoiceDetail[[#This Row],[Product]],dProduct[],4,0)*fLineItemInvoiceDetail[[#This Row],[Quanity]]</f>
        <v>513.5</v>
      </c>
      <c r="AM694" s="31">
        <v>126311</v>
      </c>
      <c r="AN694" s="31">
        <v>39.9</v>
      </c>
      <c r="AO694" s="31">
        <v>120.19</v>
      </c>
      <c r="AQ694" s="32">
        <v>125854</v>
      </c>
      <c r="AR694" s="31" t="s">
        <v>17</v>
      </c>
      <c r="AS694" s="31">
        <v>79</v>
      </c>
      <c r="AT694" s="31">
        <v>16.77</v>
      </c>
      <c r="AU694" s="48">
        <f t="shared" si="22"/>
        <v>66.239999999999995</v>
      </c>
      <c r="AV694" s="48">
        <f t="shared" si="23"/>
        <v>63.524999999999999</v>
      </c>
    </row>
    <row r="695" spans="1:48" x14ac:dyDescent="0.25">
      <c r="A695" s="1">
        <v>43615</v>
      </c>
      <c r="B695">
        <v>126312</v>
      </c>
      <c r="C695">
        <v>17.149999999999999</v>
      </c>
      <c r="D695">
        <v>7.02</v>
      </c>
      <c r="E695">
        <f>SUMPRODUCT(fLineItemInvoiceDetail[Quanity],fLineItemInvoiceDetail[Unit Price],--(fLineItemInvoiceDetail[Invoice Number]=fInvoiceHeader[[#This Row],[Invoice Number]]))</f>
        <v>351.12</v>
      </c>
      <c r="F695">
        <f>fInvoiceHeader[[#This Row],[Invoice Discount]]/fInvoiceHeader[[#This Row],[Invoice Sales]]</f>
        <v>1.9993164730006834E-2</v>
      </c>
      <c r="G695">
        <f>SUMIFS(fLineItemInvoiceDetail[Line Weight],fLineItemInvoiceDetail[Invoice Number],fInvoiceHeader[[#This Row],[Invoice Number]])</f>
        <v>110</v>
      </c>
      <c r="I695" s="43">
        <v>125855</v>
      </c>
      <c r="J695" s="43" t="s">
        <v>8</v>
      </c>
      <c r="K695" s="43">
        <v>70</v>
      </c>
      <c r="L695" s="43">
        <v>16.77</v>
      </c>
      <c r="M695" s="43">
        <f>VLOOKUP(fLineItemInvoiceDetail[[#This Row],[Invoice Number]],fInvoiceHeader[[Invoice Number]:[% Sales Discount]],5,0)*fLineItemInvoiceDetail[[#This Row],[Quanity]]*fLineItemInvoiceDetail[[#This Row],[Unit Price]]</f>
        <v>76.300762924163067</v>
      </c>
      <c r="N6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695" s="43">
        <f>VLOOKUP(fLineItemInvoiceDetail[[#This Row],[Product]],dProduct[],4,0)*fLineItemInvoiceDetail[[#This Row],[Quanity]]</f>
        <v>280</v>
      </c>
      <c r="AM695" s="28">
        <v>126312</v>
      </c>
      <c r="AN695" s="28">
        <v>17.149999999999999</v>
      </c>
      <c r="AO695" s="28">
        <v>7.02</v>
      </c>
      <c r="AQ695" s="30">
        <v>125855</v>
      </c>
      <c r="AR695" s="28" t="s">
        <v>8</v>
      </c>
      <c r="AS695" s="28">
        <v>70</v>
      </c>
      <c r="AT695" s="28">
        <v>16.77</v>
      </c>
      <c r="AU695" s="48">
        <f t="shared" si="22"/>
        <v>76.300762924163067</v>
      </c>
      <c r="AV695" s="48">
        <f t="shared" si="23"/>
        <v>31.5</v>
      </c>
    </row>
    <row r="696" spans="1:48" x14ac:dyDescent="0.25">
      <c r="A696" s="1">
        <v>43616</v>
      </c>
      <c r="B696">
        <v>126313</v>
      </c>
      <c r="C696">
        <v>84</v>
      </c>
      <c r="D696">
        <v>131.71</v>
      </c>
      <c r="E696">
        <f>SUMPRODUCT(fLineItemInvoiceDetail[Quanity],fLineItemInvoiceDetail[Unit Price],--(fLineItemInvoiceDetail[Invoice Number]=fInvoiceHeader[[#This Row],[Invoice Number]]))</f>
        <v>2026.34</v>
      </c>
      <c r="F696">
        <f>fInvoiceHeader[[#This Row],[Invoice Discount]]/fInvoiceHeader[[#This Row],[Invoice Sales]]</f>
        <v>6.4998963648746022E-2</v>
      </c>
      <c r="G696">
        <f>SUMIFS(fLineItemInvoiceDetail[Line Weight],fLineItemInvoiceDetail[Invoice Number],fInvoiceHeader[[#This Row],[Invoice Number]])</f>
        <v>497</v>
      </c>
      <c r="I696" s="46">
        <v>125855</v>
      </c>
      <c r="J696" s="46" t="s">
        <v>11</v>
      </c>
      <c r="K696" s="46">
        <v>56</v>
      </c>
      <c r="L696" s="46">
        <v>11.97</v>
      </c>
      <c r="M696" s="46">
        <f>VLOOKUP(fLineItemInvoiceDetail[[#This Row],[Invoice Number]],fInvoiceHeader[[Invoice Number]:[% Sales Discount]],5,0)*fLineItemInvoiceDetail[[#This Row],[Quanity]]*fLineItemInvoiceDetail[[#This Row],[Unit Price]]</f>
        <v>43.569237075836952</v>
      </c>
      <c r="N6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696" s="46">
        <f>VLOOKUP(fLineItemInvoiceDetail[[#This Row],[Product]],dProduct[],4,0)*fLineItemInvoiceDetail[[#This Row],[Quanity]]</f>
        <v>280</v>
      </c>
      <c r="AM696" s="31">
        <v>126313</v>
      </c>
      <c r="AN696" s="31">
        <v>84</v>
      </c>
      <c r="AO696" s="31">
        <v>131.71</v>
      </c>
      <c r="AQ696" s="32">
        <v>125855</v>
      </c>
      <c r="AR696" s="31" t="s">
        <v>11</v>
      </c>
      <c r="AS696" s="31">
        <v>56</v>
      </c>
      <c r="AT696" s="31">
        <v>11.97</v>
      </c>
      <c r="AU696" s="48">
        <f t="shared" si="22"/>
        <v>43.569237075836952</v>
      </c>
      <c r="AV696" s="48">
        <f t="shared" si="23"/>
        <v>31.5</v>
      </c>
    </row>
    <row r="697" spans="1:48" x14ac:dyDescent="0.25">
      <c r="A697" s="1">
        <v>43616</v>
      </c>
      <c r="B697">
        <v>126314</v>
      </c>
      <c r="C697">
        <v>17.149999999999999</v>
      </c>
      <c r="D697">
        <v>7.16</v>
      </c>
      <c r="E697">
        <f>SUMPRODUCT(fLineItemInvoiceDetail[Quanity],fLineItemInvoiceDetail[Unit Price],--(fLineItemInvoiceDetail[Invoice Number]=fInvoiceHeader[[#This Row],[Invoice Number]]))</f>
        <v>357.76</v>
      </c>
      <c r="F697">
        <f>fInvoiceHeader[[#This Row],[Invoice Discount]]/fInvoiceHeader[[#This Row],[Invoice Sales]]</f>
        <v>2.0013416815742396E-2</v>
      </c>
      <c r="G697">
        <f>SUMIFS(fLineItemInvoiceDetail[Line Weight],fLineItemInvoiceDetail[Invoice Number],fInvoiceHeader[[#This Row],[Invoice Number]])</f>
        <v>104</v>
      </c>
      <c r="I697" s="43">
        <v>125856</v>
      </c>
      <c r="J697" s="43" t="s">
        <v>10</v>
      </c>
      <c r="K697" s="43">
        <v>70</v>
      </c>
      <c r="L697" s="43">
        <v>17.37</v>
      </c>
      <c r="M697" s="43">
        <f>VLOOKUP(fLineItemInvoiceDetail[[#This Row],[Invoice Number]],fInvoiceHeader[[Invoice Number]:[% Sales Discount]],5,0)*fLineItemInvoiceDetail[[#This Row],[Quanity]]*fLineItemInvoiceDetail[[#This Row],[Unit Price]]</f>
        <v>60.8</v>
      </c>
      <c r="N6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70.875</v>
      </c>
      <c r="O697" s="43">
        <f>VLOOKUP(fLineItemInvoiceDetail[[#This Row],[Product]],dProduct[],4,0)*fLineItemInvoiceDetail[[#This Row],[Quanity]]</f>
        <v>420</v>
      </c>
      <c r="AM697" s="28">
        <v>126314</v>
      </c>
      <c r="AN697" s="28">
        <v>17.149999999999999</v>
      </c>
      <c r="AO697" s="28">
        <v>7.16</v>
      </c>
      <c r="AQ697" s="30">
        <v>125856</v>
      </c>
      <c r="AR697" s="28" t="s">
        <v>10</v>
      </c>
      <c r="AS697" s="28">
        <v>70</v>
      </c>
      <c r="AT697" s="28">
        <v>17.37</v>
      </c>
      <c r="AU697" s="48">
        <f t="shared" si="22"/>
        <v>60.8</v>
      </c>
      <c r="AV697" s="48">
        <f t="shared" si="23"/>
        <v>70.875</v>
      </c>
    </row>
    <row r="698" spans="1:48" x14ac:dyDescent="0.25">
      <c r="A698" s="1">
        <v>43620</v>
      </c>
      <c r="B698">
        <v>126316</v>
      </c>
      <c r="C698">
        <v>16.8</v>
      </c>
      <c r="D698">
        <v>28.62</v>
      </c>
      <c r="E698">
        <f>SUMPRODUCT(fLineItemInvoiceDetail[Quanity],fLineItemInvoiceDetail[Unit Price],--(fLineItemInvoiceDetail[Invoice Number]=fInvoiceHeader[[#This Row],[Invoice Number]]))</f>
        <v>817.65000000000009</v>
      </c>
      <c r="F698">
        <f>fInvoiceHeader[[#This Row],[Invoice Discount]]/fInvoiceHeader[[#This Row],[Invoice Sales]]</f>
        <v>3.5002751788662627E-2</v>
      </c>
      <c r="G698">
        <f>SUMIFS(fLineItemInvoiceDetail[Line Weight],fLineItemInvoiceDetail[Invoice Number],fInvoiceHeader[[#This Row],[Invoice Number]])</f>
        <v>180</v>
      </c>
      <c r="I698" s="46">
        <v>125857</v>
      </c>
      <c r="J698" s="46" t="s">
        <v>22</v>
      </c>
      <c r="K698" s="46">
        <v>61</v>
      </c>
      <c r="L698" s="46">
        <v>45</v>
      </c>
      <c r="M698" s="46">
        <f>VLOOKUP(fLineItemInvoiceDetail[[#This Row],[Invoice Number]],fInvoiceHeader[[Invoice Number]:[% Sales Discount]],5,0)*fLineItemInvoiceDetail[[#This Row],[Quanity]]*fLineItemInvoiceDetail[[#This Row],[Unit Price]]</f>
        <v>205.88</v>
      </c>
      <c r="N6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33.075000000000003</v>
      </c>
      <c r="O698" s="46">
        <f>VLOOKUP(fLineItemInvoiceDetail[[#This Row],[Product]],dProduct[],4,0)*fLineItemInvoiceDetail[[#This Row],[Quanity]]</f>
        <v>427</v>
      </c>
      <c r="AM698" s="31">
        <v>126316</v>
      </c>
      <c r="AN698" s="31">
        <v>16.8</v>
      </c>
      <c r="AO698" s="31">
        <v>28.62</v>
      </c>
      <c r="AQ698" s="32">
        <v>125857</v>
      </c>
      <c r="AR698" s="31" t="s">
        <v>22</v>
      </c>
      <c r="AS698" s="31">
        <v>61</v>
      </c>
      <c r="AT698" s="31">
        <v>45</v>
      </c>
      <c r="AU698" s="48">
        <f t="shared" si="22"/>
        <v>205.88</v>
      </c>
      <c r="AV698" s="48">
        <f t="shared" si="23"/>
        <v>33.075000000000003</v>
      </c>
    </row>
    <row r="699" spans="1:48" x14ac:dyDescent="0.25">
      <c r="A699" s="1">
        <v>43621</v>
      </c>
      <c r="B699">
        <v>126317</v>
      </c>
      <c r="C699">
        <v>11.2</v>
      </c>
      <c r="D699">
        <v>15.81</v>
      </c>
      <c r="E699">
        <f>SUMPRODUCT(fLineItemInvoiceDetail[Quanity],fLineItemInvoiceDetail[Unit Price],--(fLineItemInvoiceDetail[Invoice Number]=fInvoiceHeader[[#This Row],[Invoice Number]]))</f>
        <v>526.93000000000006</v>
      </c>
      <c r="F699">
        <f>fInvoiceHeader[[#This Row],[Invoice Discount]]/fInvoiceHeader[[#This Row],[Invoice Sales]]</f>
        <v>3.0003985349097602E-2</v>
      </c>
      <c r="G699">
        <f>SUMIFS(fLineItemInvoiceDetail[Line Weight],fLineItemInvoiceDetail[Invoice Number],fInvoiceHeader[[#This Row],[Invoice Number]])</f>
        <v>116</v>
      </c>
      <c r="I699" s="43">
        <v>125859</v>
      </c>
      <c r="J699" s="43" t="s">
        <v>15</v>
      </c>
      <c r="K699" s="43">
        <v>50</v>
      </c>
      <c r="L699" s="43">
        <v>17.37</v>
      </c>
      <c r="M699" s="43">
        <f>VLOOKUP(fLineItemInvoiceDetail[[#This Row],[Invoice Number]],fInvoiceHeader[[Invoice Number]:[% Sales Discount]],5,0)*fLineItemInvoiceDetail[[#This Row],[Quanity]]*fLineItemInvoiceDetail[[#This Row],[Unit Price]]</f>
        <v>86.850366689325284</v>
      </c>
      <c r="N6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20.99497126436782</v>
      </c>
      <c r="O699" s="43">
        <f>VLOOKUP(fLineItemInvoiceDetail[[#This Row],[Product]],dProduct[],4,0)*fLineItemInvoiceDetail[[#This Row],[Quanity]]</f>
        <v>250</v>
      </c>
      <c r="AM699" s="28">
        <v>126317</v>
      </c>
      <c r="AN699" s="28">
        <v>11.2</v>
      </c>
      <c r="AO699" s="28">
        <v>15.81</v>
      </c>
      <c r="AQ699" s="30">
        <v>125859</v>
      </c>
      <c r="AR699" s="28" t="s">
        <v>15</v>
      </c>
      <c r="AS699" s="28">
        <v>50</v>
      </c>
      <c r="AT699" s="28">
        <v>17.37</v>
      </c>
      <c r="AU699" s="48">
        <f t="shared" si="22"/>
        <v>86.850366689325284</v>
      </c>
      <c r="AV699" s="48">
        <f t="shared" si="23"/>
        <v>20.99497126436782</v>
      </c>
    </row>
    <row r="700" spans="1:48" x14ac:dyDescent="0.25">
      <c r="A700" s="1">
        <v>43623</v>
      </c>
      <c r="B700">
        <v>126319</v>
      </c>
      <c r="C700">
        <v>81.900000000000006</v>
      </c>
      <c r="D700">
        <v>340.8</v>
      </c>
      <c r="E700">
        <f>SUMPRODUCT(fLineItemInvoiceDetail[Quanity],fLineItemInvoiceDetail[Unit Price],--(fLineItemInvoiceDetail[Invoice Number]=fInvoiceHeader[[#This Row],[Invoice Number]]))</f>
        <v>3408.0099999999998</v>
      </c>
      <c r="F700">
        <f>fInvoiceHeader[[#This Row],[Invoice Discount]]/fInvoiceHeader[[#This Row],[Invoice Sales]]</f>
        <v>9.9999706573630956E-2</v>
      </c>
      <c r="G700">
        <f>SUMIFS(fLineItemInvoiceDetail[Line Weight],fLineItemInvoiceDetail[Invoice Number],fInvoiceHeader[[#This Row],[Invoice Number]])</f>
        <v>683.5</v>
      </c>
      <c r="I700" s="46">
        <v>125859</v>
      </c>
      <c r="J700" s="46" t="s">
        <v>10</v>
      </c>
      <c r="K700" s="46">
        <v>69</v>
      </c>
      <c r="L700" s="46">
        <v>17.37</v>
      </c>
      <c r="M700" s="46">
        <f>VLOOKUP(fLineItemInvoiceDetail[[#This Row],[Invoice Number]],fInvoiceHeader[[Invoice Number]:[% Sales Discount]],5,0)*fLineItemInvoiceDetail[[#This Row],[Quanity]]*fLineItemInvoiceDetail[[#This Row],[Unit Price]]</f>
        <v>119.85350603126888</v>
      </c>
      <c r="N7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34.767672413793107</v>
      </c>
      <c r="O700" s="46">
        <f>VLOOKUP(fLineItemInvoiceDetail[[#This Row],[Product]],dProduct[],4,0)*fLineItemInvoiceDetail[[#This Row],[Quanity]]</f>
        <v>414</v>
      </c>
      <c r="AM700" s="31">
        <v>126319</v>
      </c>
      <c r="AN700" s="31">
        <v>81.900000000000006</v>
      </c>
      <c r="AO700" s="31">
        <v>340.8</v>
      </c>
      <c r="AQ700" s="32">
        <v>125859</v>
      </c>
      <c r="AR700" s="31" t="s">
        <v>10</v>
      </c>
      <c r="AS700" s="31">
        <v>69</v>
      </c>
      <c r="AT700" s="31">
        <v>17.37</v>
      </c>
      <c r="AU700" s="48">
        <f t="shared" si="22"/>
        <v>119.85350603126888</v>
      </c>
      <c r="AV700" s="48">
        <f t="shared" si="23"/>
        <v>34.767672413793107</v>
      </c>
    </row>
    <row r="701" spans="1:48" x14ac:dyDescent="0.25">
      <c r="A701" s="1">
        <v>43624</v>
      </c>
      <c r="B701">
        <v>126320</v>
      </c>
      <c r="C701">
        <v>180.42500000000001</v>
      </c>
      <c r="D701">
        <v>376.81</v>
      </c>
      <c r="E701">
        <f>SUMPRODUCT(fLineItemInvoiceDetail[Quanity],fLineItemInvoiceDetail[Unit Price],--(fLineItemInvoiceDetail[Invoice Number]=fInvoiceHeader[[#This Row],[Invoice Number]]))</f>
        <v>3768.08</v>
      </c>
      <c r="F701">
        <f>fInvoiceHeader[[#This Row],[Invoice Discount]]/fInvoiceHeader[[#This Row],[Invoice Sales]]</f>
        <v>0.10000053077429354</v>
      </c>
      <c r="G701">
        <f>SUMIFS(fLineItemInvoiceDetail[Line Weight],fLineItemInvoiceDetail[Invoice Number],fInvoiceHeader[[#This Row],[Invoice Number]])</f>
        <v>1892</v>
      </c>
      <c r="I701" s="43">
        <v>125859</v>
      </c>
      <c r="J701" s="43" t="s">
        <v>6</v>
      </c>
      <c r="K701" s="43">
        <v>79</v>
      </c>
      <c r="L701" s="43">
        <v>27.57</v>
      </c>
      <c r="M701" s="43">
        <f>VLOOKUP(fLineItemInvoiceDetail[[#This Row],[Invoice Number]],fInvoiceHeader[[Invoice Number]:[% Sales Discount]],5,0)*fLineItemInvoiceDetail[[#This Row],[Quanity]]*fLineItemInvoiceDetail[[#This Row],[Unit Price]]</f>
        <v>217.80391958589652</v>
      </c>
      <c r="N7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19.903232758620693</v>
      </c>
      <c r="O701" s="43">
        <f>VLOOKUP(fLineItemInvoiceDetail[[#This Row],[Product]],dProduct[],4,0)*fLineItemInvoiceDetail[[#This Row],[Quanity]]</f>
        <v>237</v>
      </c>
      <c r="AM701" s="28">
        <v>126320</v>
      </c>
      <c r="AN701" s="28">
        <v>180.42500000000001</v>
      </c>
      <c r="AO701" s="28">
        <v>376.81</v>
      </c>
      <c r="AQ701" s="30">
        <v>125859</v>
      </c>
      <c r="AR701" s="28" t="s">
        <v>6</v>
      </c>
      <c r="AS701" s="28">
        <v>79</v>
      </c>
      <c r="AT701" s="28">
        <v>27.57</v>
      </c>
      <c r="AU701" s="48">
        <f t="shared" si="22"/>
        <v>217.80391958589652</v>
      </c>
      <c r="AV701" s="48">
        <f t="shared" si="23"/>
        <v>19.903232758620693</v>
      </c>
    </row>
    <row r="702" spans="1:48" x14ac:dyDescent="0.25">
      <c r="A702" s="1">
        <v>43625</v>
      </c>
      <c r="B702">
        <v>126321</v>
      </c>
      <c r="C702">
        <v>44.1</v>
      </c>
      <c r="D702">
        <v>22.02</v>
      </c>
      <c r="E702">
        <f>SUMPRODUCT(fLineItemInvoiceDetail[Quanity],fLineItemInvoiceDetail[Unit Price],--(fLineItemInvoiceDetail[Invoice Number]=fInvoiceHeader[[#This Row],[Invoice Number]]))</f>
        <v>733.98</v>
      </c>
      <c r="F702">
        <f>fInvoiceHeader[[#This Row],[Invoice Discount]]/fInvoiceHeader[[#This Row],[Invoice Sales]]</f>
        <v>3.0000817460966236E-2</v>
      </c>
      <c r="G702">
        <f>SUMIFS(fLineItemInvoiceDetail[Line Weight],fLineItemInvoiceDetail[Invoice Number],fInvoiceHeader[[#This Row],[Invoice Number]])</f>
        <v>273</v>
      </c>
      <c r="I702" s="46">
        <v>125859</v>
      </c>
      <c r="J702" s="46" t="s">
        <v>17</v>
      </c>
      <c r="K702" s="46">
        <v>22</v>
      </c>
      <c r="L702" s="46">
        <v>22.36</v>
      </c>
      <c r="M702" s="46">
        <f>VLOOKUP(fLineItemInvoiceDetail[[#This Row],[Invoice Number]],fInvoiceHeader[[Invoice Number]:[% Sales Discount]],5,0)*fLineItemInvoiceDetail[[#This Row],[Quanity]]*fLineItemInvoiceDetail[[#This Row],[Unit Price]]</f>
        <v>49.192207693509367</v>
      </c>
      <c r="N7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12.009123563218392</v>
      </c>
      <c r="O702" s="46">
        <f>VLOOKUP(fLineItemInvoiceDetail[[#This Row],[Product]],dProduct[],4,0)*fLineItemInvoiceDetail[[#This Row],[Quanity]]</f>
        <v>143</v>
      </c>
      <c r="AM702" s="31">
        <v>126321</v>
      </c>
      <c r="AN702" s="31">
        <v>44.1</v>
      </c>
      <c r="AO702" s="31">
        <v>22.02</v>
      </c>
      <c r="AQ702" s="32">
        <v>125859</v>
      </c>
      <c r="AR702" s="31" t="s">
        <v>17</v>
      </c>
      <c r="AS702" s="31">
        <v>22</v>
      </c>
      <c r="AT702" s="31">
        <v>22.36</v>
      </c>
      <c r="AU702" s="48">
        <f t="shared" si="22"/>
        <v>49.192207693509367</v>
      </c>
      <c r="AV702" s="48">
        <f t="shared" si="23"/>
        <v>12.009123563218392</v>
      </c>
    </row>
    <row r="703" spans="1:48" x14ac:dyDescent="0.25">
      <c r="A703" s="1">
        <v>43630</v>
      </c>
      <c r="B703">
        <v>126323</v>
      </c>
      <c r="C703">
        <v>102.72499999999999</v>
      </c>
      <c r="D703">
        <v>515.17999999999995</v>
      </c>
      <c r="E703">
        <f>SUMPRODUCT(fLineItemInvoiceDetail[Quanity],fLineItemInvoiceDetail[Unit Price],--(fLineItemInvoiceDetail[Invoice Number]=fInvoiceHeader[[#This Row],[Invoice Number]]))</f>
        <v>5151.75</v>
      </c>
      <c r="F703">
        <f>fInvoiceHeader[[#This Row],[Invoice Discount]]/fInvoiceHeader[[#This Row],[Invoice Sales]]</f>
        <v>0.1000009705439899</v>
      </c>
      <c r="G703">
        <f>SUMIFS(fLineItemInvoiceDetail[Line Weight],fLineItemInvoiceDetail[Invoice Number],fInvoiceHeader[[#This Row],[Invoice Number]])</f>
        <v>876.5</v>
      </c>
      <c r="I703" s="43">
        <v>125860</v>
      </c>
      <c r="J703" s="43" t="s">
        <v>10</v>
      </c>
      <c r="K703" s="43">
        <v>153</v>
      </c>
      <c r="L703" s="43">
        <v>13.03</v>
      </c>
      <c r="M703" s="43">
        <f>VLOOKUP(fLineItemInvoiceDetail[[#This Row],[Invoice Number]],fInvoiceHeader[[Invoice Number]:[% Sales Discount]],5,0)*fLineItemInvoiceDetail[[#This Row],[Quanity]]*fLineItemInvoiceDetail[[#This Row],[Unit Price]]</f>
        <v>129.58000000000001</v>
      </c>
      <c r="N7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50.75</v>
      </c>
      <c r="O703" s="43">
        <f>VLOOKUP(fLineItemInvoiceDetail[[#This Row],[Product]],dProduct[],4,0)*fLineItemInvoiceDetail[[#This Row],[Quanity]]</f>
        <v>918</v>
      </c>
      <c r="AM703" s="28">
        <v>126323</v>
      </c>
      <c r="AN703" s="28">
        <v>102.72499999999999</v>
      </c>
      <c r="AO703" s="28">
        <v>515.17999999999995</v>
      </c>
      <c r="AQ703" s="30">
        <v>125860</v>
      </c>
      <c r="AR703" s="28" t="s">
        <v>10</v>
      </c>
      <c r="AS703" s="28">
        <v>153</v>
      </c>
      <c r="AT703" s="28">
        <v>13.03</v>
      </c>
      <c r="AU703" s="48">
        <f t="shared" si="22"/>
        <v>129.58000000000001</v>
      </c>
      <c r="AV703" s="48">
        <f t="shared" si="23"/>
        <v>50.75</v>
      </c>
    </row>
    <row r="704" spans="1:48" x14ac:dyDescent="0.25">
      <c r="A704" s="1">
        <v>43631</v>
      </c>
      <c r="B704">
        <v>126324</v>
      </c>
      <c r="C704">
        <v>232.92500000000001</v>
      </c>
      <c r="D704">
        <v>355.88</v>
      </c>
      <c r="E704">
        <f>SUMPRODUCT(fLineItemInvoiceDetail[Quanity],fLineItemInvoiceDetail[Unit Price],--(fLineItemInvoiceDetail[Invoice Number]=fInvoiceHeader[[#This Row],[Invoice Number]]))</f>
        <v>3558.7799999999997</v>
      </c>
      <c r="F704">
        <f>fInvoiceHeader[[#This Row],[Invoice Discount]]/fInvoiceHeader[[#This Row],[Invoice Sales]]</f>
        <v>0.10000056199034502</v>
      </c>
      <c r="G704">
        <f>SUMIFS(fLineItemInvoiceDetail[Line Weight],fLineItemInvoiceDetail[Invoice Number],fInvoiceHeader[[#This Row],[Invoice Number]])</f>
        <v>1704.5</v>
      </c>
      <c r="I704" s="46">
        <v>125861</v>
      </c>
      <c r="J704" s="46" t="s">
        <v>8</v>
      </c>
      <c r="K704" s="46">
        <v>122</v>
      </c>
      <c r="L704" s="46">
        <v>15.37</v>
      </c>
      <c r="M704" s="46">
        <f>VLOOKUP(fLineItemInvoiceDetail[[#This Row],[Invoice Number]],fInvoiceHeader[[Invoice Number]:[% Sales Discount]],5,0)*fLineItemInvoiceDetail[[#This Row],[Quanity]]*fLineItemInvoiceDetail[[#This Row],[Unit Price]]</f>
        <v>187.51400000000004</v>
      </c>
      <c r="N7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35.17605421686747</v>
      </c>
      <c r="O704" s="46">
        <f>VLOOKUP(fLineItemInvoiceDetail[[#This Row],[Product]],dProduct[],4,0)*fLineItemInvoiceDetail[[#This Row],[Quanity]]</f>
        <v>488</v>
      </c>
      <c r="AM704" s="31">
        <v>126324</v>
      </c>
      <c r="AN704" s="31">
        <v>232.92500000000001</v>
      </c>
      <c r="AO704" s="31">
        <v>355.88</v>
      </c>
      <c r="AQ704" s="32">
        <v>125861</v>
      </c>
      <c r="AR704" s="31" t="s">
        <v>8</v>
      </c>
      <c r="AS704" s="31">
        <v>122</v>
      </c>
      <c r="AT704" s="31">
        <v>15.37</v>
      </c>
      <c r="AU704" s="48">
        <f t="shared" si="22"/>
        <v>187.51400000000004</v>
      </c>
      <c r="AV704" s="48">
        <f t="shared" si="23"/>
        <v>35.17605421686747</v>
      </c>
    </row>
    <row r="705" spans="1:48" x14ac:dyDescent="0.25">
      <c r="A705" s="1">
        <v>43631</v>
      </c>
      <c r="B705">
        <v>126325</v>
      </c>
      <c r="C705">
        <v>38.5</v>
      </c>
      <c r="D705">
        <v>28.98</v>
      </c>
      <c r="E705">
        <f>SUMPRODUCT(fLineItemInvoiceDetail[Quanity],fLineItemInvoiceDetail[Unit Price],--(fLineItemInvoiceDetail[Invoice Number]=fInvoiceHeader[[#This Row],[Invoice Number]]))</f>
        <v>828.08</v>
      </c>
      <c r="F705">
        <f>fInvoiceHeader[[#This Row],[Invoice Discount]]/fInvoiceHeader[[#This Row],[Invoice Sales]]</f>
        <v>3.4996618684185105E-2</v>
      </c>
      <c r="G705">
        <f>SUMIFS(fLineItemInvoiceDetail[Line Weight],fLineItemInvoiceDetail[Invoice Number],fInvoiceHeader[[#This Row],[Invoice Number]])</f>
        <v>308</v>
      </c>
      <c r="I705" s="43">
        <v>125861</v>
      </c>
      <c r="J705" s="43" t="s">
        <v>14</v>
      </c>
      <c r="K705" s="43">
        <v>73</v>
      </c>
      <c r="L705" s="43">
        <v>17.37</v>
      </c>
      <c r="M705" s="43">
        <f>VLOOKUP(fLineItemInvoiceDetail[[#This Row],[Invoice Number]],fInvoiceHeader[[Invoice Number]:[% Sales Discount]],5,0)*fLineItemInvoiceDetail[[#This Row],[Quanity]]*fLineItemInvoiceDetail[[#This Row],[Unit Price]]</f>
        <v>126.80100000000003</v>
      </c>
      <c r="N7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36.833942018072285</v>
      </c>
      <c r="O705" s="43">
        <f>VLOOKUP(fLineItemInvoiceDetail[[#This Row],[Product]],dProduct[],4,0)*fLineItemInvoiceDetail[[#This Row],[Quanity]]</f>
        <v>511</v>
      </c>
      <c r="AM705" s="28">
        <v>126325</v>
      </c>
      <c r="AN705" s="28">
        <v>38.5</v>
      </c>
      <c r="AO705" s="28">
        <v>28.98</v>
      </c>
      <c r="AQ705" s="30">
        <v>125861</v>
      </c>
      <c r="AR705" s="28" t="s">
        <v>14</v>
      </c>
      <c r="AS705" s="28">
        <v>73</v>
      </c>
      <c r="AT705" s="28">
        <v>17.37</v>
      </c>
      <c r="AU705" s="48">
        <f t="shared" si="22"/>
        <v>126.80100000000003</v>
      </c>
      <c r="AV705" s="48">
        <f t="shared" si="23"/>
        <v>36.833942018072285</v>
      </c>
    </row>
    <row r="706" spans="1:48" x14ac:dyDescent="0.25">
      <c r="A706" s="1">
        <v>43631</v>
      </c>
      <c r="B706">
        <v>126326</v>
      </c>
      <c r="C706">
        <v>301.875</v>
      </c>
      <c r="D706">
        <v>440.54</v>
      </c>
      <c r="E706">
        <f>SUMPRODUCT(fLineItemInvoiceDetail[Quanity],fLineItemInvoiceDetail[Unit Price],--(fLineItemInvoiceDetail[Invoice Number]=fInvoiceHeader[[#This Row],[Invoice Number]]))</f>
        <v>4405.3499999999995</v>
      </c>
      <c r="F706">
        <f>fInvoiceHeader[[#This Row],[Invoice Discount]]/fInvoiceHeader[[#This Row],[Invoice Sales]]</f>
        <v>0.1000011349835995</v>
      </c>
      <c r="G706">
        <f>SUMIFS(fLineItemInvoiceDetail[Line Weight],fLineItemInvoiceDetail[Invoice Number],fInvoiceHeader[[#This Row],[Invoice Number]])</f>
        <v>2027</v>
      </c>
      <c r="I706" s="46">
        <v>125861</v>
      </c>
      <c r="J706" s="46" t="s">
        <v>22</v>
      </c>
      <c r="K706" s="46">
        <v>47</v>
      </c>
      <c r="L706" s="46">
        <v>48.75</v>
      </c>
      <c r="M706" s="46">
        <f>VLOOKUP(fLineItemInvoiceDetail[[#This Row],[Invoice Number]],fInvoiceHeader[[Invoice Number]:[% Sales Discount]],5,0)*fLineItemInvoiceDetail[[#This Row],[Quanity]]*fLineItemInvoiceDetail[[#This Row],[Unit Price]]</f>
        <v>229.12500000000006</v>
      </c>
      <c r="N7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23.715003765060239</v>
      </c>
      <c r="O706" s="46">
        <f>VLOOKUP(fLineItemInvoiceDetail[[#This Row],[Product]],dProduct[],4,0)*fLineItemInvoiceDetail[[#This Row],[Quanity]]</f>
        <v>329</v>
      </c>
      <c r="AM706" s="31">
        <v>126326</v>
      </c>
      <c r="AN706" s="31">
        <v>301.875</v>
      </c>
      <c r="AO706" s="31">
        <v>440.54</v>
      </c>
      <c r="AQ706" s="32">
        <v>125861</v>
      </c>
      <c r="AR706" s="31" t="s">
        <v>22</v>
      </c>
      <c r="AS706" s="31">
        <v>47</v>
      </c>
      <c r="AT706" s="31">
        <v>48.75</v>
      </c>
      <c r="AU706" s="48">
        <f t="shared" si="22"/>
        <v>229.12500000000006</v>
      </c>
      <c r="AV706" s="48">
        <f t="shared" si="23"/>
        <v>23.715003765060239</v>
      </c>
    </row>
    <row r="707" spans="1:48" x14ac:dyDescent="0.25">
      <c r="A707" s="1">
        <v>43632</v>
      </c>
      <c r="B707">
        <v>126327</v>
      </c>
      <c r="C707">
        <v>85.75</v>
      </c>
      <c r="D707">
        <v>536.63</v>
      </c>
      <c r="E707">
        <f>SUMPRODUCT(fLineItemInvoiceDetail[Quanity],fLineItemInvoiceDetail[Unit Price],--(fLineItemInvoiceDetail[Invoice Number]=fInvoiceHeader[[#This Row],[Invoice Number]]))</f>
        <v>5366.25</v>
      </c>
      <c r="F707">
        <f>fInvoiceHeader[[#This Row],[Invoice Discount]]/fInvoiceHeader[[#This Row],[Invoice Sales]]</f>
        <v>0.10000093174935942</v>
      </c>
      <c r="G707">
        <f>SUMIFS(fLineItemInvoiceDetail[Line Weight],fLineItemInvoiceDetail[Invoice Number],fInvoiceHeader[[#This Row],[Invoice Number]])</f>
        <v>1113</v>
      </c>
      <c r="I707" s="43">
        <v>125862</v>
      </c>
      <c r="J707" s="43" t="s">
        <v>8</v>
      </c>
      <c r="K707" s="43">
        <v>42</v>
      </c>
      <c r="L707" s="43">
        <v>18.170000000000002</v>
      </c>
      <c r="M707" s="43">
        <f>VLOOKUP(fLineItemInvoiceDetail[[#This Row],[Invoice Number]],fInvoiceHeader[[Invoice Number]:[% Sales Discount]],5,0)*fLineItemInvoiceDetail[[#This Row],[Quanity]]*fLineItemInvoiceDetail[[#This Row],[Unit Price]]</f>
        <v>38.154948658674265</v>
      </c>
      <c r="N7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13.82769230769231</v>
      </c>
      <c r="O707" s="43">
        <f>VLOOKUP(fLineItemInvoiceDetail[[#This Row],[Product]],dProduct[],4,0)*fLineItemInvoiceDetail[[#This Row],[Quanity]]</f>
        <v>168</v>
      </c>
      <c r="AM707" s="28">
        <v>126327</v>
      </c>
      <c r="AN707" s="28">
        <v>85.75</v>
      </c>
      <c r="AO707" s="28">
        <v>536.63</v>
      </c>
      <c r="AQ707" s="30">
        <v>125862</v>
      </c>
      <c r="AR707" s="28" t="s">
        <v>8</v>
      </c>
      <c r="AS707" s="28">
        <v>42</v>
      </c>
      <c r="AT707" s="28">
        <v>18.170000000000002</v>
      </c>
      <c r="AU707" s="48">
        <f t="shared" si="22"/>
        <v>38.154948658674265</v>
      </c>
      <c r="AV707" s="48">
        <f t="shared" si="23"/>
        <v>13.82769230769231</v>
      </c>
    </row>
    <row r="708" spans="1:48" x14ac:dyDescent="0.25">
      <c r="A708" s="1">
        <v>43635</v>
      </c>
      <c r="B708">
        <v>126328</v>
      </c>
      <c r="C708">
        <v>25.024999999999999</v>
      </c>
      <c r="D708">
        <v>22.02</v>
      </c>
      <c r="E708">
        <f>SUMPRODUCT(fLineItemInvoiceDetail[Quanity],fLineItemInvoiceDetail[Unit Price],--(fLineItemInvoiceDetail[Invoice Number]=fInvoiceHeader[[#This Row],[Invoice Number]]))</f>
        <v>733.98</v>
      </c>
      <c r="F708">
        <f>fInvoiceHeader[[#This Row],[Invoice Discount]]/fInvoiceHeader[[#This Row],[Invoice Sales]]</f>
        <v>3.0000817460966236E-2</v>
      </c>
      <c r="G708">
        <f>SUMIFS(fLineItemInvoiceDetail[Line Weight],fLineItemInvoiceDetail[Invoice Number],fInvoiceHeader[[#This Row],[Invoice Number]])</f>
        <v>195</v>
      </c>
      <c r="I708" s="46">
        <v>125862</v>
      </c>
      <c r="J708" s="46" t="s">
        <v>21</v>
      </c>
      <c r="K708" s="46">
        <v>17</v>
      </c>
      <c r="L708" s="46">
        <v>20.76</v>
      </c>
      <c r="M708" s="46">
        <f>VLOOKUP(fLineItemInvoiceDetail[[#This Row],[Invoice Number]],fInvoiceHeader[[Invoice Number]:[% Sales Discount]],5,0)*fLineItemInvoiceDetail[[#This Row],[Quanity]]*fLineItemInvoiceDetail[[#This Row],[Unit Price]]</f>
        <v>17.645051341325733</v>
      </c>
      <c r="N7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4.8973076923076926</v>
      </c>
      <c r="O708" s="46">
        <f>VLOOKUP(fLineItemInvoiceDetail[[#This Row],[Product]],dProduct[],4,0)*fLineItemInvoiceDetail[[#This Row],[Quanity]]</f>
        <v>59.5</v>
      </c>
      <c r="AM708" s="31">
        <v>126328</v>
      </c>
      <c r="AN708" s="31">
        <v>25.024999999999999</v>
      </c>
      <c r="AO708" s="31">
        <v>22.02</v>
      </c>
      <c r="AQ708" s="32">
        <v>125862</v>
      </c>
      <c r="AR708" s="31" t="s">
        <v>21</v>
      </c>
      <c r="AS708" s="31">
        <v>17</v>
      </c>
      <c r="AT708" s="31">
        <v>20.76</v>
      </c>
      <c r="AU708" s="48">
        <f t="shared" si="22"/>
        <v>17.645051341325733</v>
      </c>
      <c r="AV708" s="48">
        <f t="shared" si="23"/>
        <v>4.8973076923076926</v>
      </c>
    </row>
    <row r="709" spans="1:48" x14ac:dyDescent="0.25">
      <c r="A709" s="1">
        <v>43635</v>
      </c>
      <c r="B709">
        <v>126330</v>
      </c>
      <c r="C709">
        <v>129.85</v>
      </c>
      <c r="D709">
        <v>669.24</v>
      </c>
      <c r="E709">
        <f>SUMPRODUCT(fLineItemInvoiceDetail[Quanity],fLineItemInvoiceDetail[Unit Price],--(fLineItemInvoiceDetail[Invoice Number]=fInvoiceHeader[[#This Row],[Invoice Number]]))</f>
        <v>6692.4</v>
      </c>
      <c r="F709">
        <f>fInvoiceHeader[[#This Row],[Invoice Discount]]/fInvoiceHeader[[#This Row],[Invoice Sales]]</f>
        <v>0.1</v>
      </c>
      <c r="G709">
        <f>SUMIFS(fLineItemInvoiceDetail[Line Weight],fLineItemInvoiceDetail[Invoice Number],fInvoiceHeader[[#This Row],[Invoice Number]])</f>
        <v>1406</v>
      </c>
      <c r="I709" s="43">
        <v>125863</v>
      </c>
      <c r="J709" s="43" t="s">
        <v>11</v>
      </c>
      <c r="K709" s="43">
        <v>154</v>
      </c>
      <c r="L709" s="43">
        <v>8.98</v>
      </c>
      <c r="M709" s="43">
        <f>VLOOKUP(fLineItemInvoiceDetail[[#This Row],[Invoice Number]],fInvoiceHeader[[Invoice Number]:[% Sales Discount]],5,0)*fLineItemInvoiceDetail[[#This Row],[Quanity]]*fLineItemInvoiceDetail[[#This Row],[Unit Price]]</f>
        <v>69.150000000000006</v>
      </c>
      <c r="N7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94.325000000000003</v>
      </c>
      <c r="O709" s="43">
        <f>VLOOKUP(fLineItemInvoiceDetail[[#This Row],[Product]],dProduct[],4,0)*fLineItemInvoiceDetail[[#This Row],[Quanity]]</f>
        <v>770</v>
      </c>
      <c r="AM709" s="28">
        <v>126330</v>
      </c>
      <c r="AN709" s="28">
        <v>129.85</v>
      </c>
      <c r="AO709" s="28">
        <v>669.24</v>
      </c>
      <c r="AQ709" s="30">
        <v>125863</v>
      </c>
      <c r="AR709" s="28" t="s">
        <v>11</v>
      </c>
      <c r="AS709" s="28">
        <v>154</v>
      </c>
      <c r="AT709" s="28">
        <v>8.98</v>
      </c>
      <c r="AU709" s="48">
        <f t="shared" si="22"/>
        <v>69.150000000000006</v>
      </c>
      <c r="AV709" s="48">
        <f t="shared" si="23"/>
        <v>94.325000000000003</v>
      </c>
    </row>
    <row r="710" spans="1:48" x14ac:dyDescent="0.25">
      <c r="A710" s="1">
        <v>43636</v>
      </c>
      <c r="B710">
        <v>126331</v>
      </c>
      <c r="C710">
        <v>40.424999999999997</v>
      </c>
      <c r="D710">
        <v>57.04</v>
      </c>
      <c r="E710">
        <f>SUMPRODUCT(fLineItemInvoiceDetail[Quanity],fLineItemInvoiceDetail[Unit Price],--(fLineItemInvoiceDetail[Invoice Number]=fInvoiceHeader[[#This Row],[Invoice Number]]))</f>
        <v>1140.8800000000001</v>
      </c>
      <c r="F710">
        <f>fInvoiceHeader[[#This Row],[Invoice Discount]]/fInvoiceHeader[[#This Row],[Invoice Sales]]</f>
        <v>4.999649393450669E-2</v>
      </c>
      <c r="G710">
        <f>SUMIFS(fLineItemInvoiceDetail[Line Weight],fLineItemInvoiceDetail[Invoice Number],fInvoiceHeader[[#This Row],[Invoice Number]])</f>
        <v>520</v>
      </c>
      <c r="I710" s="46">
        <v>125864</v>
      </c>
      <c r="J710" s="46" t="s">
        <v>8</v>
      </c>
      <c r="K710" s="46">
        <v>47</v>
      </c>
      <c r="L710" s="46">
        <v>18.170000000000002</v>
      </c>
      <c r="M710" s="46">
        <f>VLOOKUP(fLineItemInvoiceDetail[[#This Row],[Invoice Number]],fInvoiceHeader[[Invoice Number]:[% Sales Discount]],5,0)*fLineItemInvoiceDetail[[#This Row],[Quanity]]*fLineItemInvoiceDetail[[#This Row],[Unit Price]]</f>
        <v>42.701046019044853</v>
      </c>
      <c r="N7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22.364606741573034</v>
      </c>
      <c r="O710" s="46">
        <f>VLOOKUP(fLineItemInvoiceDetail[[#This Row],[Product]],dProduct[],4,0)*fLineItemInvoiceDetail[[#This Row],[Quanity]]</f>
        <v>188</v>
      </c>
      <c r="AM710" s="31">
        <v>126331</v>
      </c>
      <c r="AN710" s="31">
        <v>40.424999999999997</v>
      </c>
      <c r="AO710" s="31">
        <v>57.04</v>
      </c>
      <c r="AQ710" s="32">
        <v>125864</v>
      </c>
      <c r="AR710" s="31" t="s">
        <v>8</v>
      </c>
      <c r="AS710" s="31">
        <v>47</v>
      </c>
      <c r="AT710" s="31">
        <v>18.170000000000002</v>
      </c>
      <c r="AU710" s="48">
        <f t="shared" si="22"/>
        <v>42.701046019044853</v>
      </c>
      <c r="AV710" s="48">
        <f t="shared" si="23"/>
        <v>22.364606741573034</v>
      </c>
    </row>
    <row r="711" spans="1:48" x14ac:dyDescent="0.25">
      <c r="A711" s="1">
        <v>43638</v>
      </c>
      <c r="B711">
        <v>126332</v>
      </c>
      <c r="C711">
        <v>58.974999999999994</v>
      </c>
      <c r="D711">
        <v>180.03</v>
      </c>
      <c r="E711">
        <f>SUMPRODUCT(fLineItemInvoiceDetail[Quanity],fLineItemInvoiceDetail[Unit Price],--(fLineItemInvoiceDetail[Invoice Number]=fInvoiceHeader[[#This Row],[Invoice Number]]))</f>
        <v>2400.4499999999998</v>
      </c>
      <c r="F711">
        <f>fInvoiceHeader[[#This Row],[Invoice Discount]]/fInvoiceHeader[[#This Row],[Invoice Sales]]</f>
        <v>7.4998437792913833E-2</v>
      </c>
      <c r="G711">
        <f>SUMIFS(fLineItemInvoiceDetail[Line Weight],fLineItemInvoiceDetail[Invoice Number],fInvoiceHeader[[#This Row],[Invoice Number]])</f>
        <v>484</v>
      </c>
      <c r="I711" s="43">
        <v>125864</v>
      </c>
      <c r="J711" s="43" t="s">
        <v>10</v>
      </c>
      <c r="K711" s="43">
        <v>28</v>
      </c>
      <c r="L711" s="43">
        <v>18.82</v>
      </c>
      <c r="M711" s="43">
        <f>VLOOKUP(fLineItemInvoiceDetail[[#This Row],[Invoice Number]],fInvoiceHeader[[Invoice Number]:[% Sales Discount]],5,0)*fLineItemInvoiceDetail[[#This Row],[Quanity]]*fLineItemInvoiceDetail[[#This Row],[Unit Price]]</f>
        <v>26.348953980955134</v>
      </c>
      <c r="N7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19.985393258426967</v>
      </c>
      <c r="O711" s="43">
        <f>VLOOKUP(fLineItemInvoiceDetail[[#This Row],[Product]],dProduct[],4,0)*fLineItemInvoiceDetail[[#This Row],[Quanity]]</f>
        <v>168</v>
      </c>
      <c r="AM711" s="28">
        <v>126332</v>
      </c>
      <c r="AN711" s="28">
        <v>58.974999999999994</v>
      </c>
      <c r="AO711" s="28">
        <v>180.03</v>
      </c>
      <c r="AQ711" s="30">
        <v>125864</v>
      </c>
      <c r="AR711" s="28" t="s">
        <v>10</v>
      </c>
      <c r="AS711" s="28">
        <v>28</v>
      </c>
      <c r="AT711" s="28">
        <v>18.82</v>
      </c>
      <c r="AU711" s="48">
        <f t="shared" si="22"/>
        <v>26.348953980955134</v>
      </c>
      <c r="AV711" s="48">
        <f t="shared" si="23"/>
        <v>19.985393258426967</v>
      </c>
    </row>
    <row r="712" spans="1:48" x14ac:dyDescent="0.25">
      <c r="A712" s="1">
        <v>43639</v>
      </c>
      <c r="B712">
        <v>126334</v>
      </c>
      <c r="C712">
        <v>15.925000000000001</v>
      </c>
      <c r="D712">
        <v>19.440000000000001</v>
      </c>
      <c r="E712">
        <f>SUMPRODUCT(fLineItemInvoiceDetail[Quanity],fLineItemInvoiceDetail[Unit Price],--(fLineItemInvoiceDetail[Invoice Number]=fInvoiceHeader[[#This Row],[Invoice Number]]))</f>
        <v>648.08999999999992</v>
      </c>
      <c r="F712">
        <f>fInvoiceHeader[[#This Row],[Invoice Discount]]/fInvoiceHeader[[#This Row],[Invoice Sales]]</f>
        <v>2.999583391195668E-2</v>
      </c>
      <c r="G712">
        <f>SUMIFS(fLineItemInvoiceDetail[Line Weight],fLineItemInvoiceDetail[Invoice Number],fInvoiceHeader[[#This Row],[Invoice Number]])</f>
        <v>199.5</v>
      </c>
      <c r="I712" s="46">
        <v>125865</v>
      </c>
      <c r="J712" s="46" t="s">
        <v>22</v>
      </c>
      <c r="K712" s="46">
        <v>32</v>
      </c>
      <c r="L712" s="46">
        <v>48.75</v>
      </c>
      <c r="M712" s="46">
        <f>VLOOKUP(fLineItemInvoiceDetail[[#This Row],[Invoice Number]],fInvoiceHeader[[Invoice Number]:[% Sales Discount]],5,0)*fLineItemInvoiceDetail[[#This Row],[Quanity]]*fLineItemInvoiceDetail[[#This Row],[Unit Price]]</f>
        <v>78</v>
      </c>
      <c r="N7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34.299999999999997</v>
      </c>
      <c r="O712" s="46">
        <f>VLOOKUP(fLineItemInvoiceDetail[[#This Row],[Product]],dProduct[],4,0)*fLineItemInvoiceDetail[[#This Row],[Quanity]]</f>
        <v>224</v>
      </c>
      <c r="AM712" s="31">
        <v>126334</v>
      </c>
      <c r="AN712" s="31">
        <v>15.925000000000001</v>
      </c>
      <c r="AO712" s="31">
        <v>19.440000000000001</v>
      </c>
      <c r="AQ712" s="32">
        <v>125865</v>
      </c>
      <c r="AR712" s="31" t="s">
        <v>22</v>
      </c>
      <c r="AS712" s="31">
        <v>32</v>
      </c>
      <c r="AT712" s="31">
        <v>48.75</v>
      </c>
      <c r="AU712" s="48">
        <f t="shared" si="22"/>
        <v>78</v>
      </c>
      <c r="AV712" s="48">
        <f t="shared" si="23"/>
        <v>34.299999999999997</v>
      </c>
    </row>
    <row r="713" spans="1:48" x14ac:dyDescent="0.25">
      <c r="A713" s="1">
        <v>43640</v>
      </c>
      <c r="B713">
        <v>126335</v>
      </c>
      <c r="C713">
        <v>157.5</v>
      </c>
      <c r="D713">
        <v>84.86</v>
      </c>
      <c r="E713">
        <f>SUMPRODUCT(fLineItemInvoiceDetail[Quanity],fLineItemInvoiceDetail[Unit Price],--(fLineItemInvoiceDetail[Invoice Number]=fInvoiceHeader[[#This Row],[Invoice Number]]))</f>
        <v>1697.22</v>
      </c>
      <c r="F713">
        <f>fInvoiceHeader[[#This Row],[Invoice Discount]]/fInvoiceHeader[[#This Row],[Invoice Sales]]</f>
        <v>4.9999410801192537E-2</v>
      </c>
      <c r="G713">
        <f>SUMIFS(fLineItemInvoiceDetail[Line Weight],fLineItemInvoiceDetail[Invoice Number],fInvoiceHeader[[#This Row],[Invoice Number]])</f>
        <v>945</v>
      </c>
      <c r="I713" s="43">
        <v>125868</v>
      </c>
      <c r="J713" s="43" t="s">
        <v>11</v>
      </c>
      <c r="K713" s="43">
        <v>69</v>
      </c>
      <c r="L713" s="43">
        <v>11.97</v>
      </c>
      <c r="M713" s="43">
        <f>VLOOKUP(fLineItemInvoiceDetail[[#This Row],[Invoice Number]],fInvoiceHeader[[Invoice Number]:[% Sales Discount]],5,0)*fLineItemInvoiceDetail[[#This Row],[Quanity]]*fLineItemInvoiceDetail[[#This Row],[Unit Price]]</f>
        <v>82.593505375422978</v>
      </c>
      <c r="N7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31.345936794582389</v>
      </c>
      <c r="O713" s="43">
        <f>VLOOKUP(fLineItemInvoiceDetail[[#This Row],[Product]],dProduct[],4,0)*fLineItemInvoiceDetail[[#This Row],[Quanity]]</f>
        <v>345</v>
      </c>
      <c r="AM713" s="28">
        <v>126335</v>
      </c>
      <c r="AN713" s="28">
        <v>157.5</v>
      </c>
      <c r="AO713" s="28">
        <v>84.86</v>
      </c>
      <c r="AQ713" s="30">
        <v>125868</v>
      </c>
      <c r="AR713" s="28" t="s">
        <v>11</v>
      </c>
      <c r="AS713" s="28">
        <v>69</v>
      </c>
      <c r="AT713" s="28">
        <v>11.97</v>
      </c>
      <c r="AU713" s="48">
        <f t="shared" si="22"/>
        <v>82.593505375422978</v>
      </c>
      <c r="AV713" s="48">
        <f t="shared" si="23"/>
        <v>31.345936794582389</v>
      </c>
    </row>
    <row r="714" spans="1:48" x14ac:dyDescent="0.25">
      <c r="A714" s="1">
        <v>43641</v>
      </c>
      <c r="B714">
        <v>126337</v>
      </c>
      <c r="C714">
        <v>50.05</v>
      </c>
      <c r="D714">
        <v>60.53</v>
      </c>
      <c r="E714">
        <f>SUMPRODUCT(fLineItemInvoiceDetail[Quanity],fLineItemInvoiceDetail[Unit Price],--(fLineItemInvoiceDetail[Invoice Number]=fInvoiceHeader[[#This Row],[Invoice Number]]))</f>
        <v>1210.6399999999999</v>
      </c>
      <c r="F714">
        <f>fInvoiceHeader[[#This Row],[Invoice Discount]]/fInvoiceHeader[[#This Row],[Invoice Sales]]</f>
        <v>4.9998347981233073E-2</v>
      </c>
      <c r="G714">
        <f>SUMIFS(fLineItemInvoiceDetail[Line Weight],fLineItemInvoiceDetail[Invoice Number],fInvoiceHeader[[#This Row],[Invoice Number]])</f>
        <v>343</v>
      </c>
      <c r="I714" s="46">
        <v>125868</v>
      </c>
      <c r="J714" s="46" t="s">
        <v>13</v>
      </c>
      <c r="K714" s="46">
        <v>221</v>
      </c>
      <c r="L714" s="46">
        <v>11.23</v>
      </c>
      <c r="M714" s="46">
        <f>VLOOKUP(fLineItemInvoiceDetail[[#This Row],[Invoice Number]],fInvoiceHeader[[Invoice Number]:[% Sales Discount]],5,0)*fLineItemInvoiceDetail[[#This Row],[Quanity]]*fLineItemInvoiceDetail[[#This Row],[Unit Price]]</f>
        <v>248.18451859829042</v>
      </c>
      <c r="N7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110.43764108352144</v>
      </c>
      <c r="O714" s="46">
        <f>VLOOKUP(fLineItemInvoiceDetail[[#This Row],[Product]],dProduct[],4,0)*fLineItemInvoiceDetail[[#This Row],[Quanity]]</f>
        <v>1215.5</v>
      </c>
      <c r="AM714" s="31">
        <v>126337</v>
      </c>
      <c r="AN714" s="31">
        <v>50.05</v>
      </c>
      <c r="AO714" s="31">
        <v>60.53</v>
      </c>
      <c r="AQ714" s="32">
        <v>125868</v>
      </c>
      <c r="AR714" s="31" t="s">
        <v>13</v>
      </c>
      <c r="AS714" s="31">
        <v>221</v>
      </c>
      <c r="AT714" s="31">
        <v>11.23</v>
      </c>
      <c r="AU714" s="48">
        <f t="shared" ref="AU714:AU777" si="24">VLOOKUP(AQ714,$AM$9:$AO$872,3,0)/SUMPRODUCT($AS$9:$AS$1780,$AT$9:$AT$1780,--($AQ$9:$AQ$1780=AQ714))*AS714*AT714</f>
        <v>248.18451859829042</v>
      </c>
      <c r="AV714" s="48">
        <f t="shared" ref="AV714:AV777" si="25">(VLOOKUP(AR714,$AX$9:$BA$19,4,0)*AS714)/SUMPRODUCT(SUMIFS($BA$9:$BA$19,$AX$9:$AX$19,$AR$9:$AR$1780),$AS$9:$AS$1780,--($AQ$9:$AQ$1780=AQ714))*VLOOKUP(AQ714,$AM$9:$AO$872,2,0)</f>
        <v>110.43764108352144</v>
      </c>
    </row>
    <row r="715" spans="1:48" x14ac:dyDescent="0.25">
      <c r="A715" s="1">
        <v>43642</v>
      </c>
      <c r="B715">
        <v>126338</v>
      </c>
      <c r="C715">
        <v>6.3</v>
      </c>
      <c r="D715">
        <v>7.43</v>
      </c>
      <c r="E715">
        <f>SUMPRODUCT(fLineItemInvoiceDetail[Quanity],fLineItemInvoiceDetail[Unit Price],--(fLineItemInvoiceDetail[Invoice Number]=fInvoiceHeader[[#This Row],[Invoice Number]]))</f>
        <v>371.7</v>
      </c>
      <c r="F715">
        <f>fInvoiceHeader[[#This Row],[Invoice Discount]]/fInvoiceHeader[[#This Row],[Invoice Sales]]</f>
        <v>1.9989238633306431E-2</v>
      </c>
      <c r="G715">
        <f>SUMIFS(fLineItemInvoiceDetail[Line Weight],fLineItemInvoiceDetail[Invoice Number],fInvoiceHeader[[#This Row],[Invoice Number]])</f>
        <v>91</v>
      </c>
      <c r="I715" s="43">
        <v>125868</v>
      </c>
      <c r="J715" s="43" t="s">
        <v>16</v>
      </c>
      <c r="K715" s="43">
        <v>187</v>
      </c>
      <c r="L715" s="43">
        <v>8.5299999999999994</v>
      </c>
      <c r="M715" s="43">
        <f>VLOOKUP(fLineItemInvoiceDetail[[#This Row],[Invoice Number]],fInvoiceHeader[[Invoice Number]:[% Sales Discount]],5,0)*fLineItemInvoiceDetail[[#This Row],[Quanity]]*fLineItemInvoiceDetail[[#This Row],[Unit Price]]</f>
        <v>159.51197602628667</v>
      </c>
      <c r="N7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59.466422121896166</v>
      </c>
      <c r="O715" s="43">
        <f>VLOOKUP(fLineItemInvoiceDetail[[#This Row],[Product]],dProduct[],4,0)*fLineItemInvoiceDetail[[#This Row],[Quanity]]</f>
        <v>654.5</v>
      </c>
      <c r="AM715" s="28">
        <v>126338</v>
      </c>
      <c r="AN715" s="28">
        <v>6.3</v>
      </c>
      <c r="AO715" s="28">
        <v>7.43</v>
      </c>
      <c r="AQ715" s="30">
        <v>125868</v>
      </c>
      <c r="AR715" s="28" t="s">
        <v>16</v>
      </c>
      <c r="AS715" s="28">
        <v>187</v>
      </c>
      <c r="AT715" s="28">
        <v>8.5299999999999994</v>
      </c>
      <c r="AU715" s="48">
        <f t="shared" si="24"/>
        <v>159.51197602628667</v>
      </c>
      <c r="AV715" s="48">
        <f t="shared" si="25"/>
        <v>59.466422121896166</v>
      </c>
    </row>
    <row r="716" spans="1:48" x14ac:dyDescent="0.25">
      <c r="A716" s="1">
        <v>43642</v>
      </c>
      <c r="B716">
        <v>126339</v>
      </c>
      <c r="C716">
        <v>259.7</v>
      </c>
      <c r="D716">
        <v>813.38</v>
      </c>
      <c r="E716">
        <f>SUMPRODUCT(fLineItemInvoiceDetail[Quanity],fLineItemInvoiceDetail[Unit Price],--(fLineItemInvoiceDetail[Invoice Number]=fInvoiceHeader[[#This Row],[Invoice Number]]))</f>
        <v>8133.75</v>
      </c>
      <c r="F716">
        <f>fInvoiceHeader[[#This Row],[Invoice Discount]]/fInvoiceHeader[[#This Row],[Invoice Sales]]</f>
        <v>0.10000061472260642</v>
      </c>
      <c r="G716">
        <f>SUMIFS(fLineItemInvoiceDetail[Line Weight],fLineItemInvoiceDetail[Invoice Number],fInvoiceHeader[[#This Row],[Invoice Number]])</f>
        <v>1687</v>
      </c>
      <c r="I716" s="46">
        <v>125870</v>
      </c>
      <c r="J716" s="46" t="s">
        <v>13</v>
      </c>
      <c r="K716" s="46">
        <v>21</v>
      </c>
      <c r="L716" s="46">
        <v>19.96</v>
      </c>
      <c r="M716" s="46">
        <f>VLOOKUP(fLineItemInvoiceDetail[[#This Row],[Invoice Number]],fInvoiceHeader[[Invoice Number]:[% Sales Discount]],5,0)*fLineItemInvoiceDetail[[#This Row],[Quanity]]*fLineItemInvoiceDetail[[#This Row],[Unit Price]]</f>
        <v>20.957757433363042</v>
      </c>
      <c r="N7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13.338008317929761</v>
      </c>
      <c r="O716" s="46">
        <f>VLOOKUP(fLineItemInvoiceDetail[[#This Row],[Product]],dProduct[],4,0)*fLineItemInvoiceDetail[[#This Row],[Quanity]]</f>
        <v>115.5</v>
      </c>
      <c r="AM716" s="31">
        <v>126339</v>
      </c>
      <c r="AN716" s="31">
        <v>259.7</v>
      </c>
      <c r="AO716" s="31">
        <v>813.38</v>
      </c>
      <c r="AQ716" s="32">
        <v>125870</v>
      </c>
      <c r="AR716" s="31" t="s">
        <v>13</v>
      </c>
      <c r="AS716" s="31">
        <v>21</v>
      </c>
      <c r="AT716" s="31">
        <v>19.96</v>
      </c>
      <c r="AU716" s="48">
        <f t="shared" si="24"/>
        <v>20.957757433363042</v>
      </c>
      <c r="AV716" s="48">
        <f t="shared" si="25"/>
        <v>13.338008317929761</v>
      </c>
    </row>
    <row r="717" spans="1:48" x14ac:dyDescent="0.25">
      <c r="A717" s="1">
        <v>43642</v>
      </c>
      <c r="B717">
        <v>126340</v>
      </c>
      <c r="C717">
        <v>39.9</v>
      </c>
      <c r="D717">
        <v>33.47</v>
      </c>
      <c r="E717">
        <f>SUMPRODUCT(fLineItemInvoiceDetail[Quanity],fLineItemInvoiceDetail[Unit Price],--(fLineItemInvoiceDetail[Invoice Number]=fInvoiceHeader[[#This Row],[Invoice Number]]))</f>
        <v>956.24</v>
      </c>
      <c r="F717">
        <f>fInvoiceHeader[[#This Row],[Invoice Discount]]/fInvoiceHeader[[#This Row],[Invoice Sales]]</f>
        <v>3.5001673220112106E-2</v>
      </c>
      <c r="G717">
        <f>SUMIFS(fLineItemInvoiceDetail[Line Weight],fLineItemInvoiceDetail[Invoice Number],fInvoiceHeader[[#This Row],[Invoice Number]])</f>
        <v>336</v>
      </c>
      <c r="I717" s="43">
        <v>125870</v>
      </c>
      <c r="J717" s="43" t="s">
        <v>10</v>
      </c>
      <c r="K717" s="43">
        <v>48</v>
      </c>
      <c r="L717" s="43">
        <v>18.82</v>
      </c>
      <c r="M717" s="43">
        <f>VLOOKUP(fLineItemInvoiceDetail[[#This Row],[Invoice Number]],fInvoiceHeader[[Invoice Number]:[% Sales Discount]],5,0)*fLineItemInvoiceDetail[[#This Row],[Quanity]]*fLineItemInvoiceDetail[[#This Row],[Unit Price]]</f>
        <v>45.167477228272823</v>
      </c>
      <c r="N7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33.258410351201476</v>
      </c>
      <c r="O717" s="43">
        <f>VLOOKUP(fLineItemInvoiceDetail[[#This Row],[Product]],dProduct[],4,0)*fLineItemInvoiceDetail[[#This Row],[Quanity]]</f>
        <v>288</v>
      </c>
      <c r="AM717" s="28">
        <v>126340</v>
      </c>
      <c r="AN717" s="28">
        <v>39.9</v>
      </c>
      <c r="AO717" s="28">
        <v>33.47</v>
      </c>
      <c r="AQ717" s="30">
        <v>125870</v>
      </c>
      <c r="AR717" s="28" t="s">
        <v>10</v>
      </c>
      <c r="AS717" s="28">
        <v>48</v>
      </c>
      <c r="AT717" s="28">
        <v>18.82</v>
      </c>
      <c r="AU717" s="48">
        <f t="shared" si="24"/>
        <v>45.167477228272823</v>
      </c>
      <c r="AV717" s="48">
        <f t="shared" si="25"/>
        <v>33.258410351201476</v>
      </c>
    </row>
    <row r="718" spans="1:48" x14ac:dyDescent="0.25">
      <c r="A718" s="1">
        <v>43645</v>
      </c>
      <c r="B718">
        <v>126341</v>
      </c>
      <c r="C718">
        <v>66.849999999999994</v>
      </c>
      <c r="D718">
        <v>608.29999999999995</v>
      </c>
      <c r="E718">
        <f>SUMPRODUCT(fLineItemInvoiceDetail[Quanity],fLineItemInvoiceDetail[Unit Price],--(fLineItemInvoiceDetail[Invoice Number]=fInvoiceHeader[[#This Row],[Invoice Number]]))</f>
        <v>6083</v>
      </c>
      <c r="F718">
        <f>fInvoiceHeader[[#This Row],[Invoice Discount]]/fInvoiceHeader[[#This Row],[Invoice Sales]]</f>
        <v>9.9999999999999992E-2</v>
      </c>
      <c r="G718">
        <f>SUMIFS(fLineItemInvoiceDetail[Line Weight],fLineItemInvoiceDetail[Invoice Number],fInvoiceHeader[[#This Row],[Invoice Number]])</f>
        <v>1067.5</v>
      </c>
      <c r="I718" s="46">
        <v>125870</v>
      </c>
      <c r="J718" s="46" t="s">
        <v>13</v>
      </c>
      <c r="K718" s="46">
        <v>25</v>
      </c>
      <c r="L718" s="46">
        <v>16.22</v>
      </c>
      <c r="M718" s="46">
        <f>VLOOKUP(fLineItemInvoiceDetail[[#This Row],[Invoice Number]],fInvoiceHeader[[Invoice Number]:[% Sales Discount]],5,0)*fLineItemInvoiceDetail[[#This Row],[Quanity]]*fLineItemInvoiceDetail[[#This Row],[Unit Price]]</f>
        <v>20.274765338364141</v>
      </c>
      <c r="N7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15.878581330868762</v>
      </c>
      <c r="O718" s="46">
        <f>VLOOKUP(fLineItemInvoiceDetail[[#This Row],[Product]],dProduct[],4,0)*fLineItemInvoiceDetail[[#This Row],[Quanity]]</f>
        <v>137.5</v>
      </c>
      <c r="AM718" s="31">
        <v>126341</v>
      </c>
      <c r="AN718" s="31">
        <v>66.849999999999994</v>
      </c>
      <c r="AO718" s="31">
        <v>608.29999999999995</v>
      </c>
      <c r="AQ718" s="32">
        <v>125870</v>
      </c>
      <c r="AR718" s="31" t="s">
        <v>13</v>
      </c>
      <c r="AS718" s="31">
        <v>25</v>
      </c>
      <c r="AT718" s="31">
        <v>16.22</v>
      </c>
      <c r="AU718" s="48">
        <f t="shared" si="24"/>
        <v>20.274765338364141</v>
      </c>
      <c r="AV718" s="48">
        <f t="shared" si="25"/>
        <v>15.878581330868762</v>
      </c>
    </row>
    <row r="719" spans="1:48" x14ac:dyDescent="0.25">
      <c r="A719" s="1">
        <v>43645</v>
      </c>
      <c r="B719">
        <v>126342</v>
      </c>
      <c r="C719">
        <v>18.2</v>
      </c>
      <c r="D719">
        <v>17.52</v>
      </c>
      <c r="E719">
        <f>SUMPRODUCT(fLineItemInvoiceDetail[Quanity],fLineItemInvoiceDetail[Unit Price],--(fLineItemInvoiceDetail[Invoice Number]=fInvoiceHeader[[#This Row],[Invoice Number]]))</f>
        <v>583.93999999999994</v>
      </c>
      <c r="F719">
        <f>fInvoiceHeader[[#This Row],[Invoice Discount]]/fInvoiceHeader[[#This Row],[Invoice Sales]]</f>
        <v>3.00030825084769E-2</v>
      </c>
      <c r="G719">
        <f>SUMIFS(fLineItemInvoiceDetail[Line Weight],fLineItemInvoiceDetail[Invoice Number],fInvoiceHeader[[#This Row],[Invoice Number]])</f>
        <v>176</v>
      </c>
      <c r="I719" s="43">
        <v>125871</v>
      </c>
      <c r="J719" s="43" t="s">
        <v>13</v>
      </c>
      <c r="K719" s="43">
        <v>19</v>
      </c>
      <c r="L719" s="43">
        <v>19.96</v>
      </c>
      <c r="M719" s="43">
        <f>VLOOKUP(fLineItemInvoiceDetail[[#This Row],[Invoice Number]],fInvoiceHeader[[Invoice Number]:[% Sales Discount]],5,0)*fLineItemInvoiceDetail[[#This Row],[Quanity]]*fLineItemInvoiceDetail[[#This Row],[Unit Price]]</f>
        <v>7.58</v>
      </c>
      <c r="N7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719" s="43">
        <f>VLOOKUP(fLineItemInvoiceDetail[[#This Row],[Product]],dProduct[],4,0)*fLineItemInvoiceDetail[[#This Row],[Quanity]]</f>
        <v>104.5</v>
      </c>
      <c r="AM719" s="28">
        <v>126342</v>
      </c>
      <c r="AN719" s="28">
        <v>18.2</v>
      </c>
      <c r="AO719" s="28">
        <v>17.52</v>
      </c>
      <c r="AQ719" s="30">
        <v>125871</v>
      </c>
      <c r="AR719" s="28" t="s">
        <v>13</v>
      </c>
      <c r="AS719" s="28">
        <v>19</v>
      </c>
      <c r="AT719" s="28">
        <v>19.96</v>
      </c>
      <c r="AU719" s="48">
        <f t="shared" si="24"/>
        <v>7.58</v>
      </c>
      <c r="AV719" s="48">
        <f t="shared" si="25"/>
        <v>9.8000000000000007</v>
      </c>
    </row>
    <row r="720" spans="1:48" x14ac:dyDescent="0.25">
      <c r="A720" s="1">
        <v>43645</v>
      </c>
      <c r="B720">
        <v>126343</v>
      </c>
      <c r="C720">
        <v>19.95</v>
      </c>
      <c r="D720">
        <v>28.32</v>
      </c>
      <c r="E720">
        <f>SUMPRODUCT(fLineItemInvoiceDetail[Quanity],fLineItemInvoiceDetail[Unit Price],--(fLineItemInvoiceDetail[Invoice Number]=fInvoiceHeader[[#This Row],[Invoice Number]]))</f>
        <v>809.26</v>
      </c>
      <c r="F720">
        <f>fInvoiceHeader[[#This Row],[Invoice Discount]]/fInvoiceHeader[[#This Row],[Invoice Sales]]</f>
        <v>3.4994933643081337E-2</v>
      </c>
      <c r="G720">
        <f>SUMIFS(fLineItemInvoiceDetail[Line Weight],fLineItemInvoiceDetail[Invoice Number],fInvoiceHeader[[#This Row],[Invoice Number]])</f>
        <v>301</v>
      </c>
      <c r="I720" s="46">
        <v>125873</v>
      </c>
      <c r="J720" s="46" t="s">
        <v>14</v>
      </c>
      <c r="K720" s="46">
        <v>89</v>
      </c>
      <c r="L720" s="46">
        <v>17.37</v>
      </c>
      <c r="M720" s="46">
        <f>VLOOKUP(fLineItemInvoiceDetail[[#This Row],[Invoice Number]],fInvoiceHeader[[Invoice Number]:[% Sales Discount]],5,0)*fLineItemInvoiceDetail[[#This Row],[Quanity]]*fLineItemInvoiceDetail[[#This Row],[Unit Price]]</f>
        <v>154.59299999999999</v>
      </c>
      <c r="N7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62.570869565217393</v>
      </c>
      <c r="O720" s="46">
        <f>VLOOKUP(fLineItemInvoiceDetail[[#This Row],[Product]],dProduct[],4,0)*fLineItemInvoiceDetail[[#This Row],[Quanity]]</f>
        <v>623</v>
      </c>
      <c r="AM720" s="31">
        <v>126343</v>
      </c>
      <c r="AN720" s="31">
        <v>19.95</v>
      </c>
      <c r="AO720" s="31">
        <v>28.32</v>
      </c>
      <c r="AQ720" s="32">
        <v>125873</v>
      </c>
      <c r="AR720" s="31" t="s">
        <v>14</v>
      </c>
      <c r="AS720" s="31">
        <v>89</v>
      </c>
      <c r="AT720" s="31">
        <v>17.37</v>
      </c>
      <c r="AU720" s="48">
        <f t="shared" si="24"/>
        <v>154.59299999999999</v>
      </c>
      <c r="AV720" s="48">
        <f t="shared" si="25"/>
        <v>62.570869565217393</v>
      </c>
    </row>
    <row r="721" spans="1:48" x14ac:dyDescent="0.25">
      <c r="A721" s="1">
        <v>43645</v>
      </c>
      <c r="B721">
        <v>126344</v>
      </c>
      <c r="C721">
        <v>19.25</v>
      </c>
      <c r="D721">
        <v>8.3000000000000007</v>
      </c>
      <c r="E721">
        <f>SUMPRODUCT(fLineItemInvoiceDetail[Quanity],fLineItemInvoiceDetail[Unit Price],--(fLineItemInvoiceDetail[Invoice Number]=fInvoiceHeader[[#This Row],[Invoice Number]]))</f>
        <v>415.04</v>
      </c>
      <c r="F721">
        <f>fInvoiceHeader[[#This Row],[Invoice Discount]]/fInvoiceHeader[[#This Row],[Invoice Sales]]</f>
        <v>1.9998072474942175E-2</v>
      </c>
      <c r="G721">
        <f>SUMIFS(fLineItemInvoiceDetail[Line Weight],fLineItemInvoiceDetail[Invoice Number],fInvoiceHeader[[#This Row],[Invoice Number]])</f>
        <v>160</v>
      </c>
      <c r="I721" s="43">
        <v>125873</v>
      </c>
      <c r="J721" s="43" t="s">
        <v>15</v>
      </c>
      <c r="K721" s="43">
        <v>66</v>
      </c>
      <c r="L721" s="43">
        <v>17.37</v>
      </c>
      <c r="M721" s="43">
        <f>VLOOKUP(fLineItemInvoiceDetail[[#This Row],[Invoice Number]],fInvoiceHeader[[Invoice Number]:[% Sales Discount]],5,0)*fLineItemInvoiceDetail[[#This Row],[Quanity]]*fLineItemInvoiceDetail[[#This Row],[Unit Price]]</f>
        <v>114.64199999999998</v>
      </c>
      <c r="N7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33.143478260869564</v>
      </c>
      <c r="O721" s="43">
        <f>VLOOKUP(fLineItemInvoiceDetail[[#This Row],[Product]],dProduct[],4,0)*fLineItemInvoiceDetail[[#This Row],[Quanity]]</f>
        <v>330</v>
      </c>
      <c r="AM721" s="28">
        <v>126344</v>
      </c>
      <c r="AN721" s="28">
        <v>19.25</v>
      </c>
      <c r="AO721" s="28">
        <v>8.3000000000000007</v>
      </c>
      <c r="AQ721" s="30">
        <v>125873</v>
      </c>
      <c r="AR721" s="28" t="s">
        <v>15</v>
      </c>
      <c r="AS721" s="28">
        <v>66</v>
      </c>
      <c r="AT721" s="28">
        <v>17.37</v>
      </c>
      <c r="AU721" s="48">
        <f t="shared" si="24"/>
        <v>114.64199999999998</v>
      </c>
      <c r="AV721" s="48">
        <f t="shared" si="25"/>
        <v>33.143478260869564</v>
      </c>
    </row>
    <row r="722" spans="1:48" x14ac:dyDescent="0.25">
      <c r="A722" s="1">
        <v>43647</v>
      </c>
      <c r="B722">
        <v>126345</v>
      </c>
      <c r="C722">
        <v>121.625</v>
      </c>
      <c r="D722">
        <v>346.38</v>
      </c>
      <c r="E722">
        <f>SUMPRODUCT(fLineItemInvoiceDetail[Quanity],fLineItemInvoiceDetail[Unit Price],--(fLineItemInvoiceDetail[Invoice Number]=fInvoiceHeader[[#This Row],[Invoice Number]]))</f>
        <v>3463.8399999999997</v>
      </c>
      <c r="F722">
        <f>fInvoiceHeader[[#This Row],[Invoice Discount]]/fInvoiceHeader[[#This Row],[Invoice Sales]]</f>
        <v>9.9998845212249998E-2</v>
      </c>
      <c r="G722">
        <f>SUMIFS(fLineItemInvoiceDetail[Line Weight],fLineItemInvoiceDetail[Invoice Number],fInvoiceHeader[[#This Row],[Invoice Number]])</f>
        <v>1295.5</v>
      </c>
      <c r="I722" s="46">
        <v>125873</v>
      </c>
      <c r="J722" s="46" t="s">
        <v>21</v>
      </c>
      <c r="K722" s="46">
        <v>7</v>
      </c>
      <c r="L722" s="46">
        <v>24.65</v>
      </c>
      <c r="M722" s="46">
        <f>VLOOKUP(fLineItemInvoiceDetail[[#This Row],[Invoice Number]],fInvoiceHeader[[Invoice Number]:[% Sales Discount]],5,0)*fLineItemInvoiceDetail[[#This Row],[Quanity]]*fLineItemInvoiceDetail[[#This Row],[Unit Price]]</f>
        <v>17.254999999999995</v>
      </c>
      <c r="N7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2.4606521739130436</v>
      </c>
      <c r="O722" s="46">
        <f>VLOOKUP(fLineItemInvoiceDetail[[#This Row],[Product]],dProduct[],4,0)*fLineItemInvoiceDetail[[#This Row],[Quanity]]</f>
        <v>24.5</v>
      </c>
      <c r="AM722" s="31">
        <v>126345</v>
      </c>
      <c r="AN722" s="31">
        <v>121.625</v>
      </c>
      <c r="AO722" s="31">
        <v>346.38</v>
      </c>
      <c r="AQ722" s="32">
        <v>125873</v>
      </c>
      <c r="AR722" s="31" t="s">
        <v>21</v>
      </c>
      <c r="AS722" s="31">
        <v>7</v>
      </c>
      <c r="AT722" s="31">
        <v>24.65</v>
      </c>
      <c r="AU722" s="48">
        <f t="shared" si="24"/>
        <v>17.254999999999995</v>
      </c>
      <c r="AV722" s="48">
        <f t="shared" si="25"/>
        <v>2.4606521739130436</v>
      </c>
    </row>
    <row r="723" spans="1:48" x14ac:dyDescent="0.25">
      <c r="A723" s="1">
        <v>43647</v>
      </c>
      <c r="B723">
        <v>126346</v>
      </c>
      <c r="C723">
        <v>21.175000000000001</v>
      </c>
      <c r="D723">
        <v>62.36</v>
      </c>
      <c r="E723">
        <f>SUMPRODUCT(fLineItemInvoiceDetail[Quanity],fLineItemInvoiceDetail[Unit Price],--(fLineItemInvoiceDetail[Invoice Number]=fInvoiceHeader[[#This Row],[Invoice Number]]))</f>
        <v>1247.1199999999999</v>
      </c>
      <c r="F723">
        <f>fInvoiceHeader[[#This Row],[Invoice Discount]]/fInvoiceHeader[[#This Row],[Invoice Sales]]</f>
        <v>5.0003207389826165E-2</v>
      </c>
      <c r="G723">
        <f>SUMIFS(fLineItemInvoiceDetail[Line Weight],fLineItemInvoiceDetail[Invoice Number],fInvoiceHeader[[#This Row],[Invoice Number]])</f>
        <v>203</v>
      </c>
      <c r="I723" s="43">
        <v>125875</v>
      </c>
      <c r="J723" s="43" t="s">
        <v>10</v>
      </c>
      <c r="K723" s="43">
        <v>44</v>
      </c>
      <c r="L723" s="43">
        <v>18.82</v>
      </c>
      <c r="M723" s="43">
        <f>VLOOKUP(fLineItemInvoiceDetail[[#This Row],[Invoice Number]],fInvoiceHeader[[Invoice Number]:[% Sales Discount]],5,0)*fLineItemInvoiceDetail[[#This Row],[Quanity]]*fLineItemInvoiceDetail[[#This Row],[Unit Price]]</f>
        <v>62.105265547947639</v>
      </c>
      <c r="N7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16.523684210526316</v>
      </c>
      <c r="O723" s="43">
        <f>VLOOKUP(fLineItemInvoiceDetail[[#This Row],[Product]],dProduct[],4,0)*fLineItemInvoiceDetail[[#This Row],[Quanity]]</f>
        <v>264</v>
      </c>
      <c r="AM723" s="28">
        <v>126346</v>
      </c>
      <c r="AN723" s="28">
        <v>21.175000000000001</v>
      </c>
      <c r="AO723" s="28">
        <v>62.36</v>
      </c>
      <c r="AQ723" s="30">
        <v>125875</v>
      </c>
      <c r="AR723" s="28" t="s">
        <v>10</v>
      </c>
      <c r="AS723" s="28">
        <v>44</v>
      </c>
      <c r="AT723" s="28">
        <v>18.82</v>
      </c>
      <c r="AU723" s="48">
        <f t="shared" si="24"/>
        <v>62.105265547947639</v>
      </c>
      <c r="AV723" s="48">
        <f t="shared" si="25"/>
        <v>16.523684210526316</v>
      </c>
    </row>
    <row r="724" spans="1:48" x14ac:dyDescent="0.25">
      <c r="A724" s="1">
        <v>43647</v>
      </c>
      <c r="B724">
        <v>126347</v>
      </c>
      <c r="C724">
        <v>17.149999999999999</v>
      </c>
      <c r="D724">
        <v>55.26</v>
      </c>
      <c r="E724">
        <f>SUMPRODUCT(fLineItemInvoiceDetail[Quanity],fLineItemInvoiceDetail[Unit Price],--(fLineItemInvoiceDetail[Invoice Number]=fInvoiceHeader[[#This Row],[Invoice Number]]))</f>
        <v>1105.19</v>
      </c>
      <c r="F724">
        <f>fInvoiceHeader[[#This Row],[Invoice Discount]]/fInvoiceHeader[[#This Row],[Invoice Sales]]</f>
        <v>5.0000452410897671E-2</v>
      </c>
      <c r="G724">
        <f>SUMIFS(fLineItemInvoiceDetail[Line Weight],fLineItemInvoiceDetail[Invoice Number],fInvoiceHeader[[#This Row],[Invoice Number]])</f>
        <v>111</v>
      </c>
      <c r="I724" s="46">
        <v>125875</v>
      </c>
      <c r="J724" s="46" t="s">
        <v>13</v>
      </c>
      <c r="K724" s="46">
        <v>104</v>
      </c>
      <c r="L724" s="46">
        <v>13.72</v>
      </c>
      <c r="M724" s="46">
        <f>VLOOKUP(fLineItemInvoiceDetail[[#This Row],[Invoice Number]],fInvoiceHeader[[Invoice Number]:[% Sales Discount]],5,0)*fLineItemInvoiceDetail[[#This Row],[Quanity]]*fLineItemInvoiceDetail[[#This Row],[Unit Price]]</f>
        <v>107.01473445205237</v>
      </c>
      <c r="N7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35.801315789473684</v>
      </c>
      <c r="O724" s="46">
        <f>VLOOKUP(fLineItemInvoiceDetail[[#This Row],[Product]],dProduct[],4,0)*fLineItemInvoiceDetail[[#This Row],[Quanity]]</f>
        <v>572</v>
      </c>
      <c r="AM724" s="31">
        <v>126347</v>
      </c>
      <c r="AN724" s="31">
        <v>17.149999999999999</v>
      </c>
      <c r="AO724" s="31">
        <v>55.26</v>
      </c>
      <c r="AQ724" s="32">
        <v>125875</v>
      </c>
      <c r="AR724" s="31" t="s">
        <v>13</v>
      </c>
      <c r="AS724" s="31">
        <v>104</v>
      </c>
      <c r="AT724" s="31">
        <v>13.72</v>
      </c>
      <c r="AU724" s="48">
        <f t="shared" si="24"/>
        <v>107.01473445205237</v>
      </c>
      <c r="AV724" s="48">
        <f t="shared" si="25"/>
        <v>35.801315789473684</v>
      </c>
    </row>
    <row r="725" spans="1:48" x14ac:dyDescent="0.25">
      <c r="A725" s="1">
        <v>43648</v>
      </c>
      <c r="B725">
        <v>126348</v>
      </c>
      <c r="C725">
        <v>23.1</v>
      </c>
      <c r="D725">
        <v>22.35</v>
      </c>
      <c r="E725">
        <f>SUMPRODUCT(fLineItemInvoiceDetail[Quanity],fLineItemInvoiceDetail[Unit Price],--(fLineItemInvoiceDetail[Invoice Number]=fInvoiceHeader[[#This Row],[Invoice Number]]))</f>
        <v>744.97</v>
      </c>
      <c r="F725">
        <f>fInvoiceHeader[[#This Row],[Invoice Discount]]/fInvoiceHeader[[#This Row],[Invoice Sales]]</f>
        <v>3.0001208102339694E-2</v>
      </c>
      <c r="G725">
        <f>SUMIFS(fLineItemInvoiceDetail[Line Weight],fLineItemInvoiceDetail[Invoice Number],fInvoiceHeader[[#This Row],[Invoice Number]])</f>
        <v>164</v>
      </c>
      <c r="I725" s="43">
        <v>125876</v>
      </c>
      <c r="J725" s="43" t="s">
        <v>11</v>
      </c>
      <c r="K725" s="43">
        <v>40</v>
      </c>
      <c r="L725" s="43">
        <v>12.97</v>
      </c>
      <c r="M725" s="43">
        <f>VLOOKUP(fLineItemInvoiceDetail[[#This Row],[Invoice Number]],fInvoiceHeader[[Invoice Number]:[% Sales Discount]],5,0)*fLineItemInvoiceDetail[[#This Row],[Quanity]]*fLineItemInvoiceDetail[[#This Row],[Unit Price]]</f>
        <v>51.880478219856997</v>
      </c>
      <c r="N7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24.596360242650491</v>
      </c>
      <c r="O725" s="43">
        <f>VLOOKUP(fLineItemInvoiceDetail[[#This Row],[Product]],dProduct[],4,0)*fLineItemInvoiceDetail[[#This Row],[Quanity]]</f>
        <v>200</v>
      </c>
      <c r="AM725" s="28">
        <v>126348</v>
      </c>
      <c r="AN725" s="28">
        <v>23.1</v>
      </c>
      <c r="AO725" s="28">
        <v>22.35</v>
      </c>
      <c r="AQ725" s="30">
        <v>125876</v>
      </c>
      <c r="AR725" s="28" t="s">
        <v>11</v>
      </c>
      <c r="AS725" s="28">
        <v>40</v>
      </c>
      <c r="AT725" s="28">
        <v>12.97</v>
      </c>
      <c r="AU725" s="48">
        <f t="shared" si="24"/>
        <v>51.880478219856997</v>
      </c>
      <c r="AV725" s="48">
        <f t="shared" si="25"/>
        <v>24.596360242650491</v>
      </c>
    </row>
    <row r="726" spans="1:48" x14ac:dyDescent="0.25">
      <c r="A726" s="1">
        <v>43650</v>
      </c>
      <c r="B726">
        <v>126351</v>
      </c>
      <c r="C726">
        <v>109.375</v>
      </c>
      <c r="D726">
        <v>204.53</v>
      </c>
      <c r="E726">
        <f>SUMPRODUCT(fLineItemInvoiceDetail[Quanity],fLineItemInvoiceDetail[Unit Price],--(fLineItemInvoiceDetail[Invoice Number]=fInvoiceHeader[[#This Row],[Invoice Number]]))</f>
        <v>2727.06</v>
      </c>
      <c r="F726">
        <f>fInvoiceHeader[[#This Row],[Invoice Discount]]/fInvoiceHeader[[#This Row],[Invoice Sales]]</f>
        <v>7.5000183347634447E-2</v>
      </c>
      <c r="G726">
        <f>SUMIFS(fLineItemInvoiceDetail[Line Weight],fLineItemInvoiceDetail[Invoice Number],fInvoiceHeader[[#This Row],[Invoice Number]])</f>
        <v>838.5</v>
      </c>
      <c r="I726" s="46">
        <v>125876</v>
      </c>
      <c r="J726" s="46" t="s">
        <v>17</v>
      </c>
      <c r="K726" s="46">
        <v>49</v>
      </c>
      <c r="L726" s="46">
        <v>18.170000000000002</v>
      </c>
      <c r="M726" s="46">
        <f>VLOOKUP(fLineItemInvoiceDetail[[#This Row],[Invoice Number]],fInvoiceHeader[[Invoice Number]:[% Sales Discount]],5,0)*fLineItemInvoiceDetail[[#This Row],[Quanity]]*fLineItemInvoiceDetail[[#This Row],[Unit Price]]</f>
        <v>89.033820689061841</v>
      </c>
      <c r="N7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39.169703686420902</v>
      </c>
      <c r="O726" s="46">
        <f>VLOOKUP(fLineItemInvoiceDetail[[#This Row],[Product]],dProduct[],4,0)*fLineItemInvoiceDetail[[#This Row],[Quanity]]</f>
        <v>318.5</v>
      </c>
      <c r="AM726" s="31">
        <v>126351</v>
      </c>
      <c r="AN726" s="31">
        <v>109.375</v>
      </c>
      <c r="AO726" s="31">
        <v>204.53</v>
      </c>
      <c r="AQ726" s="32">
        <v>125876</v>
      </c>
      <c r="AR726" s="31" t="s">
        <v>17</v>
      </c>
      <c r="AS726" s="31">
        <v>49</v>
      </c>
      <c r="AT726" s="31">
        <v>18.170000000000002</v>
      </c>
      <c r="AU726" s="48">
        <f t="shared" si="24"/>
        <v>89.033820689061841</v>
      </c>
      <c r="AV726" s="48">
        <f t="shared" si="25"/>
        <v>39.169703686420902</v>
      </c>
    </row>
    <row r="727" spans="1:48" x14ac:dyDescent="0.25">
      <c r="A727" s="1">
        <v>43650</v>
      </c>
      <c r="B727">
        <v>126352</v>
      </c>
      <c r="C727">
        <v>21</v>
      </c>
      <c r="D727">
        <v>8.0399999999999991</v>
      </c>
      <c r="E727">
        <f>SUMPRODUCT(fLineItemInvoiceDetail[Quanity],fLineItemInvoiceDetail[Unit Price],--(fLineItemInvoiceDetail[Invoice Number]=fInvoiceHeader[[#This Row],[Invoice Number]]))</f>
        <v>402.07</v>
      </c>
      <c r="F727">
        <f>fInvoiceHeader[[#This Row],[Invoice Discount]]/fInvoiceHeader[[#This Row],[Invoice Sales]]</f>
        <v>1.9996518019250377E-2</v>
      </c>
      <c r="G727">
        <f>SUMIFS(fLineItemInvoiceDetail[Line Weight],fLineItemInvoiceDetail[Invoice Number],fInvoiceHeader[[#This Row],[Invoice Number]])</f>
        <v>155</v>
      </c>
      <c r="I727" s="43">
        <v>125876</v>
      </c>
      <c r="J727" s="43" t="s">
        <v>21</v>
      </c>
      <c r="K727" s="43">
        <v>158</v>
      </c>
      <c r="L727" s="43">
        <v>11.68</v>
      </c>
      <c r="M727" s="43">
        <f>VLOOKUP(fLineItemInvoiceDetail[[#This Row],[Invoice Number]],fInvoiceHeader[[Invoice Number]:[% Sales Discount]],5,0)*fLineItemInvoiceDetail[[#This Row],[Quanity]]*fLineItemInvoiceDetail[[#This Row],[Unit Price]]</f>
        <v>184.54570109108113</v>
      </c>
      <c r="N7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68.008936070928613</v>
      </c>
      <c r="O727" s="43">
        <f>VLOOKUP(fLineItemInvoiceDetail[[#This Row],[Product]],dProduct[],4,0)*fLineItemInvoiceDetail[[#This Row],[Quanity]]</f>
        <v>553</v>
      </c>
      <c r="AM727" s="28">
        <v>126352</v>
      </c>
      <c r="AN727" s="28">
        <v>21</v>
      </c>
      <c r="AO727" s="28">
        <v>8.0399999999999991</v>
      </c>
      <c r="AQ727" s="30">
        <v>125876</v>
      </c>
      <c r="AR727" s="28" t="s">
        <v>21</v>
      </c>
      <c r="AS727" s="28">
        <v>158</v>
      </c>
      <c r="AT727" s="28">
        <v>11.68</v>
      </c>
      <c r="AU727" s="48">
        <f t="shared" si="24"/>
        <v>184.54570109108113</v>
      </c>
      <c r="AV727" s="48">
        <f t="shared" si="25"/>
        <v>68.008936070928613</v>
      </c>
    </row>
    <row r="728" spans="1:48" x14ac:dyDescent="0.25">
      <c r="A728" s="1">
        <v>43656</v>
      </c>
      <c r="B728">
        <v>126353</v>
      </c>
      <c r="C728">
        <v>67.375</v>
      </c>
      <c r="D728">
        <v>322.70999999999998</v>
      </c>
      <c r="E728">
        <f>SUMPRODUCT(fLineItemInvoiceDetail[Quanity],fLineItemInvoiceDetail[Unit Price],--(fLineItemInvoiceDetail[Invoice Number]=fInvoiceHeader[[#This Row],[Invoice Number]]))</f>
        <v>3227.1</v>
      </c>
      <c r="F728">
        <f>fInvoiceHeader[[#This Row],[Invoice Discount]]/fInvoiceHeader[[#This Row],[Invoice Sales]]</f>
        <v>9.9999999999999992E-2</v>
      </c>
      <c r="G728">
        <f>SUMIFS(fLineItemInvoiceDetail[Line Weight],fLineItemInvoiceDetail[Invoice Number],fInvoiceHeader[[#This Row],[Invoice Number]])</f>
        <v>844</v>
      </c>
      <c r="I728" s="46">
        <v>125878</v>
      </c>
      <c r="J728" s="46" t="s">
        <v>11</v>
      </c>
      <c r="K728" s="46">
        <v>20</v>
      </c>
      <c r="L728" s="46">
        <v>15.96</v>
      </c>
      <c r="M728" s="46">
        <f>VLOOKUP(fLineItemInvoiceDetail[[#This Row],[Invoice Number]],fInvoiceHeader[[Invoice Number]:[% Sales Discount]],5,0)*fLineItemInvoiceDetail[[#This Row],[Quanity]]*fLineItemInvoiceDetail[[#This Row],[Unit Price]]</f>
        <v>9.5756257693885907</v>
      </c>
      <c r="N7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15.16666666666667</v>
      </c>
      <c r="O728" s="46">
        <f>VLOOKUP(fLineItemInvoiceDetail[[#This Row],[Product]],dProduct[],4,0)*fLineItemInvoiceDetail[[#This Row],[Quanity]]</f>
        <v>100</v>
      </c>
      <c r="AM728" s="31">
        <v>126353</v>
      </c>
      <c r="AN728" s="31">
        <v>67.375</v>
      </c>
      <c r="AO728" s="31">
        <v>322.70999999999998</v>
      </c>
      <c r="AQ728" s="32">
        <v>125878</v>
      </c>
      <c r="AR728" s="31" t="s">
        <v>11</v>
      </c>
      <c r="AS728" s="31">
        <v>20</v>
      </c>
      <c r="AT728" s="31">
        <v>15.96</v>
      </c>
      <c r="AU728" s="48">
        <f t="shared" si="24"/>
        <v>9.5756257693885907</v>
      </c>
      <c r="AV728" s="48">
        <f t="shared" si="25"/>
        <v>15.16666666666667</v>
      </c>
    </row>
    <row r="729" spans="1:48" x14ac:dyDescent="0.25">
      <c r="A729" s="1">
        <v>43657</v>
      </c>
      <c r="B729">
        <v>126354</v>
      </c>
      <c r="C729">
        <v>133.875</v>
      </c>
      <c r="D729">
        <v>137.21</v>
      </c>
      <c r="E729">
        <f>SUMPRODUCT(fLineItemInvoiceDetail[Quanity],fLineItemInvoiceDetail[Unit Price],--(fLineItemInvoiceDetail[Invoice Number]=fInvoiceHeader[[#This Row],[Invoice Number]]))</f>
        <v>2110.8599999999997</v>
      </c>
      <c r="F729">
        <f>fInvoiceHeader[[#This Row],[Invoice Discount]]/fInvoiceHeader[[#This Row],[Invoice Sales]]</f>
        <v>6.5001942336298968E-2</v>
      </c>
      <c r="G729">
        <f>SUMIFS(fLineItemInvoiceDetail[Line Weight],fLineItemInvoiceDetail[Invoice Number],fInvoiceHeader[[#This Row],[Invoice Number]])</f>
        <v>810</v>
      </c>
      <c r="I729" s="43">
        <v>125878</v>
      </c>
      <c r="J729" s="43" t="s">
        <v>11</v>
      </c>
      <c r="K729" s="43">
        <v>28</v>
      </c>
      <c r="L729" s="43">
        <v>12.97</v>
      </c>
      <c r="M729" s="43">
        <f>VLOOKUP(fLineItemInvoiceDetail[[#This Row],[Invoice Number]],fInvoiceHeader[[Invoice Number]:[% Sales Discount]],5,0)*fLineItemInvoiceDetail[[#This Row],[Quanity]]*fLineItemInvoiceDetail[[#This Row],[Unit Price]]</f>
        <v>10.894374230611405</v>
      </c>
      <c r="N7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21.233333333333338</v>
      </c>
      <c r="O729" s="43">
        <f>VLOOKUP(fLineItemInvoiceDetail[[#This Row],[Product]],dProduct[],4,0)*fLineItemInvoiceDetail[[#This Row],[Quanity]]</f>
        <v>140</v>
      </c>
      <c r="AM729" s="28">
        <v>126354</v>
      </c>
      <c r="AN729" s="28">
        <v>133.875</v>
      </c>
      <c r="AO729" s="28">
        <v>137.21</v>
      </c>
      <c r="AQ729" s="30">
        <v>125878</v>
      </c>
      <c r="AR729" s="28" t="s">
        <v>11</v>
      </c>
      <c r="AS729" s="28">
        <v>28</v>
      </c>
      <c r="AT729" s="28">
        <v>12.97</v>
      </c>
      <c r="AU729" s="48">
        <f t="shared" si="24"/>
        <v>10.894374230611405</v>
      </c>
      <c r="AV729" s="48">
        <f t="shared" si="25"/>
        <v>21.233333333333338</v>
      </c>
    </row>
    <row r="730" spans="1:48" x14ac:dyDescent="0.25">
      <c r="A730" s="1">
        <v>43658</v>
      </c>
      <c r="B730">
        <v>126355</v>
      </c>
      <c r="C730">
        <v>54.6</v>
      </c>
      <c r="D730">
        <v>195.75</v>
      </c>
      <c r="E730">
        <f>SUMPRODUCT(fLineItemInvoiceDetail[Quanity],fLineItemInvoiceDetail[Unit Price],--(fLineItemInvoiceDetail[Invoice Number]=fInvoiceHeader[[#This Row],[Invoice Number]]))</f>
        <v>2610</v>
      </c>
      <c r="F730">
        <f>fInvoiceHeader[[#This Row],[Invoice Discount]]/fInvoiceHeader[[#This Row],[Invoice Sales]]</f>
        <v>7.4999999999999997E-2</v>
      </c>
      <c r="G730">
        <f>SUMIFS(fLineItemInvoiceDetail[Line Weight],fLineItemInvoiceDetail[Invoice Number],fInvoiceHeader[[#This Row],[Invoice Number]])</f>
        <v>406</v>
      </c>
      <c r="I730" s="46">
        <v>125880</v>
      </c>
      <c r="J730" s="46" t="s">
        <v>6</v>
      </c>
      <c r="K730" s="46">
        <v>132</v>
      </c>
      <c r="L730" s="46">
        <v>25.27</v>
      </c>
      <c r="M730" s="46">
        <f>VLOOKUP(fLineItemInvoiceDetail[[#This Row],[Invoice Number]],fInvoiceHeader[[Invoice Number]:[% Sales Discount]],5,0)*fLineItemInvoiceDetail[[#This Row],[Quanity]]*fLineItemInvoiceDetail[[#This Row],[Unit Price]]</f>
        <v>333.56399999999996</v>
      </c>
      <c r="N7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47.66447368421052</v>
      </c>
      <c r="O730" s="46">
        <f>VLOOKUP(fLineItemInvoiceDetail[[#This Row],[Product]],dProduct[],4,0)*fLineItemInvoiceDetail[[#This Row],[Quanity]]</f>
        <v>396</v>
      </c>
      <c r="AM730" s="31">
        <v>126355</v>
      </c>
      <c r="AN730" s="31">
        <v>54.6</v>
      </c>
      <c r="AO730" s="31">
        <v>195.75</v>
      </c>
      <c r="AQ730" s="32">
        <v>125880</v>
      </c>
      <c r="AR730" s="31" t="s">
        <v>6</v>
      </c>
      <c r="AS730" s="31">
        <v>132</v>
      </c>
      <c r="AT730" s="31">
        <v>25.27</v>
      </c>
      <c r="AU730" s="48">
        <f t="shared" si="24"/>
        <v>333.56399999999996</v>
      </c>
      <c r="AV730" s="48">
        <f t="shared" si="25"/>
        <v>47.66447368421052</v>
      </c>
    </row>
    <row r="731" spans="1:48" x14ac:dyDescent="0.25">
      <c r="A731" s="1">
        <v>43658</v>
      </c>
      <c r="B731">
        <v>126357</v>
      </c>
      <c r="C731">
        <v>19.95</v>
      </c>
      <c r="D731">
        <v>61.21</v>
      </c>
      <c r="E731">
        <f>SUMPRODUCT(fLineItemInvoiceDetail[Quanity],fLineItemInvoiceDetail[Unit Price],--(fLineItemInvoiceDetail[Invoice Number]=fInvoiceHeader[[#This Row],[Invoice Number]]))</f>
        <v>1224.21</v>
      </c>
      <c r="F731">
        <f>fInvoiceHeader[[#This Row],[Invoice Discount]]/fInvoiceHeader[[#This Row],[Invoice Sales]]</f>
        <v>4.9999591573341176E-2</v>
      </c>
      <c r="G731">
        <f>SUMIFS(fLineItemInvoiceDetail[Line Weight],fLineItemInvoiceDetail[Invoice Number],fInvoiceHeader[[#This Row],[Invoice Number]])</f>
        <v>292</v>
      </c>
      <c r="I731" s="43">
        <v>125880</v>
      </c>
      <c r="J731" s="43" t="s">
        <v>11</v>
      </c>
      <c r="K731" s="43">
        <v>40</v>
      </c>
      <c r="L731" s="43">
        <v>12.97</v>
      </c>
      <c r="M731" s="43">
        <f>VLOOKUP(fLineItemInvoiceDetail[[#This Row],[Invoice Number]],fInvoiceHeader[[Invoice Number]:[% Sales Discount]],5,0)*fLineItemInvoiceDetail[[#This Row],[Quanity]]*fLineItemInvoiceDetail[[#This Row],[Unit Price]]</f>
        <v>51.879999999999995</v>
      </c>
      <c r="N7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24.072966507177032</v>
      </c>
      <c r="O731" s="43">
        <f>VLOOKUP(fLineItemInvoiceDetail[[#This Row],[Product]],dProduct[],4,0)*fLineItemInvoiceDetail[[#This Row],[Quanity]]</f>
        <v>200</v>
      </c>
      <c r="AM731" s="28">
        <v>126357</v>
      </c>
      <c r="AN731" s="28">
        <v>19.95</v>
      </c>
      <c r="AO731" s="28">
        <v>61.21</v>
      </c>
      <c r="AQ731" s="30">
        <v>125880</v>
      </c>
      <c r="AR731" s="28" t="s">
        <v>11</v>
      </c>
      <c r="AS731" s="28">
        <v>40</v>
      </c>
      <c r="AT731" s="28">
        <v>12.97</v>
      </c>
      <c r="AU731" s="48">
        <f t="shared" si="24"/>
        <v>51.879999999999995</v>
      </c>
      <c r="AV731" s="48">
        <f t="shared" si="25"/>
        <v>24.072966507177032</v>
      </c>
    </row>
    <row r="732" spans="1:48" x14ac:dyDescent="0.25">
      <c r="A732" s="1">
        <v>43659</v>
      </c>
      <c r="B732">
        <v>126358</v>
      </c>
      <c r="C732">
        <v>221.2</v>
      </c>
      <c r="D732">
        <v>389.47</v>
      </c>
      <c r="E732">
        <f>SUMPRODUCT(fLineItemInvoiceDetail[Quanity],fLineItemInvoiceDetail[Unit Price],--(fLineItemInvoiceDetail[Invoice Number]=fInvoiceHeader[[#This Row],[Invoice Number]]))</f>
        <v>3894.73</v>
      </c>
      <c r="F732">
        <f>fInvoiceHeader[[#This Row],[Invoice Discount]]/fInvoiceHeader[[#This Row],[Invoice Sales]]</f>
        <v>9.9999229728376562E-2</v>
      </c>
      <c r="G732">
        <f>SUMIFS(fLineItemInvoiceDetail[Line Weight],fLineItemInvoiceDetail[Invoice Number],fInvoiceHeader[[#This Row],[Invoice Number]])</f>
        <v>1634.5</v>
      </c>
      <c r="I732" s="46">
        <v>125880</v>
      </c>
      <c r="J732" s="46" t="s">
        <v>11</v>
      </c>
      <c r="K732" s="46">
        <v>48</v>
      </c>
      <c r="L732" s="46">
        <v>12.97</v>
      </c>
      <c r="M732" s="46">
        <f>VLOOKUP(fLineItemInvoiceDetail[[#This Row],[Invoice Number]],fInvoiceHeader[[Invoice Number]:[% Sales Discount]],5,0)*fLineItemInvoiceDetail[[#This Row],[Quanity]]*fLineItemInvoiceDetail[[#This Row],[Unit Price]]</f>
        <v>62.256</v>
      </c>
      <c r="N7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28.887559808612441</v>
      </c>
      <c r="O732" s="46">
        <f>VLOOKUP(fLineItemInvoiceDetail[[#This Row],[Product]],dProduct[],4,0)*fLineItemInvoiceDetail[[#This Row],[Quanity]]</f>
        <v>240</v>
      </c>
      <c r="AM732" s="31">
        <v>126358</v>
      </c>
      <c r="AN732" s="31">
        <v>221.2</v>
      </c>
      <c r="AO732" s="31">
        <v>389.47</v>
      </c>
      <c r="AQ732" s="32">
        <v>125880</v>
      </c>
      <c r="AR732" s="31" t="s">
        <v>11</v>
      </c>
      <c r="AS732" s="31">
        <v>48</v>
      </c>
      <c r="AT732" s="31">
        <v>12.97</v>
      </c>
      <c r="AU732" s="48">
        <f t="shared" si="24"/>
        <v>62.256</v>
      </c>
      <c r="AV732" s="48">
        <f t="shared" si="25"/>
        <v>28.887559808612441</v>
      </c>
    </row>
    <row r="733" spans="1:48" x14ac:dyDescent="0.25">
      <c r="A733" s="1">
        <v>43660</v>
      </c>
      <c r="B733">
        <v>126360</v>
      </c>
      <c r="C733">
        <v>29.75</v>
      </c>
      <c r="D733">
        <v>20.89</v>
      </c>
      <c r="E733">
        <f>SUMPRODUCT(fLineItemInvoiceDetail[Quanity],fLineItemInvoiceDetail[Unit Price],--(fLineItemInvoiceDetail[Invoice Number]=fInvoiceHeader[[#This Row],[Invoice Number]]))</f>
        <v>696.34</v>
      </c>
      <c r="F733">
        <f>fInvoiceHeader[[#This Row],[Invoice Discount]]/fInvoiceHeader[[#This Row],[Invoice Sales]]</f>
        <v>2.9999712783984833E-2</v>
      </c>
      <c r="G733">
        <f>SUMIFS(fLineItemInvoiceDetail[Line Weight],fLineItemInvoiceDetail[Invoice Number],fInvoiceHeader[[#This Row],[Invoice Number]])</f>
        <v>259</v>
      </c>
      <c r="I733" s="43">
        <v>125881</v>
      </c>
      <c r="J733" s="43" t="s">
        <v>8</v>
      </c>
      <c r="K733" s="43">
        <v>24</v>
      </c>
      <c r="L733" s="43">
        <v>22.36</v>
      </c>
      <c r="M733" s="43">
        <f>VLOOKUP(fLineItemInvoiceDetail[[#This Row],[Invoice Number]],fInvoiceHeader[[Invoice Number]:[% Sales Discount]],5,0)*fLineItemInvoiceDetail[[#This Row],[Quanity]]*fLineItemInvoiceDetail[[#This Row],[Unit Price]]</f>
        <v>26.834312106850497</v>
      </c>
      <c r="N7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11.290688259109313</v>
      </c>
      <c r="O733" s="43">
        <f>VLOOKUP(fLineItemInvoiceDetail[[#This Row],[Product]],dProduct[],4,0)*fLineItemInvoiceDetail[[#This Row],[Quanity]]</f>
        <v>96</v>
      </c>
      <c r="AM733" s="28">
        <v>126360</v>
      </c>
      <c r="AN733" s="28">
        <v>29.75</v>
      </c>
      <c r="AO733" s="28">
        <v>20.89</v>
      </c>
      <c r="AQ733" s="30">
        <v>125881</v>
      </c>
      <c r="AR733" s="28" t="s">
        <v>8</v>
      </c>
      <c r="AS733" s="28">
        <v>24</v>
      </c>
      <c r="AT733" s="28">
        <v>22.36</v>
      </c>
      <c r="AU733" s="48">
        <f t="shared" si="24"/>
        <v>26.834312106850497</v>
      </c>
      <c r="AV733" s="48">
        <f t="shared" si="25"/>
        <v>11.290688259109313</v>
      </c>
    </row>
    <row r="734" spans="1:48" x14ac:dyDescent="0.25">
      <c r="A734" s="1">
        <v>43660</v>
      </c>
      <c r="B734">
        <v>126361</v>
      </c>
      <c r="C734">
        <v>176.4</v>
      </c>
      <c r="D734">
        <v>297.08</v>
      </c>
      <c r="E734">
        <f>SUMPRODUCT(fLineItemInvoiceDetail[Quanity],fLineItemInvoiceDetail[Unit Price],--(fLineItemInvoiceDetail[Invoice Number]=fInvoiceHeader[[#This Row],[Invoice Number]]))</f>
        <v>2970.8399999999997</v>
      </c>
      <c r="F734">
        <f>fInvoiceHeader[[#This Row],[Invoice Discount]]/fInvoiceHeader[[#This Row],[Invoice Sales]]</f>
        <v>9.9998653579459015E-2</v>
      </c>
      <c r="G734">
        <f>SUMIFS(fLineItemInvoiceDetail[Line Weight],fLineItemInvoiceDetail[Invoice Number],fInvoiceHeader[[#This Row],[Invoice Number]])</f>
        <v>1140</v>
      </c>
      <c r="I734" s="46">
        <v>125881</v>
      </c>
      <c r="J734" s="46" t="s">
        <v>15</v>
      </c>
      <c r="K734" s="46">
        <v>5</v>
      </c>
      <c r="L734" s="46">
        <v>27.5</v>
      </c>
      <c r="M734" s="46">
        <f>VLOOKUP(fLineItemInvoiceDetail[[#This Row],[Invoice Number]],fInvoiceHeader[[Invoice Number]:[% Sales Discount]],5,0)*fLineItemInvoiceDetail[[#This Row],[Quanity]]*fLineItemInvoiceDetail[[#This Row],[Unit Price]]</f>
        <v>6.8755924170616121</v>
      </c>
      <c r="N7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2.9402834008097165</v>
      </c>
      <c r="O734" s="46">
        <f>VLOOKUP(fLineItemInvoiceDetail[[#This Row],[Product]],dProduct[],4,0)*fLineItemInvoiceDetail[[#This Row],[Quanity]]</f>
        <v>25</v>
      </c>
      <c r="AM734" s="31">
        <v>126361</v>
      </c>
      <c r="AN734" s="31">
        <v>176.4</v>
      </c>
      <c r="AO734" s="31">
        <v>297.08</v>
      </c>
      <c r="AQ734" s="32">
        <v>125881</v>
      </c>
      <c r="AR734" s="31" t="s">
        <v>15</v>
      </c>
      <c r="AS734" s="31">
        <v>5</v>
      </c>
      <c r="AT734" s="31">
        <v>27.5</v>
      </c>
      <c r="AU734" s="48">
        <f t="shared" si="24"/>
        <v>6.8755924170616121</v>
      </c>
      <c r="AV734" s="48">
        <f t="shared" si="25"/>
        <v>2.9402834008097165</v>
      </c>
    </row>
    <row r="735" spans="1:48" x14ac:dyDescent="0.25">
      <c r="A735" s="1">
        <v>43660</v>
      </c>
      <c r="B735">
        <v>126362</v>
      </c>
      <c r="C735">
        <v>102.9</v>
      </c>
      <c r="D735">
        <v>335.67</v>
      </c>
      <c r="E735">
        <f>SUMPRODUCT(fLineItemInvoiceDetail[Quanity],fLineItemInvoiceDetail[Unit Price],--(fLineItemInvoiceDetail[Invoice Number]=fInvoiceHeader[[#This Row],[Invoice Number]]))</f>
        <v>3356.68</v>
      </c>
      <c r="F735">
        <f>fInvoiceHeader[[#This Row],[Invoice Discount]]/fInvoiceHeader[[#This Row],[Invoice Sales]]</f>
        <v>0.10000059582682889</v>
      </c>
      <c r="G735">
        <f>SUMIFS(fLineItemInvoiceDetail[Line Weight],fLineItemInvoiceDetail[Invoice Number],fInvoiceHeader[[#This Row],[Invoice Number]])</f>
        <v>821.5</v>
      </c>
      <c r="I735" s="43">
        <v>125881</v>
      </c>
      <c r="J735" s="43" t="s">
        <v>10</v>
      </c>
      <c r="K735" s="43">
        <v>21</v>
      </c>
      <c r="L735" s="43">
        <v>23.16</v>
      </c>
      <c r="M735" s="43">
        <f>VLOOKUP(fLineItemInvoiceDetail[[#This Row],[Invoice Number]],fInvoiceHeader[[Invoice Number]:[% Sales Discount]],5,0)*fLineItemInvoiceDetail[[#This Row],[Quanity]]*fLineItemInvoiceDetail[[#This Row],[Unit Price]]</f>
        <v>24.320095476087893</v>
      </c>
      <c r="N7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14.819028340080973</v>
      </c>
      <c r="O735" s="43">
        <f>VLOOKUP(fLineItemInvoiceDetail[[#This Row],[Product]],dProduct[],4,0)*fLineItemInvoiceDetail[[#This Row],[Quanity]]</f>
        <v>126</v>
      </c>
      <c r="AM735" s="28">
        <v>126362</v>
      </c>
      <c r="AN735" s="28">
        <v>102.9</v>
      </c>
      <c r="AO735" s="28">
        <v>335.67</v>
      </c>
      <c r="AQ735" s="30">
        <v>125881</v>
      </c>
      <c r="AR735" s="28" t="s">
        <v>10</v>
      </c>
      <c r="AS735" s="28">
        <v>21</v>
      </c>
      <c r="AT735" s="28">
        <v>23.16</v>
      </c>
      <c r="AU735" s="48">
        <f t="shared" si="24"/>
        <v>24.320095476087893</v>
      </c>
      <c r="AV735" s="48">
        <f t="shared" si="25"/>
        <v>14.819028340080973</v>
      </c>
    </row>
    <row r="736" spans="1:48" x14ac:dyDescent="0.25">
      <c r="A736" s="1">
        <v>43663</v>
      </c>
      <c r="B736">
        <v>126365</v>
      </c>
      <c r="C736">
        <v>78.75</v>
      </c>
      <c r="D736">
        <v>289.10000000000002</v>
      </c>
      <c r="E736">
        <f>SUMPRODUCT(fLineItemInvoiceDetail[Quanity],fLineItemInvoiceDetail[Unit Price],--(fLineItemInvoiceDetail[Invoice Number]=fInvoiceHeader[[#This Row],[Invoice Number]]))</f>
        <v>2891.04</v>
      </c>
      <c r="F736">
        <f>fInvoiceHeader[[#This Row],[Invoice Discount]]/fInvoiceHeader[[#This Row],[Invoice Sales]]</f>
        <v>9.9998616414854177E-2</v>
      </c>
      <c r="G736">
        <f>SUMIFS(fLineItemInvoiceDetail[Line Weight],fLineItemInvoiceDetail[Invoice Number],fInvoiceHeader[[#This Row],[Invoice Number]])</f>
        <v>1416</v>
      </c>
      <c r="I736" s="46">
        <v>125882</v>
      </c>
      <c r="J736" s="46" t="s">
        <v>15</v>
      </c>
      <c r="K736" s="46">
        <v>7</v>
      </c>
      <c r="L736" s="46">
        <v>27.5</v>
      </c>
      <c r="M736" s="46">
        <f>VLOOKUP(fLineItemInvoiceDetail[[#This Row],[Invoice Number]],fInvoiceHeader[[Invoice Number]:[% Sales Discount]],5,0)*fLineItemInvoiceDetail[[#This Row],[Quanity]]*fLineItemInvoiceDetail[[#This Row],[Unit Price]]</f>
        <v>19.249832658655535</v>
      </c>
      <c r="N7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2.6120831055221432</v>
      </c>
      <c r="O736" s="46">
        <f>VLOOKUP(fLineItemInvoiceDetail[[#This Row],[Product]],dProduct[],4,0)*fLineItemInvoiceDetail[[#This Row],[Quanity]]</f>
        <v>35</v>
      </c>
      <c r="AM736" s="31">
        <v>126365</v>
      </c>
      <c r="AN736" s="31">
        <v>78.75</v>
      </c>
      <c r="AO736" s="31">
        <v>289.10000000000002</v>
      </c>
      <c r="AQ736" s="32">
        <v>125882</v>
      </c>
      <c r="AR736" s="31" t="s">
        <v>15</v>
      </c>
      <c r="AS736" s="31">
        <v>7</v>
      </c>
      <c r="AT736" s="31">
        <v>27.5</v>
      </c>
      <c r="AU736" s="48">
        <f t="shared" si="24"/>
        <v>19.249832658655535</v>
      </c>
      <c r="AV736" s="48">
        <f t="shared" si="25"/>
        <v>2.6120831055221432</v>
      </c>
    </row>
    <row r="737" spans="1:48" x14ac:dyDescent="0.25">
      <c r="A737" s="1">
        <v>43668</v>
      </c>
      <c r="B737">
        <v>126369</v>
      </c>
      <c r="C737">
        <v>62.3</v>
      </c>
      <c r="D737">
        <v>298.93</v>
      </c>
      <c r="E737">
        <f>SUMPRODUCT(fLineItemInvoiceDetail[Quanity],fLineItemInvoiceDetail[Unit Price],--(fLineItemInvoiceDetail[Invoice Number]=fInvoiceHeader[[#This Row],[Invoice Number]]))</f>
        <v>2989.29</v>
      </c>
      <c r="F737">
        <f>fInvoiceHeader[[#This Row],[Invoice Discount]]/fInvoiceHeader[[#This Row],[Invoice Sales]]</f>
        <v>0.10000033452759685</v>
      </c>
      <c r="G737">
        <f>SUMIFS(fLineItemInvoiceDetail[Line Weight],fLineItemInvoiceDetail[Invoice Number],fInvoiceHeader[[#This Row],[Invoice Number]])</f>
        <v>635</v>
      </c>
      <c r="I737" s="43">
        <v>125882</v>
      </c>
      <c r="J737" s="43" t="s">
        <v>6</v>
      </c>
      <c r="K737" s="43">
        <v>53</v>
      </c>
      <c r="L737" s="43">
        <v>27.57</v>
      </c>
      <c r="M737" s="43">
        <f>VLOOKUP(fLineItemInvoiceDetail[[#This Row],[Invoice Number]],fInvoiceHeader[[Invoice Number]:[% Sales Discount]],5,0)*fLineItemInvoiceDetail[[#This Row],[Quanity]]*fLineItemInvoiceDetail[[#This Row],[Unit Price]]</f>
        <v>146.11972976183924</v>
      </c>
      <c r="N7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11.866320393657737</v>
      </c>
      <c r="O737" s="43">
        <f>VLOOKUP(fLineItemInvoiceDetail[[#This Row],[Product]],dProduct[],4,0)*fLineItemInvoiceDetail[[#This Row],[Quanity]]</f>
        <v>159</v>
      </c>
      <c r="AM737" s="28">
        <v>126369</v>
      </c>
      <c r="AN737" s="28">
        <v>62.3</v>
      </c>
      <c r="AO737" s="28">
        <v>298.93</v>
      </c>
      <c r="AQ737" s="30">
        <v>125882</v>
      </c>
      <c r="AR737" s="28" t="s">
        <v>6</v>
      </c>
      <c r="AS737" s="28">
        <v>53</v>
      </c>
      <c r="AT737" s="28">
        <v>27.57</v>
      </c>
      <c r="AU737" s="48">
        <f t="shared" si="24"/>
        <v>146.11972976183924</v>
      </c>
      <c r="AV737" s="48">
        <f t="shared" si="25"/>
        <v>11.866320393657737</v>
      </c>
    </row>
    <row r="738" spans="1:48" x14ac:dyDescent="0.25">
      <c r="A738" s="1">
        <v>43668</v>
      </c>
      <c r="B738">
        <v>126370</v>
      </c>
      <c r="C738">
        <v>134.05000000000001</v>
      </c>
      <c r="D738">
        <v>330.68</v>
      </c>
      <c r="E738">
        <f>SUMPRODUCT(fLineItemInvoiceDetail[Quanity],fLineItemInvoiceDetail[Unit Price],--(fLineItemInvoiceDetail[Invoice Number]=fInvoiceHeader[[#This Row],[Invoice Number]]))</f>
        <v>3306.8199999999997</v>
      </c>
      <c r="F738">
        <f>fInvoiceHeader[[#This Row],[Invoice Discount]]/fInvoiceHeader[[#This Row],[Invoice Sales]]</f>
        <v>9.9999395189335996E-2</v>
      </c>
      <c r="G738">
        <f>SUMIFS(fLineItemInvoiceDetail[Line Weight],fLineItemInvoiceDetail[Invoice Number],fInvoiceHeader[[#This Row],[Invoice Number]])</f>
        <v>1060</v>
      </c>
      <c r="I738" s="46">
        <v>125882</v>
      </c>
      <c r="J738" s="46" t="s">
        <v>13</v>
      </c>
      <c r="K738" s="46">
        <v>131</v>
      </c>
      <c r="L738" s="46">
        <v>13.72</v>
      </c>
      <c r="M738" s="46">
        <f>VLOOKUP(fLineItemInvoiceDetail[[#This Row],[Invoice Number]],fInvoiceHeader[[Invoice Number]:[% Sales Discount]],5,0)*fLineItemInvoiceDetail[[#This Row],[Quanity]]*fLineItemInvoiceDetail[[#This Row],[Unit Price]]</f>
        <v>179.73043757950526</v>
      </c>
      <c r="N7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53.771596500820117</v>
      </c>
      <c r="O738" s="46">
        <f>VLOOKUP(fLineItemInvoiceDetail[[#This Row],[Product]],dProduct[],4,0)*fLineItemInvoiceDetail[[#This Row],[Quanity]]</f>
        <v>720.5</v>
      </c>
      <c r="AM738" s="31">
        <v>126370</v>
      </c>
      <c r="AN738" s="31">
        <v>134.05000000000001</v>
      </c>
      <c r="AO738" s="31">
        <v>330.68</v>
      </c>
      <c r="AQ738" s="32">
        <v>125882</v>
      </c>
      <c r="AR738" s="31" t="s">
        <v>13</v>
      </c>
      <c r="AS738" s="31">
        <v>131</v>
      </c>
      <c r="AT738" s="31">
        <v>13.72</v>
      </c>
      <c r="AU738" s="48">
        <f t="shared" si="24"/>
        <v>179.73043757950526</v>
      </c>
      <c r="AV738" s="48">
        <f t="shared" si="25"/>
        <v>53.771596500820117</v>
      </c>
    </row>
    <row r="739" spans="1:48" x14ac:dyDescent="0.25">
      <c r="A739" s="1">
        <v>43669</v>
      </c>
      <c r="B739">
        <v>126371</v>
      </c>
      <c r="C739">
        <v>42.7</v>
      </c>
      <c r="D739">
        <v>85.79</v>
      </c>
      <c r="E739">
        <f>SUMPRODUCT(fLineItemInvoiceDetail[Quanity],fLineItemInvoiceDetail[Unit Price],--(fLineItemInvoiceDetail[Invoice Number]=fInvoiceHeader[[#This Row],[Invoice Number]]))</f>
        <v>1715.7200000000003</v>
      </c>
      <c r="F739">
        <f>fInvoiceHeader[[#This Row],[Invoice Discount]]/fInvoiceHeader[[#This Row],[Invoice Sales]]</f>
        <v>5.0002331382743098E-2</v>
      </c>
      <c r="G739">
        <f>SUMIFS(fLineItemInvoiceDetail[Line Weight],fLineItemInvoiceDetail[Invoice Number],fInvoiceHeader[[#This Row],[Invoice Number]])</f>
        <v>457</v>
      </c>
      <c r="I739" s="43">
        <v>125883</v>
      </c>
      <c r="J739" s="43" t="s">
        <v>10</v>
      </c>
      <c r="K739" s="43">
        <v>10</v>
      </c>
      <c r="L739" s="43">
        <v>27.5</v>
      </c>
      <c r="M739" s="43">
        <f>VLOOKUP(fLineItemInvoiceDetail[[#This Row],[Invoice Number]],fInvoiceHeader[[Invoice Number]:[% Sales Discount]],5,0)*fLineItemInvoiceDetail[[#This Row],[Quanity]]*fLineItemInvoiceDetail[[#This Row],[Unit Price]]</f>
        <v>27.500322395338745</v>
      </c>
      <c r="N7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9.8444272445820449</v>
      </c>
      <c r="O739" s="43">
        <f>VLOOKUP(fLineItemInvoiceDetail[[#This Row],[Product]],dProduct[],4,0)*fLineItemInvoiceDetail[[#This Row],[Quanity]]</f>
        <v>60</v>
      </c>
      <c r="AM739" s="28">
        <v>126371</v>
      </c>
      <c r="AN739" s="28">
        <v>42.7</v>
      </c>
      <c r="AO739" s="28">
        <v>85.79</v>
      </c>
      <c r="AQ739" s="30">
        <v>125883</v>
      </c>
      <c r="AR739" s="28" t="s">
        <v>10</v>
      </c>
      <c r="AS739" s="28">
        <v>10</v>
      </c>
      <c r="AT739" s="28">
        <v>27.5</v>
      </c>
      <c r="AU739" s="48">
        <f t="shared" si="24"/>
        <v>27.500322395338745</v>
      </c>
      <c r="AV739" s="48">
        <f t="shared" si="25"/>
        <v>9.8444272445820449</v>
      </c>
    </row>
    <row r="740" spans="1:48" x14ac:dyDescent="0.25">
      <c r="A740" s="1">
        <v>43669</v>
      </c>
      <c r="B740">
        <v>126373</v>
      </c>
      <c r="C740">
        <v>67.724999999999994</v>
      </c>
      <c r="D740">
        <v>64.91</v>
      </c>
      <c r="E740">
        <f>SUMPRODUCT(fLineItemInvoiceDetail[Quanity],fLineItemInvoiceDetail[Unit Price],--(fLineItemInvoiceDetail[Invoice Number]=fInvoiceHeader[[#This Row],[Invoice Number]]))</f>
        <v>1298.1600000000001</v>
      </c>
      <c r="F740">
        <f>fInvoiceHeader[[#This Row],[Invoice Discount]]/fInvoiceHeader[[#This Row],[Invoice Sales]]</f>
        <v>5.0001540642139637E-2</v>
      </c>
      <c r="G740">
        <f>SUMIFS(fLineItemInvoiceDetail[Line Weight],fLineItemInvoiceDetail[Invoice Number],fInvoiceHeader[[#This Row],[Invoice Number]])</f>
        <v>519</v>
      </c>
      <c r="I740" s="46">
        <v>125883</v>
      </c>
      <c r="J740" s="46" t="s">
        <v>8</v>
      </c>
      <c r="K740" s="46">
        <v>53</v>
      </c>
      <c r="L740" s="46">
        <v>16.77</v>
      </c>
      <c r="M740" s="46">
        <f>VLOOKUP(fLineItemInvoiceDetail[[#This Row],[Invoice Number]],fInvoiceHeader[[Invoice Number]:[% Sales Discount]],5,0)*fLineItemInvoiceDetail[[#This Row],[Quanity]]*fLineItemInvoiceDetail[[#This Row],[Unit Price]]</f>
        <v>88.882041993458301</v>
      </c>
      <c r="N7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34.783642930856551</v>
      </c>
      <c r="O740" s="46">
        <f>VLOOKUP(fLineItemInvoiceDetail[[#This Row],[Product]],dProduct[],4,0)*fLineItemInvoiceDetail[[#This Row],[Quanity]]</f>
        <v>212</v>
      </c>
      <c r="AM740" s="31">
        <v>126373</v>
      </c>
      <c r="AN740" s="31">
        <v>67.724999999999994</v>
      </c>
      <c r="AO740" s="31">
        <v>64.91</v>
      </c>
      <c r="AQ740" s="32">
        <v>125883</v>
      </c>
      <c r="AR740" s="31" t="s">
        <v>8</v>
      </c>
      <c r="AS740" s="31">
        <v>53</v>
      </c>
      <c r="AT740" s="31">
        <v>16.77</v>
      </c>
      <c r="AU740" s="48">
        <f t="shared" si="24"/>
        <v>88.882041993458301</v>
      </c>
      <c r="AV740" s="48">
        <f t="shared" si="25"/>
        <v>34.783642930856551</v>
      </c>
    </row>
    <row r="741" spans="1:48" x14ac:dyDescent="0.25">
      <c r="A741" s="1">
        <v>43677</v>
      </c>
      <c r="B741">
        <v>126377</v>
      </c>
      <c r="C741">
        <v>55.125</v>
      </c>
      <c r="D741">
        <v>178.91</v>
      </c>
      <c r="E741">
        <f>SUMPRODUCT(fLineItemInvoiceDetail[Quanity],fLineItemInvoiceDetail[Unit Price],--(fLineItemInvoiceDetail[Invoice Number]=fInvoiceHeader[[#This Row],[Invoice Number]]))</f>
        <v>2385.4499999999998</v>
      </c>
      <c r="F741">
        <f>fInvoiceHeader[[#This Row],[Invoice Discount]]/fInvoiceHeader[[#This Row],[Invoice Sales]]</f>
        <v>7.5000524010144842E-2</v>
      </c>
      <c r="G741">
        <f>SUMIFS(fLineItemInvoiceDetail[Line Weight],fLineItemInvoiceDetail[Invoice Number],fInvoiceHeader[[#This Row],[Invoice Number]])</f>
        <v>614</v>
      </c>
      <c r="I741" s="43">
        <v>125883</v>
      </c>
      <c r="J741" s="43" t="s">
        <v>14</v>
      </c>
      <c r="K741" s="43">
        <v>238</v>
      </c>
      <c r="L741" s="43">
        <v>13.03</v>
      </c>
      <c r="M741" s="43">
        <f>VLOOKUP(fLineItemInvoiceDetail[[#This Row],[Invoice Number]],fInvoiceHeader[[Invoice Number]:[% Sales Discount]],5,0)*fLineItemInvoiceDetail[[#This Row],[Quanity]]*fLineItemInvoiceDetail[[#This Row],[Unit Price]]</f>
        <v>310.1176356112029</v>
      </c>
      <c r="N7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273.34692982456141</v>
      </c>
      <c r="O741" s="43">
        <f>VLOOKUP(fLineItemInvoiceDetail[[#This Row],[Product]],dProduct[],4,0)*fLineItemInvoiceDetail[[#This Row],[Quanity]]</f>
        <v>1666</v>
      </c>
      <c r="AM741" s="28">
        <v>126377</v>
      </c>
      <c r="AN741" s="28">
        <v>55.125</v>
      </c>
      <c r="AO741" s="28">
        <v>178.91</v>
      </c>
      <c r="AQ741" s="30">
        <v>125883</v>
      </c>
      <c r="AR741" s="28" t="s">
        <v>14</v>
      </c>
      <c r="AS741" s="28">
        <v>238</v>
      </c>
      <c r="AT741" s="28">
        <v>13.03</v>
      </c>
      <c r="AU741" s="48">
        <f t="shared" si="24"/>
        <v>310.1176356112029</v>
      </c>
      <c r="AV741" s="48">
        <f t="shared" si="25"/>
        <v>273.34692982456141</v>
      </c>
    </row>
    <row r="742" spans="1:48" x14ac:dyDescent="0.25">
      <c r="A742" s="1">
        <v>43680</v>
      </c>
      <c r="B742">
        <v>126378</v>
      </c>
      <c r="C742">
        <v>116.89999999999999</v>
      </c>
      <c r="D742">
        <v>315.93</v>
      </c>
      <c r="E742">
        <f>SUMPRODUCT(fLineItemInvoiceDetail[Quanity],fLineItemInvoiceDetail[Unit Price],--(fLineItemInvoiceDetail[Invoice Number]=fInvoiceHeader[[#This Row],[Invoice Number]]))</f>
        <v>3159.34</v>
      </c>
      <c r="F742">
        <f>fInvoiceHeader[[#This Row],[Invoice Discount]]/fInvoiceHeader[[#This Row],[Invoice Sales]]</f>
        <v>9.9998733912779247E-2</v>
      </c>
      <c r="G742">
        <f>SUMIFS(fLineItemInvoiceDetail[Line Weight],fLineItemInvoiceDetail[Invoice Number],fInvoiceHeader[[#This Row],[Invoice Number]])</f>
        <v>1119.5</v>
      </c>
      <c r="I742" s="46">
        <v>125884</v>
      </c>
      <c r="J742" s="46" t="s">
        <v>10</v>
      </c>
      <c r="K742" s="46">
        <v>27</v>
      </c>
      <c r="L742" s="46">
        <v>18.82</v>
      </c>
      <c r="M742" s="46">
        <f>VLOOKUP(fLineItemInvoiceDetail[[#This Row],[Invoice Number]],fInvoiceHeader[[Invoice Number]:[% Sales Discount]],5,0)*fLineItemInvoiceDetail[[#This Row],[Quanity]]*fLineItemInvoiceDetail[[#This Row],[Unit Price]]</f>
        <v>38.110549979738209</v>
      </c>
      <c r="N7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23.151492537313434</v>
      </c>
      <c r="O742" s="46">
        <f>VLOOKUP(fLineItemInvoiceDetail[[#This Row],[Product]],dProduct[],4,0)*fLineItemInvoiceDetail[[#This Row],[Quanity]]</f>
        <v>162</v>
      </c>
      <c r="AM742" s="31">
        <v>126378</v>
      </c>
      <c r="AN742" s="31">
        <v>116.89999999999999</v>
      </c>
      <c r="AO742" s="31">
        <v>315.93</v>
      </c>
      <c r="AQ742" s="32">
        <v>125884</v>
      </c>
      <c r="AR742" s="31" t="s">
        <v>10</v>
      </c>
      <c r="AS742" s="31">
        <v>27</v>
      </c>
      <c r="AT742" s="31">
        <v>18.82</v>
      </c>
      <c r="AU742" s="48">
        <f t="shared" si="24"/>
        <v>38.110549979738209</v>
      </c>
      <c r="AV742" s="48">
        <f t="shared" si="25"/>
        <v>23.151492537313434</v>
      </c>
    </row>
    <row r="743" spans="1:48" x14ac:dyDescent="0.25">
      <c r="A743" s="1">
        <v>43680</v>
      </c>
      <c r="B743">
        <v>126380</v>
      </c>
      <c r="C743">
        <v>14</v>
      </c>
      <c r="D743">
        <v>6.49</v>
      </c>
      <c r="E743">
        <f>SUMPRODUCT(fLineItemInvoiceDetail[Quanity],fLineItemInvoiceDetail[Unit Price],--(fLineItemInvoiceDetail[Invoice Number]=fInvoiceHeader[[#This Row],[Invoice Number]]))</f>
        <v>324.25</v>
      </c>
      <c r="F743">
        <f>fInvoiceHeader[[#This Row],[Invoice Discount]]/fInvoiceHeader[[#This Row],[Invoice Sales]]</f>
        <v>2.0015420200462607E-2</v>
      </c>
      <c r="G743">
        <f>SUMIFS(fLineItemInvoiceDetail[Line Weight],fLineItemInvoiceDetail[Invoice Number],fInvoiceHeader[[#This Row],[Invoice Number]])</f>
        <v>125</v>
      </c>
      <c r="I743" s="43">
        <v>125884</v>
      </c>
      <c r="J743" s="43" t="s">
        <v>22</v>
      </c>
      <c r="K743" s="43">
        <v>33</v>
      </c>
      <c r="L743" s="43">
        <v>48.75</v>
      </c>
      <c r="M743" s="43">
        <f>VLOOKUP(fLineItemInvoiceDetail[[#This Row],[Invoice Number]],fInvoiceHeader[[Invoice Number]:[% Sales Discount]],5,0)*fLineItemInvoiceDetail[[#This Row],[Quanity]]*fLineItemInvoiceDetail[[#This Row],[Unit Price]]</f>
        <v>120.65640823376204</v>
      </c>
      <c r="N7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33.012313432835825</v>
      </c>
      <c r="O743" s="43">
        <f>VLOOKUP(fLineItemInvoiceDetail[[#This Row],[Product]],dProduct[],4,0)*fLineItemInvoiceDetail[[#This Row],[Quanity]]</f>
        <v>231</v>
      </c>
      <c r="AM743" s="28">
        <v>126380</v>
      </c>
      <c r="AN743" s="28">
        <v>14</v>
      </c>
      <c r="AO743" s="28">
        <v>6.49</v>
      </c>
      <c r="AQ743" s="30">
        <v>125884</v>
      </c>
      <c r="AR743" s="28" t="s">
        <v>22</v>
      </c>
      <c r="AS743" s="28">
        <v>33</v>
      </c>
      <c r="AT743" s="28">
        <v>48.75</v>
      </c>
      <c r="AU743" s="48">
        <f t="shared" si="24"/>
        <v>120.65640823376204</v>
      </c>
      <c r="AV743" s="48">
        <f t="shared" si="25"/>
        <v>33.012313432835825</v>
      </c>
    </row>
    <row r="744" spans="1:48" x14ac:dyDescent="0.25">
      <c r="A744" s="1">
        <v>43682</v>
      </c>
      <c r="B744">
        <v>126381</v>
      </c>
      <c r="C744">
        <v>9.8000000000000007</v>
      </c>
      <c r="D744">
        <v>17.21</v>
      </c>
      <c r="E744">
        <f>SUMPRODUCT(fLineItemInvoiceDetail[Quanity],fLineItemInvoiceDetail[Unit Price],--(fLineItemInvoiceDetail[Invoice Number]=fInvoiceHeader[[#This Row],[Invoice Number]]))</f>
        <v>573.58000000000004</v>
      </c>
      <c r="F744">
        <f>fInvoiceHeader[[#This Row],[Invoice Discount]]/fInvoiceHeader[[#This Row],[Invoice Sales]]</f>
        <v>3.0004532933505353E-2</v>
      </c>
      <c r="G744">
        <f>SUMIFS(fLineItemInvoiceDetail[Line Weight],fLineItemInvoiceDetail[Invoice Number],fInvoiceHeader[[#This Row],[Invoice Number]])</f>
        <v>119</v>
      </c>
      <c r="I744" s="46">
        <v>125884</v>
      </c>
      <c r="J744" s="46" t="s">
        <v>8</v>
      </c>
      <c r="K744" s="46">
        <v>19</v>
      </c>
      <c r="L744" s="46">
        <v>22.36</v>
      </c>
      <c r="M744" s="46">
        <f>VLOOKUP(fLineItemInvoiceDetail[[#This Row],[Invoice Number]],fInvoiceHeader[[Invoice Number]:[% Sales Discount]],5,0)*fLineItemInvoiceDetail[[#This Row],[Quanity]]*fLineItemInvoiceDetail[[#This Row],[Unit Price]]</f>
        <v>31.863041786499746</v>
      </c>
      <c r="N7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10.861194029850747</v>
      </c>
      <c r="O744" s="46">
        <f>VLOOKUP(fLineItemInvoiceDetail[[#This Row],[Product]],dProduct[],4,0)*fLineItemInvoiceDetail[[#This Row],[Quanity]]</f>
        <v>76</v>
      </c>
      <c r="AM744" s="31">
        <v>126381</v>
      </c>
      <c r="AN744" s="31">
        <v>9.8000000000000007</v>
      </c>
      <c r="AO744" s="31">
        <v>17.21</v>
      </c>
      <c r="AQ744" s="32">
        <v>125884</v>
      </c>
      <c r="AR744" s="31" t="s">
        <v>8</v>
      </c>
      <c r="AS744" s="31">
        <v>19</v>
      </c>
      <c r="AT744" s="31">
        <v>22.36</v>
      </c>
      <c r="AU744" s="48">
        <f t="shared" si="24"/>
        <v>31.863041786499746</v>
      </c>
      <c r="AV744" s="48">
        <f t="shared" si="25"/>
        <v>10.861194029850747</v>
      </c>
    </row>
    <row r="745" spans="1:48" x14ac:dyDescent="0.25">
      <c r="A745" s="1">
        <v>43682</v>
      </c>
      <c r="B745">
        <v>126382</v>
      </c>
      <c r="C745">
        <v>36.75</v>
      </c>
      <c r="D745">
        <v>82.44</v>
      </c>
      <c r="E745">
        <f>SUMPRODUCT(fLineItemInvoiceDetail[Quanity],fLineItemInvoiceDetail[Unit Price],--(fLineItemInvoiceDetail[Invoice Number]=fInvoiceHeader[[#This Row],[Invoice Number]]))</f>
        <v>1648.75</v>
      </c>
      <c r="F745">
        <f>fInvoiceHeader[[#This Row],[Invoice Discount]]/fInvoiceHeader[[#This Row],[Invoice Sales]]</f>
        <v>5.0001516300227443E-2</v>
      </c>
      <c r="G745">
        <f>SUMIFS(fLineItemInvoiceDetail[Line Weight],fLineItemInvoiceDetail[Invoice Number],fInvoiceHeader[[#This Row],[Invoice Number]])</f>
        <v>242</v>
      </c>
      <c r="I745" s="43">
        <v>125885</v>
      </c>
      <c r="J745" s="43" t="s">
        <v>21</v>
      </c>
      <c r="K745" s="43">
        <v>39</v>
      </c>
      <c r="L745" s="43">
        <v>16.87</v>
      </c>
      <c r="M745" s="43">
        <f>VLOOKUP(fLineItemInvoiceDetail[[#This Row],[Invoice Number]],fInvoiceHeader[[Invoice Number]:[% Sales Discount]],5,0)*fLineItemInvoiceDetail[[#This Row],[Quanity]]*fLineItemInvoiceDetail[[#This Row],[Unit Price]]</f>
        <v>32.896785860148249</v>
      </c>
      <c r="N7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14.705627871362939</v>
      </c>
      <c r="O745" s="43">
        <f>VLOOKUP(fLineItemInvoiceDetail[[#This Row],[Product]],dProduct[],4,0)*fLineItemInvoiceDetail[[#This Row],[Quanity]]</f>
        <v>136.5</v>
      </c>
      <c r="AM745" s="28">
        <v>126382</v>
      </c>
      <c r="AN745" s="28">
        <v>36.75</v>
      </c>
      <c r="AO745" s="28">
        <v>82.44</v>
      </c>
      <c r="AQ745" s="30">
        <v>125885</v>
      </c>
      <c r="AR745" s="28" t="s">
        <v>21</v>
      </c>
      <c r="AS745" s="28">
        <v>39</v>
      </c>
      <c r="AT745" s="28">
        <v>16.87</v>
      </c>
      <c r="AU745" s="48">
        <f t="shared" si="24"/>
        <v>32.896785860148249</v>
      </c>
      <c r="AV745" s="48">
        <f t="shared" si="25"/>
        <v>14.705627871362939</v>
      </c>
    </row>
    <row r="746" spans="1:48" x14ac:dyDescent="0.25">
      <c r="A746" s="1">
        <v>43683</v>
      </c>
      <c r="B746">
        <v>126384</v>
      </c>
      <c r="C746">
        <v>99.224999999999994</v>
      </c>
      <c r="D746">
        <v>123.46</v>
      </c>
      <c r="E746">
        <f>SUMPRODUCT(fLineItemInvoiceDetail[Quanity],fLineItemInvoiceDetail[Unit Price],--(fLineItemInvoiceDetail[Invoice Number]=fInvoiceHeader[[#This Row],[Invoice Number]]))</f>
        <v>1899.31</v>
      </c>
      <c r="F746">
        <f>fInvoiceHeader[[#This Row],[Invoice Discount]]/fInvoiceHeader[[#This Row],[Invoice Sales]]</f>
        <v>6.5002553558924023E-2</v>
      </c>
      <c r="G746">
        <f>SUMIFS(fLineItemInvoiceDetail[Line Weight],fLineItemInvoiceDetail[Invoice Number],fInvoiceHeader[[#This Row],[Invoice Number]])</f>
        <v>689.5</v>
      </c>
      <c r="I746" s="46">
        <v>125885</v>
      </c>
      <c r="J746" s="46" t="s">
        <v>11</v>
      </c>
      <c r="K746" s="46">
        <v>38</v>
      </c>
      <c r="L746" s="46">
        <v>12.97</v>
      </c>
      <c r="M746" s="46">
        <f>VLOOKUP(fLineItemInvoiceDetail[[#This Row],[Invoice Number]],fInvoiceHeader[[Invoice Number]:[% Sales Discount]],5,0)*fLineItemInvoiceDetail[[#This Row],[Quanity]]*fLineItemInvoiceDetail[[#This Row],[Unit Price]]</f>
        <v>24.643214139851754</v>
      </c>
      <c r="N7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20.469372128637058</v>
      </c>
      <c r="O746" s="46">
        <f>VLOOKUP(fLineItemInvoiceDetail[[#This Row],[Product]],dProduct[],4,0)*fLineItemInvoiceDetail[[#This Row],[Quanity]]</f>
        <v>190</v>
      </c>
      <c r="AM746" s="31">
        <v>126384</v>
      </c>
      <c r="AN746" s="31">
        <v>99.224999999999994</v>
      </c>
      <c r="AO746" s="31">
        <v>123.46</v>
      </c>
      <c r="AQ746" s="32">
        <v>125885</v>
      </c>
      <c r="AR746" s="31" t="s">
        <v>11</v>
      </c>
      <c r="AS746" s="31">
        <v>38</v>
      </c>
      <c r="AT746" s="31">
        <v>12.97</v>
      </c>
      <c r="AU746" s="48">
        <f t="shared" si="24"/>
        <v>24.643214139851754</v>
      </c>
      <c r="AV746" s="48">
        <f t="shared" si="25"/>
        <v>20.469372128637058</v>
      </c>
    </row>
    <row r="747" spans="1:48" x14ac:dyDescent="0.25">
      <c r="A747" s="1">
        <v>43689</v>
      </c>
      <c r="B747">
        <v>126386</v>
      </c>
      <c r="C747">
        <v>21</v>
      </c>
      <c r="D747">
        <v>55.58</v>
      </c>
      <c r="E747">
        <f>SUMPRODUCT(fLineItemInvoiceDetail[Quanity],fLineItemInvoiceDetail[Unit Price],--(fLineItemInvoiceDetail[Invoice Number]=fInvoiceHeader[[#This Row],[Invoice Number]]))</f>
        <v>1111.68</v>
      </c>
      <c r="F747">
        <f>fInvoiceHeader[[#This Row],[Invoice Discount]]/fInvoiceHeader[[#This Row],[Invoice Sales]]</f>
        <v>4.999640184225676E-2</v>
      </c>
      <c r="G747">
        <f>SUMIFS(fLineItemInvoiceDetail[Line Weight],fLineItemInvoiceDetail[Invoice Number],fInvoiceHeader[[#This Row],[Invoice Number]])</f>
        <v>320</v>
      </c>
      <c r="I747" s="43">
        <v>125887</v>
      </c>
      <c r="J747" s="43" t="s">
        <v>10</v>
      </c>
      <c r="K747" s="43">
        <v>28</v>
      </c>
      <c r="L747" s="43">
        <v>18.82</v>
      </c>
      <c r="M747" s="43">
        <f>VLOOKUP(fLineItemInvoiceDetail[[#This Row],[Invoice Number]],fInvoiceHeader[[Invoice Number]:[% Sales Discount]],5,0)*fLineItemInvoiceDetail[[#This Row],[Quanity]]*fLineItemInvoiceDetail[[#This Row],[Unit Price]]</f>
        <v>15.809999999999999</v>
      </c>
      <c r="N7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747" s="43">
        <f>VLOOKUP(fLineItemInvoiceDetail[[#This Row],[Product]],dProduct[],4,0)*fLineItemInvoiceDetail[[#This Row],[Quanity]]</f>
        <v>168</v>
      </c>
      <c r="AM747" s="28">
        <v>126386</v>
      </c>
      <c r="AN747" s="28">
        <v>21</v>
      </c>
      <c r="AO747" s="28">
        <v>55.58</v>
      </c>
      <c r="AQ747" s="30">
        <v>125887</v>
      </c>
      <c r="AR747" s="28" t="s">
        <v>10</v>
      </c>
      <c r="AS747" s="28">
        <v>28</v>
      </c>
      <c r="AT747" s="28">
        <v>18.82</v>
      </c>
      <c r="AU747" s="48">
        <f t="shared" si="24"/>
        <v>15.809999999999999</v>
      </c>
      <c r="AV747" s="48">
        <f t="shared" si="25"/>
        <v>19.25</v>
      </c>
    </row>
    <row r="748" spans="1:48" x14ac:dyDescent="0.25">
      <c r="A748" s="1">
        <v>43689</v>
      </c>
      <c r="B748">
        <v>126387</v>
      </c>
      <c r="C748">
        <v>77.349999999999994</v>
      </c>
      <c r="D748">
        <v>133.87</v>
      </c>
      <c r="E748">
        <f>SUMPRODUCT(fLineItemInvoiceDetail[Quanity],fLineItemInvoiceDetail[Unit Price],--(fLineItemInvoiceDetail[Invoice Number]=fInvoiceHeader[[#This Row],[Invoice Number]]))</f>
        <v>2059.58</v>
      </c>
      <c r="F748">
        <f>fInvoiceHeader[[#This Row],[Invoice Discount]]/fInvoiceHeader[[#This Row],[Invoice Sales]]</f>
        <v>6.4998689053107919E-2</v>
      </c>
      <c r="G748">
        <f>SUMIFS(fLineItemInvoiceDetail[Line Weight],fLineItemInvoiceDetail[Invoice Number],fInvoiceHeader[[#This Row],[Invoice Number]])</f>
        <v>536</v>
      </c>
      <c r="I748" s="46">
        <v>125888</v>
      </c>
      <c r="J748" s="46" t="s">
        <v>22</v>
      </c>
      <c r="K748" s="46">
        <v>62</v>
      </c>
      <c r="L748" s="46">
        <v>45</v>
      </c>
      <c r="M748" s="46">
        <f>VLOOKUP(fLineItemInvoiceDetail[[#This Row],[Invoice Number]],fInvoiceHeader[[Invoice Number]:[% Sales Discount]],5,0)*fLineItemInvoiceDetail[[#This Row],[Quanity]]*fLineItemInvoiceDetail[[#This Row],[Unit Price]]</f>
        <v>279</v>
      </c>
      <c r="N7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31.33859223300971</v>
      </c>
      <c r="O748" s="46">
        <f>VLOOKUP(fLineItemInvoiceDetail[[#This Row],[Product]],dProduct[],4,0)*fLineItemInvoiceDetail[[#This Row],[Quanity]]</f>
        <v>434</v>
      </c>
      <c r="AM748" s="31">
        <v>126387</v>
      </c>
      <c r="AN748" s="31">
        <v>77.349999999999994</v>
      </c>
      <c r="AO748" s="31">
        <v>133.87</v>
      </c>
      <c r="AQ748" s="32">
        <v>125888</v>
      </c>
      <c r="AR748" s="31" t="s">
        <v>22</v>
      </c>
      <c r="AS748" s="31">
        <v>62</v>
      </c>
      <c r="AT748" s="31">
        <v>45</v>
      </c>
      <c r="AU748" s="48">
        <f t="shared" si="24"/>
        <v>279</v>
      </c>
      <c r="AV748" s="48">
        <f t="shared" si="25"/>
        <v>31.33859223300971</v>
      </c>
    </row>
    <row r="749" spans="1:48" x14ac:dyDescent="0.25">
      <c r="A749" s="1">
        <v>43690</v>
      </c>
      <c r="B749">
        <v>126388</v>
      </c>
      <c r="C749">
        <v>43.4</v>
      </c>
      <c r="D749">
        <v>62.89</v>
      </c>
      <c r="E749">
        <f>SUMPRODUCT(fLineItemInvoiceDetail[Quanity],fLineItemInvoiceDetail[Unit Price],--(fLineItemInvoiceDetail[Invoice Number]=fInvoiceHeader[[#This Row],[Invoice Number]]))</f>
        <v>1257.75</v>
      </c>
      <c r="F749">
        <f>fInvoiceHeader[[#This Row],[Invoice Discount]]/fInvoiceHeader[[#This Row],[Invoice Sales]]</f>
        <v>5.0001987676406283E-2</v>
      </c>
      <c r="G749">
        <f>SUMIFS(fLineItemInvoiceDetail[Line Weight],fLineItemInvoiceDetail[Invoice Number],fInvoiceHeader[[#This Row],[Invoice Number]])</f>
        <v>487.5</v>
      </c>
      <c r="I749" s="43">
        <v>125888</v>
      </c>
      <c r="J749" s="43" t="s">
        <v>17</v>
      </c>
      <c r="K749" s="43">
        <v>60</v>
      </c>
      <c r="L749" s="43">
        <v>16.77</v>
      </c>
      <c r="M749" s="43">
        <f>VLOOKUP(fLineItemInvoiceDetail[[#This Row],[Invoice Number]],fInvoiceHeader[[Invoice Number]:[% Sales Discount]],5,0)*fLineItemInvoiceDetail[[#This Row],[Quanity]]*fLineItemInvoiceDetail[[#This Row],[Unit Price]]</f>
        <v>100.62</v>
      </c>
      <c r="N7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28.16140776699029</v>
      </c>
      <c r="O749" s="43">
        <f>VLOOKUP(fLineItemInvoiceDetail[[#This Row],[Product]],dProduct[],4,0)*fLineItemInvoiceDetail[[#This Row],[Quanity]]</f>
        <v>390</v>
      </c>
      <c r="AM749" s="28">
        <v>126388</v>
      </c>
      <c r="AN749" s="28">
        <v>43.4</v>
      </c>
      <c r="AO749" s="28">
        <v>62.89</v>
      </c>
      <c r="AQ749" s="30">
        <v>125888</v>
      </c>
      <c r="AR749" s="28" t="s">
        <v>17</v>
      </c>
      <c r="AS749" s="28">
        <v>60</v>
      </c>
      <c r="AT749" s="28">
        <v>16.77</v>
      </c>
      <c r="AU749" s="48">
        <f t="shared" si="24"/>
        <v>100.62</v>
      </c>
      <c r="AV749" s="48">
        <f t="shared" si="25"/>
        <v>28.16140776699029</v>
      </c>
    </row>
    <row r="750" spans="1:48" x14ac:dyDescent="0.25">
      <c r="A750" s="1">
        <v>43691</v>
      </c>
      <c r="B750">
        <v>126389</v>
      </c>
      <c r="C750">
        <v>74.900000000000006</v>
      </c>
      <c r="D750">
        <v>175.25</v>
      </c>
      <c r="E750">
        <f>SUMPRODUCT(fLineItemInvoiceDetail[Quanity],fLineItemInvoiceDetail[Unit Price],--(fLineItemInvoiceDetail[Invoice Number]=fInvoiceHeader[[#This Row],[Invoice Number]]))</f>
        <v>2336.6099999999997</v>
      </c>
      <c r="F750">
        <f>fInvoiceHeader[[#This Row],[Invoice Discount]]/fInvoiceHeader[[#This Row],[Invoice Sales]]</f>
        <v>7.5001818874352172E-2</v>
      </c>
      <c r="G750">
        <f>SUMIFS(fLineItemInvoiceDetail[Line Weight],fLineItemInvoiceDetail[Invoice Number],fInvoiceHeader[[#This Row],[Invoice Number]])</f>
        <v>516</v>
      </c>
      <c r="I750" s="46">
        <v>125889</v>
      </c>
      <c r="J750" s="46" t="s">
        <v>11</v>
      </c>
      <c r="K750" s="46">
        <v>36</v>
      </c>
      <c r="L750" s="46">
        <v>12.97</v>
      </c>
      <c r="M750" s="46">
        <f>VLOOKUP(fLineItemInvoiceDetail[[#This Row],[Invoice Number]],fInvoiceHeader[[Invoice Number]:[% Sales Discount]],5,0)*fLineItemInvoiceDetail[[#This Row],[Quanity]]*fLineItemInvoiceDetail[[#This Row],[Unit Price]]</f>
        <v>35.018800927741871</v>
      </c>
      <c r="N7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14.366554054054054</v>
      </c>
      <c r="O750" s="46">
        <f>VLOOKUP(fLineItemInvoiceDetail[[#This Row],[Product]],dProduct[],4,0)*fLineItemInvoiceDetail[[#This Row],[Quanity]]</f>
        <v>180</v>
      </c>
      <c r="AM750" s="31">
        <v>126389</v>
      </c>
      <c r="AN750" s="31">
        <v>74.900000000000006</v>
      </c>
      <c r="AO750" s="31">
        <v>175.25</v>
      </c>
      <c r="AQ750" s="32">
        <v>125889</v>
      </c>
      <c r="AR750" s="31" t="s">
        <v>11</v>
      </c>
      <c r="AS750" s="31">
        <v>36</v>
      </c>
      <c r="AT750" s="31">
        <v>12.97</v>
      </c>
      <c r="AU750" s="48">
        <f t="shared" si="24"/>
        <v>35.018800927741871</v>
      </c>
      <c r="AV750" s="48">
        <f t="shared" si="25"/>
        <v>14.366554054054054</v>
      </c>
    </row>
    <row r="751" spans="1:48" x14ac:dyDescent="0.25">
      <c r="A751" s="1">
        <v>43693</v>
      </c>
      <c r="B751">
        <v>126390</v>
      </c>
      <c r="C751">
        <v>34.650000000000006</v>
      </c>
      <c r="D751">
        <v>63.27</v>
      </c>
      <c r="E751">
        <f>SUMPRODUCT(fLineItemInvoiceDetail[Quanity],fLineItemInvoiceDetail[Unit Price],--(fLineItemInvoiceDetail[Invoice Number]=fInvoiceHeader[[#This Row],[Invoice Number]]))</f>
        <v>1265.44</v>
      </c>
      <c r="F751">
        <f>fInvoiceHeader[[#This Row],[Invoice Discount]]/fInvoiceHeader[[#This Row],[Invoice Sales]]</f>
        <v>4.9998419522063471E-2</v>
      </c>
      <c r="G751">
        <f>SUMIFS(fLineItemInvoiceDetail[Line Weight],fLineItemInvoiceDetail[Invoice Number],fInvoiceHeader[[#This Row],[Invoice Number]])</f>
        <v>299.5</v>
      </c>
      <c r="I751" s="43">
        <v>125889</v>
      </c>
      <c r="J751" s="43" t="s">
        <v>10</v>
      </c>
      <c r="K751" s="43">
        <v>118</v>
      </c>
      <c r="L751" s="43">
        <v>15.92</v>
      </c>
      <c r="M751" s="43">
        <f>VLOOKUP(fLineItemInvoiceDetail[[#This Row],[Invoice Number]],fInvoiceHeader[[Invoice Number]:[% Sales Discount]],5,0)*fLineItemInvoiceDetail[[#This Row],[Quanity]]*fLineItemInvoiceDetail[[#This Row],[Unit Price]]</f>
        <v>140.89119907225813</v>
      </c>
      <c r="N7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56.508445945945944</v>
      </c>
      <c r="O751" s="43">
        <f>VLOOKUP(fLineItemInvoiceDetail[[#This Row],[Product]],dProduct[],4,0)*fLineItemInvoiceDetail[[#This Row],[Quanity]]</f>
        <v>708</v>
      </c>
      <c r="AM751" s="28">
        <v>126390</v>
      </c>
      <c r="AN751" s="28">
        <v>34.650000000000006</v>
      </c>
      <c r="AO751" s="28">
        <v>63.27</v>
      </c>
      <c r="AQ751" s="30">
        <v>125889</v>
      </c>
      <c r="AR751" s="28" t="s">
        <v>10</v>
      </c>
      <c r="AS751" s="28">
        <v>118</v>
      </c>
      <c r="AT751" s="28">
        <v>15.92</v>
      </c>
      <c r="AU751" s="48">
        <f t="shared" si="24"/>
        <v>140.89119907225813</v>
      </c>
      <c r="AV751" s="48">
        <f t="shared" si="25"/>
        <v>56.508445945945944</v>
      </c>
    </row>
    <row r="752" spans="1:48" x14ac:dyDescent="0.25">
      <c r="A752" s="1">
        <v>43694</v>
      </c>
      <c r="B752">
        <v>126392</v>
      </c>
      <c r="C752">
        <v>20.475000000000001</v>
      </c>
      <c r="D752">
        <v>9.1199999999999992</v>
      </c>
      <c r="E752">
        <f>SUMPRODUCT(fLineItemInvoiceDetail[Quanity],fLineItemInvoiceDetail[Unit Price],--(fLineItemInvoiceDetail[Invoice Number]=fInvoiceHeader[[#This Row],[Invoice Number]]))</f>
        <v>455.84000000000003</v>
      </c>
      <c r="F752">
        <f>fInvoiceHeader[[#This Row],[Invoice Discount]]/fInvoiceHeader[[#This Row],[Invoice Sales]]</f>
        <v>2.0007020007020003E-2</v>
      </c>
      <c r="G752">
        <f>SUMIFS(fLineItemInvoiceDetail[Line Weight],fLineItemInvoiceDetail[Invoice Number],fInvoiceHeader[[#This Row],[Invoice Number]])</f>
        <v>129.5</v>
      </c>
      <c r="I752" s="46">
        <v>125890</v>
      </c>
      <c r="J752" s="46" t="s">
        <v>13</v>
      </c>
      <c r="K752" s="46">
        <v>40</v>
      </c>
      <c r="L752" s="46">
        <v>16.22</v>
      </c>
      <c r="M752" s="46">
        <f>VLOOKUP(fLineItemInvoiceDetail[[#This Row],[Invoice Number]],fInvoiceHeader[[Invoice Number]:[% Sales Discount]],5,0)*fLineItemInvoiceDetail[[#This Row],[Quanity]]*fLineItemInvoiceDetail[[#This Row],[Unit Price]]</f>
        <v>64.880118963143047</v>
      </c>
      <c r="N7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22.09476474486415</v>
      </c>
      <c r="O752" s="46">
        <f>VLOOKUP(fLineItemInvoiceDetail[[#This Row],[Product]],dProduct[],4,0)*fLineItemInvoiceDetail[[#This Row],[Quanity]]</f>
        <v>220</v>
      </c>
      <c r="AM752" s="31">
        <v>126392</v>
      </c>
      <c r="AN752" s="31">
        <v>20.475000000000001</v>
      </c>
      <c r="AO752" s="31">
        <v>9.1199999999999992</v>
      </c>
      <c r="AQ752" s="32">
        <v>125890</v>
      </c>
      <c r="AR752" s="31" t="s">
        <v>13</v>
      </c>
      <c r="AS752" s="31">
        <v>40</v>
      </c>
      <c r="AT752" s="31">
        <v>16.22</v>
      </c>
      <c r="AU752" s="48">
        <f t="shared" si="24"/>
        <v>64.880118963143047</v>
      </c>
      <c r="AV752" s="48">
        <f t="shared" si="25"/>
        <v>22.09476474486415</v>
      </c>
    </row>
    <row r="753" spans="1:48" x14ac:dyDescent="0.25">
      <c r="A753" s="1">
        <v>43695</v>
      </c>
      <c r="B753">
        <v>126393</v>
      </c>
      <c r="C753">
        <v>103.07499999999999</v>
      </c>
      <c r="D753">
        <v>170.6</v>
      </c>
      <c r="E753">
        <f>SUMPRODUCT(fLineItemInvoiceDetail[Quanity],fLineItemInvoiceDetail[Unit Price],--(fLineItemInvoiceDetail[Invoice Number]=fInvoiceHeader[[#This Row],[Invoice Number]]))</f>
        <v>2274.66</v>
      </c>
      <c r="F753">
        <f>fInvoiceHeader[[#This Row],[Invoice Discount]]/fInvoiceHeader[[#This Row],[Invoice Sales]]</f>
        <v>7.5000219813070965E-2</v>
      </c>
      <c r="G753">
        <f>SUMIFS(fLineItemInvoiceDetail[Line Weight],fLineItemInvoiceDetail[Invoice Number],fInvoiceHeader[[#This Row],[Invoice Number]])</f>
        <v>790</v>
      </c>
      <c r="I753" s="43">
        <v>125890</v>
      </c>
      <c r="J753" s="43" t="s">
        <v>8</v>
      </c>
      <c r="K753" s="43">
        <v>18</v>
      </c>
      <c r="L753" s="43">
        <v>22.36</v>
      </c>
      <c r="M753" s="43">
        <f>VLOOKUP(fLineItemInvoiceDetail[[#This Row],[Invoice Number]],fInvoiceHeader[[Invoice Number]:[% Sales Discount]],5,0)*fLineItemInvoiceDetail[[#This Row],[Quanity]]*fLineItemInvoiceDetail[[#This Row],[Unit Price]]</f>
        <v>40.24807379822105</v>
      </c>
      <c r="N7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7.2310139165009941</v>
      </c>
      <c r="O753" s="43">
        <f>VLOOKUP(fLineItemInvoiceDetail[[#This Row],[Product]],dProduct[],4,0)*fLineItemInvoiceDetail[[#This Row],[Quanity]]</f>
        <v>72</v>
      </c>
      <c r="AM753" s="28">
        <v>126393</v>
      </c>
      <c r="AN753" s="28">
        <v>103.07499999999999</v>
      </c>
      <c r="AO753" s="28">
        <v>170.6</v>
      </c>
      <c r="AQ753" s="30">
        <v>125890</v>
      </c>
      <c r="AR753" s="28" t="s">
        <v>8</v>
      </c>
      <c r="AS753" s="28">
        <v>18</v>
      </c>
      <c r="AT753" s="28">
        <v>22.36</v>
      </c>
      <c r="AU753" s="48">
        <f t="shared" si="24"/>
        <v>40.24807379822105</v>
      </c>
      <c r="AV753" s="48">
        <f t="shared" si="25"/>
        <v>7.2310139165009941</v>
      </c>
    </row>
    <row r="754" spans="1:48" x14ac:dyDescent="0.25">
      <c r="A754" s="1">
        <v>43696</v>
      </c>
      <c r="B754">
        <v>126394</v>
      </c>
      <c r="C754">
        <v>26.95</v>
      </c>
      <c r="D754">
        <v>9.81</v>
      </c>
      <c r="E754">
        <f>SUMPRODUCT(fLineItemInvoiceDetail[Quanity],fLineItemInvoiceDetail[Unit Price],--(fLineItemInvoiceDetail[Invoice Number]=fInvoiceHeader[[#This Row],[Invoice Number]]))</f>
        <v>490.59000000000003</v>
      </c>
      <c r="F754">
        <f>fInvoiceHeader[[#This Row],[Invoice Discount]]/fInvoiceHeader[[#This Row],[Invoice Sales]]</f>
        <v>1.9996330948449825E-2</v>
      </c>
      <c r="G754">
        <f>SUMIFS(fLineItemInvoiceDetail[Line Weight],fLineItemInvoiceDetail[Invoice Number],fInvoiceHeader[[#This Row],[Invoice Number]])</f>
        <v>175.5</v>
      </c>
      <c r="I754" s="46">
        <v>125890</v>
      </c>
      <c r="J754" s="46" t="s">
        <v>21</v>
      </c>
      <c r="K754" s="46">
        <v>41</v>
      </c>
      <c r="L754" s="46">
        <v>16.87</v>
      </c>
      <c r="M754" s="46">
        <f>VLOOKUP(fLineItemInvoiceDetail[[#This Row],[Invoice Number]],fInvoiceHeader[[Invoice Number]:[% Sales Discount]],5,0)*fLineItemInvoiceDetail[[#This Row],[Quanity]]*fLineItemInvoiceDetail[[#This Row],[Unit Price]]</f>
        <v>69.167126823731763</v>
      </c>
      <c r="N7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14.411812458581844</v>
      </c>
      <c r="O754" s="46">
        <f>VLOOKUP(fLineItemInvoiceDetail[[#This Row],[Product]],dProduct[],4,0)*fLineItemInvoiceDetail[[#This Row],[Quanity]]</f>
        <v>143.5</v>
      </c>
      <c r="AM754" s="31">
        <v>126394</v>
      </c>
      <c r="AN754" s="31">
        <v>26.95</v>
      </c>
      <c r="AO754" s="31">
        <v>9.81</v>
      </c>
      <c r="AQ754" s="32">
        <v>125890</v>
      </c>
      <c r="AR754" s="31" t="s">
        <v>21</v>
      </c>
      <c r="AS754" s="31">
        <v>41</v>
      </c>
      <c r="AT754" s="31">
        <v>16.87</v>
      </c>
      <c r="AU754" s="48">
        <f t="shared" si="24"/>
        <v>69.167126823731763</v>
      </c>
      <c r="AV754" s="48">
        <f t="shared" si="25"/>
        <v>14.411812458581844</v>
      </c>
    </row>
    <row r="755" spans="1:48" x14ac:dyDescent="0.25">
      <c r="A755" s="1">
        <v>43696</v>
      </c>
      <c r="B755">
        <v>126395</v>
      </c>
      <c r="C755">
        <v>19.600000000000001</v>
      </c>
      <c r="D755">
        <v>30.63</v>
      </c>
      <c r="E755">
        <f>SUMPRODUCT(fLineItemInvoiceDetail[Quanity],fLineItemInvoiceDetail[Unit Price],--(fLineItemInvoiceDetail[Invoice Number]=fInvoiceHeader[[#This Row],[Invoice Number]]))</f>
        <v>875.24</v>
      </c>
      <c r="F755">
        <f>fInvoiceHeader[[#This Row],[Invoice Discount]]/fInvoiceHeader[[#This Row],[Invoice Sales]]</f>
        <v>3.4996115351217952E-2</v>
      </c>
      <c r="G755">
        <f>SUMIFS(fLineItemInvoiceDetail[Line Weight],fLineItemInvoiceDetail[Invoice Number],fInvoiceHeader[[#This Row],[Invoice Number]])</f>
        <v>209.5</v>
      </c>
      <c r="I755" s="43">
        <v>125890</v>
      </c>
      <c r="J755" s="43" t="s">
        <v>21</v>
      </c>
      <c r="K755" s="43">
        <v>170</v>
      </c>
      <c r="L755" s="43">
        <v>11.68</v>
      </c>
      <c r="M755" s="43">
        <f>VLOOKUP(fLineItemInvoiceDetail[[#This Row],[Invoice Number]],fInvoiceHeader[[Invoice Number]:[% Sales Discount]],5,0)*fLineItemInvoiceDetail[[#This Row],[Quanity]]*fLineItemInvoiceDetail[[#This Row],[Unit Price]]</f>
        <v>198.56036407709132</v>
      </c>
      <c r="N7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59.756295559973495</v>
      </c>
      <c r="O755" s="43">
        <f>VLOOKUP(fLineItemInvoiceDetail[[#This Row],[Product]],dProduct[],4,0)*fLineItemInvoiceDetail[[#This Row],[Quanity]]</f>
        <v>595</v>
      </c>
      <c r="AM755" s="28">
        <v>126395</v>
      </c>
      <c r="AN755" s="28">
        <v>19.600000000000001</v>
      </c>
      <c r="AO755" s="28">
        <v>30.63</v>
      </c>
      <c r="AQ755" s="30">
        <v>125890</v>
      </c>
      <c r="AR755" s="28" t="s">
        <v>21</v>
      </c>
      <c r="AS755" s="28">
        <v>170</v>
      </c>
      <c r="AT755" s="28">
        <v>11.68</v>
      </c>
      <c r="AU755" s="48">
        <f t="shared" si="24"/>
        <v>198.56036407709132</v>
      </c>
      <c r="AV755" s="48">
        <f t="shared" si="25"/>
        <v>59.756295559973495</v>
      </c>
    </row>
    <row r="756" spans="1:48" x14ac:dyDescent="0.25">
      <c r="A756" s="1">
        <v>43696</v>
      </c>
      <c r="B756">
        <v>126396</v>
      </c>
      <c r="C756">
        <v>17.149999999999999</v>
      </c>
      <c r="D756">
        <v>16.73</v>
      </c>
      <c r="E756">
        <f>SUMPRODUCT(fLineItemInvoiceDetail[Quanity],fLineItemInvoiceDetail[Unit Price],--(fLineItemInvoiceDetail[Invoice Number]=fInvoiceHeader[[#This Row],[Invoice Number]]))</f>
        <v>557.71</v>
      </c>
      <c r="F756">
        <f>fInvoiceHeader[[#This Row],[Invoice Discount]]/fInvoiceHeader[[#This Row],[Invoice Sales]]</f>
        <v>2.9997669039464953E-2</v>
      </c>
      <c r="G756">
        <f>SUMIFS(fLineItemInvoiceDetail[Line Weight],fLineItemInvoiceDetail[Invoice Number],fInvoiceHeader[[#This Row],[Invoice Number]])</f>
        <v>215</v>
      </c>
      <c r="I756" s="46">
        <v>125890</v>
      </c>
      <c r="J756" s="46" t="s">
        <v>8</v>
      </c>
      <c r="K756" s="46">
        <v>33</v>
      </c>
      <c r="L756" s="46">
        <v>18.170000000000002</v>
      </c>
      <c r="M756" s="46">
        <f>VLOOKUP(fLineItemInvoiceDetail[[#This Row],[Invoice Number]],fInvoiceHeader[[Invoice Number]:[% Sales Discount]],5,0)*fLineItemInvoiceDetail[[#This Row],[Quanity]]*fLineItemInvoiceDetail[[#This Row],[Unit Price]]</f>
        <v>59.961109943727216</v>
      </c>
      <c r="N7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13.25685884691849</v>
      </c>
      <c r="O756" s="46">
        <f>VLOOKUP(fLineItemInvoiceDetail[[#This Row],[Product]],dProduct[],4,0)*fLineItemInvoiceDetail[[#This Row],[Quanity]]</f>
        <v>132</v>
      </c>
      <c r="AM756" s="31">
        <v>126396</v>
      </c>
      <c r="AN756" s="31">
        <v>17.149999999999999</v>
      </c>
      <c r="AO756" s="31">
        <v>16.73</v>
      </c>
      <c r="AQ756" s="32">
        <v>125890</v>
      </c>
      <c r="AR756" s="31" t="s">
        <v>8</v>
      </c>
      <c r="AS756" s="31">
        <v>33</v>
      </c>
      <c r="AT756" s="31">
        <v>18.170000000000002</v>
      </c>
      <c r="AU756" s="48">
        <f t="shared" si="24"/>
        <v>59.961109943727216</v>
      </c>
      <c r="AV756" s="48">
        <f t="shared" si="25"/>
        <v>13.25685884691849</v>
      </c>
    </row>
    <row r="757" spans="1:48" x14ac:dyDescent="0.25">
      <c r="A757" s="1">
        <v>43696</v>
      </c>
      <c r="B757">
        <v>126397</v>
      </c>
      <c r="C757">
        <v>91.7</v>
      </c>
      <c r="D757">
        <v>192.07</v>
      </c>
      <c r="E757">
        <f>SUMPRODUCT(fLineItemInvoiceDetail[Quanity],fLineItemInvoiceDetail[Unit Price],--(fLineItemInvoiceDetail[Invoice Number]=fInvoiceHeader[[#This Row],[Invoice Number]]))</f>
        <v>2560.98</v>
      </c>
      <c r="F757">
        <f>fInvoiceHeader[[#This Row],[Invoice Discount]]/fInvoiceHeader[[#This Row],[Invoice Sales]]</f>
        <v>7.4998633335676176E-2</v>
      </c>
      <c r="G757">
        <f>SUMIFS(fLineItemInvoiceDetail[Line Weight],fLineItemInvoiceDetail[Invoice Number],fInvoiceHeader[[#This Row],[Invoice Number]])</f>
        <v>635</v>
      </c>
      <c r="I757" s="43">
        <v>125890</v>
      </c>
      <c r="J757" s="43" t="s">
        <v>16</v>
      </c>
      <c r="K757" s="43">
        <v>99</v>
      </c>
      <c r="L757" s="43">
        <v>11.37</v>
      </c>
      <c r="M757" s="43">
        <f>VLOOKUP(fLineItemInvoiceDetail[[#This Row],[Invoice Number]],fInvoiceHeader[[Invoice Number]:[% Sales Discount]],5,0)*fLineItemInvoiceDetail[[#This Row],[Quanity]]*fLineItemInvoiceDetail[[#This Row],[Unit Price]]</f>
        <v>112.56320639408557</v>
      </c>
      <c r="N7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34.799254473161035</v>
      </c>
      <c r="O757" s="43">
        <f>VLOOKUP(fLineItemInvoiceDetail[[#This Row],[Product]],dProduct[],4,0)*fLineItemInvoiceDetail[[#This Row],[Quanity]]</f>
        <v>346.5</v>
      </c>
      <c r="AM757" s="28">
        <v>126397</v>
      </c>
      <c r="AN757" s="28">
        <v>91.7</v>
      </c>
      <c r="AO757" s="28">
        <v>192.07</v>
      </c>
      <c r="AQ757" s="30">
        <v>125890</v>
      </c>
      <c r="AR757" s="28" t="s">
        <v>16</v>
      </c>
      <c r="AS757" s="28">
        <v>99</v>
      </c>
      <c r="AT757" s="28">
        <v>11.37</v>
      </c>
      <c r="AU757" s="48">
        <f t="shared" si="24"/>
        <v>112.56320639408557</v>
      </c>
      <c r="AV757" s="48">
        <f t="shared" si="25"/>
        <v>34.799254473161035</v>
      </c>
    </row>
    <row r="758" spans="1:48" x14ac:dyDescent="0.25">
      <c r="A758" s="1">
        <v>43697</v>
      </c>
      <c r="B758">
        <v>126398</v>
      </c>
      <c r="C758">
        <v>71.75</v>
      </c>
      <c r="D758">
        <v>116.81</v>
      </c>
      <c r="E758">
        <f>SUMPRODUCT(fLineItemInvoiceDetail[Quanity],fLineItemInvoiceDetail[Unit Price],--(fLineItemInvoiceDetail[Invoice Number]=fInvoiceHeader[[#This Row],[Invoice Number]]))</f>
        <v>1797.12</v>
      </c>
      <c r="F758">
        <f>fInvoiceHeader[[#This Row],[Invoice Discount]]/fInvoiceHeader[[#This Row],[Invoice Sales]]</f>
        <v>6.4998441951566954E-2</v>
      </c>
      <c r="G758">
        <f>SUMIFS(fLineItemInvoiceDetail[Line Weight],fLineItemInvoiceDetail[Invoice Number],fInvoiceHeader[[#This Row],[Invoice Number]])</f>
        <v>503</v>
      </c>
      <c r="I758" s="46">
        <v>125891</v>
      </c>
      <c r="J758" s="46" t="s">
        <v>8</v>
      </c>
      <c r="K758" s="46">
        <v>16</v>
      </c>
      <c r="L758" s="46">
        <v>22.36</v>
      </c>
      <c r="M758" s="46">
        <f>VLOOKUP(fLineItemInvoiceDetail[[#This Row],[Invoice Number]],fInvoiceHeader[[Invoice Number]:[% Sales Discount]],5,0)*fLineItemInvoiceDetail[[#This Row],[Quanity]]*fLineItemInvoiceDetail[[#This Row],[Unit Price]]</f>
        <v>23.254545454545454</v>
      </c>
      <c r="N7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</v>
      </c>
      <c r="O758" s="46">
        <f>VLOOKUP(fLineItemInvoiceDetail[[#This Row],[Product]],dProduct[],4,0)*fLineItemInvoiceDetail[[#This Row],[Quanity]]</f>
        <v>64</v>
      </c>
      <c r="AM758" s="31">
        <v>126398</v>
      </c>
      <c r="AN758" s="31">
        <v>71.75</v>
      </c>
      <c r="AO758" s="31">
        <v>116.81</v>
      </c>
      <c r="AQ758" s="32">
        <v>125891</v>
      </c>
      <c r="AR758" s="31" t="s">
        <v>8</v>
      </c>
      <c r="AS758" s="31">
        <v>16</v>
      </c>
      <c r="AT758" s="31">
        <v>22.36</v>
      </c>
      <c r="AU758" s="48">
        <f t="shared" si="24"/>
        <v>23.254545454545454</v>
      </c>
      <c r="AV758" s="48">
        <f t="shared" si="25"/>
        <v>8.5</v>
      </c>
    </row>
    <row r="759" spans="1:48" x14ac:dyDescent="0.25">
      <c r="A759" s="1">
        <v>43697</v>
      </c>
      <c r="B759">
        <v>126399</v>
      </c>
      <c r="C759">
        <v>49.35</v>
      </c>
      <c r="D759">
        <v>125.35</v>
      </c>
      <c r="E759">
        <f>SUMPRODUCT(fLineItemInvoiceDetail[Quanity],fLineItemInvoiceDetail[Unit Price],--(fLineItemInvoiceDetail[Invoice Number]=fInvoiceHeader[[#This Row],[Invoice Number]]))</f>
        <v>1928.4399999999998</v>
      </c>
      <c r="F759">
        <f>fInvoiceHeader[[#This Row],[Invoice Discount]]/fInvoiceHeader[[#This Row],[Invoice Sales]]</f>
        <v>6.5000725975399812E-2</v>
      </c>
      <c r="G759">
        <f>SUMIFS(fLineItemInvoiceDetail[Line Weight],fLineItemInvoiceDetail[Invoice Number],fInvoiceHeader[[#This Row],[Invoice Number]])</f>
        <v>740</v>
      </c>
      <c r="I759" s="43">
        <v>125891</v>
      </c>
      <c r="J759" s="43" t="s">
        <v>8</v>
      </c>
      <c r="K759" s="43">
        <v>96</v>
      </c>
      <c r="L759" s="43">
        <v>16.77</v>
      </c>
      <c r="M759" s="43">
        <f>VLOOKUP(fLineItemInvoiceDetail[[#This Row],[Invoice Number]],fInvoiceHeader[[Invoice Number]:[% Sales Discount]],5,0)*fLineItemInvoiceDetail[[#This Row],[Quanity]]*fLineItemInvoiceDetail[[#This Row],[Unit Price]]</f>
        <v>104.64545454545454</v>
      </c>
      <c r="N7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</v>
      </c>
      <c r="O759" s="43">
        <f>VLOOKUP(fLineItemInvoiceDetail[[#This Row],[Product]],dProduct[],4,0)*fLineItemInvoiceDetail[[#This Row],[Quanity]]</f>
        <v>384</v>
      </c>
      <c r="AM759" s="28">
        <v>126399</v>
      </c>
      <c r="AN759" s="28">
        <v>49.35</v>
      </c>
      <c r="AO759" s="28">
        <v>125.35</v>
      </c>
      <c r="AQ759" s="30">
        <v>125891</v>
      </c>
      <c r="AR759" s="28" t="s">
        <v>8</v>
      </c>
      <c r="AS759" s="28">
        <v>96</v>
      </c>
      <c r="AT759" s="28">
        <v>16.77</v>
      </c>
      <c r="AU759" s="48">
        <f t="shared" si="24"/>
        <v>104.64545454545454</v>
      </c>
      <c r="AV759" s="48">
        <f t="shared" si="25"/>
        <v>51</v>
      </c>
    </row>
    <row r="760" spans="1:48" x14ac:dyDescent="0.25">
      <c r="A760" s="1">
        <v>43699</v>
      </c>
      <c r="B760">
        <v>126400</v>
      </c>
      <c r="C760">
        <v>10.5</v>
      </c>
      <c r="D760">
        <v>17.5</v>
      </c>
      <c r="E760">
        <f>SUMPRODUCT(fLineItemInvoiceDetail[Quanity],fLineItemInvoiceDetail[Unit Price],--(fLineItemInvoiceDetail[Invoice Number]=fInvoiceHeader[[#This Row],[Invoice Number]]))</f>
        <v>583.41999999999996</v>
      </c>
      <c r="F760">
        <f>fInvoiceHeader[[#This Row],[Invoice Discount]]/fInvoiceHeader[[#This Row],[Invoice Sales]]</f>
        <v>2.9995543519248571E-2</v>
      </c>
      <c r="G760">
        <f>SUMIFS(fLineItemInvoiceDetail[Line Weight],fLineItemInvoiceDetail[Invoice Number],fInvoiceHeader[[#This Row],[Invoice Number]])</f>
        <v>186</v>
      </c>
      <c r="I760" s="46">
        <v>125892</v>
      </c>
      <c r="J760" s="46" t="s">
        <v>22</v>
      </c>
      <c r="K760" s="46">
        <v>54</v>
      </c>
      <c r="L760" s="46">
        <v>45</v>
      </c>
      <c r="M760" s="46">
        <f>VLOOKUP(fLineItemInvoiceDetail[[#This Row],[Invoice Number]],fInvoiceHeader[[Invoice Number]:[% Sales Discount]],5,0)*fLineItemInvoiceDetail[[#This Row],[Quanity]]*fLineItemInvoiceDetail[[#This Row],[Unit Price]]</f>
        <v>243.0009480928897</v>
      </c>
      <c r="N7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38.133529411764712</v>
      </c>
      <c r="O760" s="46">
        <f>VLOOKUP(fLineItemInvoiceDetail[[#This Row],[Product]],dProduct[],4,0)*fLineItemInvoiceDetail[[#This Row],[Quanity]]</f>
        <v>378</v>
      </c>
      <c r="AM760" s="31">
        <v>126400</v>
      </c>
      <c r="AN760" s="31">
        <v>10.5</v>
      </c>
      <c r="AO760" s="31">
        <v>17.5</v>
      </c>
      <c r="AQ760" s="32">
        <v>125892</v>
      </c>
      <c r="AR760" s="31" t="s">
        <v>22</v>
      </c>
      <c r="AS760" s="31">
        <v>54</v>
      </c>
      <c r="AT760" s="31">
        <v>45</v>
      </c>
      <c r="AU760" s="48">
        <f t="shared" si="24"/>
        <v>243.0009480928897</v>
      </c>
      <c r="AV760" s="48">
        <f t="shared" si="25"/>
        <v>38.133529411764712</v>
      </c>
    </row>
    <row r="761" spans="1:48" x14ac:dyDescent="0.25">
      <c r="A761" s="1">
        <v>43702</v>
      </c>
      <c r="B761">
        <v>126401</v>
      </c>
      <c r="C761">
        <v>23.274999999999999</v>
      </c>
      <c r="D761">
        <v>86.11</v>
      </c>
      <c r="E761">
        <f>SUMPRODUCT(fLineItemInvoiceDetail[Quanity],fLineItemInvoiceDetail[Unit Price],--(fLineItemInvoiceDetail[Invoice Number]=fInvoiceHeader[[#This Row],[Invoice Number]]))</f>
        <v>1722.28</v>
      </c>
      <c r="F761">
        <f>fInvoiceHeader[[#This Row],[Invoice Discount]]/fInvoiceHeader[[#This Row],[Invoice Sales]]</f>
        <v>4.9997677497271062E-2</v>
      </c>
      <c r="G761">
        <f>SUMIFS(fLineItemInvoiceDetail[Line Weight],fLineItemInvoiceDetail[Invoice Number],fInvoiceHeader[[#This Row],[Invoice Number]])</f>
        <v>297.5</v>
      </c>
      <c r="I761" s="43">
        <v>125892</v>
      </c>
      <c r="J761" s="43" t="s">
        <v>14</v>
      </c>
      <c r="K761" s="43">
        <v>34</v>
      </c>
      <c r="L761" s="43">
        <v>18.82</v>
      </c>
      <c r="M761" s="43">
        <f>VLOOKUP(fLineItemInvoiceDetail[[#This Row],[Invoice Number]],fInvoiceHeader[[Invoice Number]:[% Sales Discount]],5,0)*fLineItemInvoiceDetail[[#This Row],[Quanity]]*fLineItemInvoiceDetail[[#This Row],[Unit Price]]</f>
        <v>63.988249656657729</v>
      </c>
      <c r="N7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24.01</v>
      </c>
      <c r="O761" s="43">
        <f>VLOOKUP(fLineItemInvoiceDetail[[#This Row],[Product]],dProduct[],4,0)*fLineItemInvoiceDetail[[#This Row],[Quanity]]</f>
        <v>238</v>
      </c>
      <c r="AM761" s="28">
        <v>126401</v>
      </c>
      <c r="AN761" s="28">
        <v>23.274999999999999</v>
      </c>
      <c r="AO761" s="28">
        <v>86.11</v>
      </c>
      <c r="AQ761" s="30">
        <v>125892</v>
      </c>
      <c r="AR761" s="28" t="s">
        <v>14</v>
      </c>
      <c r="AS761" s="28">
        <v>34</v>
      </c>
      <c r="AT761" s="28">
        <v>18.82</v>
      </c>
      <c r="AU761" s="48">
        <f t="shared" si="24"/>
        <v>63.988249656657729</v>
      </c>
      <c r="AV761" s="48">
        <f t="shared" si="25"/>
        <v>24.01</v>
      </c>
    </row>
    <row r="762" spans="1:48" x14ac:dyDescent="0.25">
      <c r="A762" s="1">
        <v>43702</v>
      </c>
      <c r="B762">
        <v>126402</v>
      </c>
      <c r="C762">
        <v>8.4</v>
      </c>
      <c r="D762">
        <v>5.15</v>
      </c>
      <c r="E762">
        <f>SUMPRODUCT(fLineItemInvoiceDetail[Quanity],fLineItemInvoiceDetail[Unit Price],--(fLineItemInvoiceDetail[Invoice Number]=fInvoiceHeader[[#This Row],[Invoice Number]]))</f>
        <v>257.72000000000003</v>
      </c>
      <c r="F762">
        <f>fInvoiceHeader[[#This Row],[Invoice Discount]]/fInvoiceHeader[[#This Row],[Invoice Sales]]</f>
        <v>1.9982927207822441E-2</v>
      </c>
      <c r="G762">
        <f>SUMIFS(fLineItemInvoiceDetail[Line Weight],fLineItemInvoiceDetail[Invoice Number],fInvoiceHeader[[#This Row],[Invoice Number]])</f>
        <v>59.5</v>
      </c>
      <c r="I762" s="46">
        <v>125892</v>
      </c>
      <c r="J762" s="46" t="s">
        <v>6</v>
      </c>
      <c r="K762" s="46">
        <v>48</v>
      </c>
      <c r="L762" s="46">
        <v>29.87</v>
      </c>
      <c r="M762" s="46">
        <f>VLOOKUP(fLineItemInvoiceDetail[[#This Row],[Invoice Number]],fInvoiceHeader[[Invoice Number]:[% Sales Discount]],5,0)*fLineItemInvoiceDetail[[#This Row],[Quanity]]*fLineItemInvoiceDetail[[#This Row],[Unit Price]]</f>
        <v>143.37655939821465</v>
      </c>
      <c r="N7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14.527058823529412</v>
      </c>
      <c r="O762" s="46">
        <f>VLOOKUP(fLineItemInvoiceDetail[[#This Row],[Product]],dProduct[],4,0)*fLineItemInvoiceDetail[[#This Row],[Quanity]]</f>
        <v>144</v>
      </c>
      <c r="AM762" s="31">
        <v>126402</v>
      </c>
      <c r="AN762" s="31">
        <v>8.4</v>
      </c>
      <c r="AO762" s="31">
        <v>5.15</v>
      </c>
      <c r="AQ762" s="32">
        <v>125892</v>
      </c>
      <c r="AR762" s="31" t="s">
        <v>6</v>
      </c>
      <c r="AS762" s="31">
        <v>48</v>
      </c>
      <c r="AT762" s="31">
        <v>29.87</v>
      </c>
      <c r="AU762" s="48">
        <f t="shared" si="24"/>
        <v>143.37655939821465</v>
      </c>
      <c r="AV762" s="48">
        <f t="shared" si="25"/>
        <v>14.527058823529412</v>
      </c>
    </row>
    <row r="763" spans="1:48" x14ac:dyDescent="0.25">
      <c r="A763" s="1">
        <v>43704</v>
      </c>
      <c r="B763">
        <v>126403</v>
      </c>
      <c r="C763">
        <v>147</v>
      </c>
      <c r="D763">
        <v>849.74</v>
      </c>
      <c r="E763">
        <f>SUMPRODUCT(fLineItemInvoiceDetail[Quanity],fLineItemInvoiceDetail[Unit Price],--(fLineItemInvoiceDetail[Invoice Number]=fInvoiceHeader[[#This Row],[Invoice Number]]))</f>
        <v>8497.4</v>
      </c>
      <c r="F763">
        <f>fInvoiceHeader[[#This Row],[Invoice Discount]]/fInvoiceHeader[[#This Row],[Invoice Sales]]</f>
        <v>0.1</v>
      </c>
      <c r="G763">
        <f>SUMIFS(fLineItemInvoiceDetail[Line Weight],fLineItemInvoiceDetail[Invoice Number],fInvoiceHeader[[#This Row],[Invoice Number]])</f>
        <v>2191.5</v>
      </c>
      <c r="I763" s="43">
        <v>125892</v>
      </c>
      <c r="J763" s="43" t="s">
        <v>11</v>
      </c>
      <c r="K763" s="43">
        <v>52</v>
      </c>
      <c r="L763" s="43">
        <v>11.97</v>
      </c>
      <c r="M763" s="43">
        <f>VLOOKUP(fLineItemInvoiceDetail[[#This Row],[Invoice Number]],fInvoiceHeader[[Invoice Number]:[% Sales Discount]],5,0)*fLineItemInvoiceDetail[[#This Row],[Quanity]]*fLineItemInvoiceDetail[[#This Row],[Unit Price]]</f>
        <v>62.244242852237981</v>
      </c>
      <c r="N7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26.229411764705883</v>
      </c>
      <c r="O763" s="43">
        <f>VLOOKUP(fLineItemInvoiceDetail[[#This Row],[Product]],dProduct[],4,0)*fLineItemInvoiceDetail[[#This Row],[Quanity]]</f>
        <v>260</v>
      </c>
      <c r="AM763" s="28">
        <v>126403</v>
      </c>
      <c r="AN763" s="28">
        <v>147</v>
      </c>
      <c r="AO763" s="28">
        <v>849.74</v>
      </c>
      <c r="AQ763" s="30">
        <v>125892</v>
      </c>
      <c r="AR763" s="28" t="s">
        <v>11</v>
      </c>
      <c r="AS763" s="28">
        <v>52</v>
      </c>
      <c r="AT763" s="28">
        <v>11.97</v>
      </c>
      <c r="AU763" s="48">
        <f t="shared" si="24"/>
        <v>62.244242852237981</v>
      </c>
      <c r="AV763" s="48">
        <f t="shared" si="25"/>
        <v>26.229411764705883</v>
      </c>
    </row>
    <row r="764" spans="1:48" x14ac:dyDescent="0.25">
      <c r="A764" s="1">
        <v>43704</v>
      </c>
      <c r="B764">
        <v>126404</v>
      </c>
      <c r="C764">
        <v>18.2</v>
      </c>
      <c r="D764">
        <v>68.25</v>
      </c>
      <c r="E764">
        <f>SUMPRODUCT(fLineItemInvoiceDetail[Quanity],fLineItemInvoiceDetail[Unit Price],--(fLineItemInvoiceDetail[Invoice Number]=fInvoiceHeader[[#This Row],[Invoice Number]]))</f>
        <v>1365</v>
      </c>
      <c r="F764">
        <f>fInvoiceHeader[[#This Row],[Invoice Discount]]/fInvoiceHeader[[#This Row],[Invoice Sales]]</f>
        <v>0.05</v>
      </c>
      <c r="G764">
        <f>SUMIFS(fLineItemInvoiceDetail[Line Weight],fLineItemInvoiceDetail[Invoice Number],fInvoiceHeader[[#This Row],[Invoice Number]])</f>
        <v>196</v>
      </c>
      <c r="I764" s="46">
        <v>125893</v>
      </c>
      <c r="J764" s="46" t="s">
        <v>6</v>
      </c>
      <c r="K764" s="46">
        <v>180</v>
      </c>
      <c r="L764" s="46">
        <v>20.68</v>
      </c>
      <c r="M764" s="46">
        <f>VLOOKUP(fLineItemInvoiceDetail[[#This Row],[Invoice Number]],fInvoiceHeader[[Invoice Number]:[% Sales Discount]],5,0)*fLineItemInvoiceDetail[[#This Row],[Quanity]]*fLineItemInvoiceDetail[[#This Row],[Unit Price]]</f>
        <v>372.24281044024485</v>
      </c>
      <c r="N7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38.085417649834831</v>
      </c>
      <c r="O764" s="46">
        <f>VLOOKUP(fLineItemInvoiceDetail[[#This Row],[Product]],dProduct[],4,0)*fLineItemInvoiceDetail[[#This Row],[Quanity]]</f>
        <v>540</v>
      </c>
      <c r="AM764" s="31">
        <v>126404</v>
      </c>
      <c r="AN764" s="31">
        <v>18.2</v>
      </c>
      <c r="AO764" s="31">
        <v>68.25</v>
      </c>
      <c r="AQ764" s="32">
        <v>125893</v>
      </c>
      <c r="AR764" s="31" t="s">
        <v>6</v>
      </c>
      <c r="AS764" s="31">
        <v>180</v>
      </c>
      <c r="AT764" s="31">
        <v>20.68</v>
      </c>
      <c r="AU764" s="48">
        <f t="shared" si="24"/>
        <v>372.24281044024485</v>
      </c>
      <c r="AV764" s="48">
        <f t="shared" si="25"/>
        <v>38.085417649834831</v>
      </c>
    </row>
    <row r="765" spans="1:48" x14ac:dyDescent="0.25">
      <c r="A765" s="1">
        <v>43706</v>
      </c>
      <c r="B765">
        <v>126405</v>
      </c>
      <c r="C765">
        <v>156.80000000000001</v>
      </c>
      <c r="D765">
        <v>377.41</v>
      </c>
      <c r="E765">
        <f>SUMPRODUCT(fLineItemInvoiceDetail[Quanity],fLineItemInvoiceDetail[Unit Price],--(fLineItemInvoiceDetail[Invoice Number]=fInvoiceHeader[[#This Row],[Invoice Number]]))</f>
        <v>3774.1399999999994</v>
      </c>
      <c r="F765">
        <f>fInvoiceHeader[[#This Row],[Invoice Discount]]/fInvoiceHeader[[#This Row],[Invoice Sales]]</f>
        <v>9.999894015590309E-2</v>
      </c>
      <c r="G765">
        <f>SUMIFS(fLineItemInvoiceDetail[Line Weight],fLineItemInvoiceDetail[Invoice Number],fInvoiceHeader[[#This Row],[Invoice Number]])</f>
        <v>1673</v>
      </c>
      <c r="I765" s="43">
        <v>125893</v>
      </c>
      <c r="J765" s="43" t="s">
        <v>13</v>
      </c>
      <c r="K765" s="43">
        <v>31</v>
      </c>
      <c r="L765" s="43">
        <v>16.22</v>
      </c>
      <c r="M765" s="43">
        <f>VLOOKUP(fLineItemInvoiceDetail[[#This Row],[Invoice Number]],fInvoiceHeader[[Invoice Number]:[% Sales Discount]],5,0)*fLineItemInvoiceDetail[[#This Row],[Quanity]]*fLineItemInvoiceDetail[[#This Row],[Unit Price]]</f>
        <v>50.282379632915308</v>
      </c>
      <c r="N7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12.025117980179331</v>
      </c>
      <c r="O765" s="43">
        <f>VLOOKUP(fLineItemInvoiceDetail[[#This Row],[Product]],dProduct[],4,0)*fLineItemInvoiceDetail[[#This Row],[Quanity]]</f>
        <v>170.5</v>
      </c>
      <c r="AM765" s="28">
        <v>126405</v>
      </c>
      <c r="AN765" s="28">
        <v>156.80000000000001</v>
      </c>
      <c r="AO765" s="28">
        <v>377.41</v>
      </c>
      <c r="AQ765" s="30">
        <v>125893</v>
      </c>
      <c r="AR765" s="28" t="s">
        <v>13</v>
      </c>
      <c r="AS765" s="28">
        <v>31</v>
      </c>
      <c r="AT765" s="28">
        <v>16.22</v>
      </c>
      <c r="AU765" s="48">
        <f t="shared" si="24"/>
        <v>50.282379632915308</v>
      </c>
      <c r="AV765" s="48">
        <f t="shared" si="25"/>
        <v>12.025117980179331</v>
      </c>
    </row>
    <row r="766" spans="1:48" x14ac:dyDescent="0.25">
      <c r="A766" s="1">
        <v>43706</v>
      </c>
      <c r="B766">
        <v>126406</v>
      </c>
      <c r="C766">
        <v>86.974999999999994</v>
      </c>
      <c r="D766">
        <v>123.46</v>
      </c>
      <c r="E766">
        <f>SUMPRODUCT(fLineItemInvoiceDetail[Quanity],fLineItemInvoiceDetail[Unit Price],--(fLineItemInvoiceDetail[Invoice Number]=fInvoiceHeader[[#This Row],[Invoice Number]]))</f>
        <v>1899.33</v>
      </c>
      <c r="F766">
        <f>fInvoiceHeader[[#This Row],[Invoice Discount]]/fInvoiceHeader[[#This Row],[Invoice Sales]]</f>
        <v>6.5001869080149322E-2</v>
      </c>
      <c r="G766">
        <f>SUMIFS(fLineItemInvoiceDetail[Line Weight],fLineItemInvoiceDetail[Invoice Number],fInvoiceHeader[[#This Row],[Invoice Number]])</f>
        <v>681.5</v>
      </c>
      <c r="I766" s="46">
        <v>125893</v>
      </c>
      <c r="J766" s="46" t="s">
        <v>14</v>
      </c>
      <c r="K766" s="46">
        <v>32</v>
      </c>
      <c r="L766" s="46">
        <v>18.82</v>
      </c>
      <c r="M766" s="46">
        <f>VLOOKUP(fLineItemInvoiceDetail[[#This Row],[Invoice Number]],fInvoiceHeader[[Invoice Number]:[% Sales Discount]],5,0)*fLineItemInvoiceDetail[[#This Row],[Quanity]]*fLineItemInvoiceDetail[[#This Row],[Unit Price]]</f>
        <v>60.224454695769687</v>
      </c>
      <c r="N7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15.798395469561115</v>
      </c>
      <c r="O766" s="46">
        <f>VLOOKUP(fLineItemInvoiceDetail[[#This Row],[Product]],dProduct[],4,0)*fLineItemInvoiceDetail[[#This Row],[Quanity]]</f>
        <v>224</v>
      </c>
      <c r="AM766" s="31">
        <v>126406</v>
      </c>
      <c r="AN766" s="31">
        <v>86.974999999999994</v>
      </c>
      <c r="AO766" s="31">
        <v>123.46</v>
      </c>
      <c r="AQ766" s="32">
        <v>125893</v>
      </c>
      <c r="AR766" s="31" t="s">
        <v>14</v>
      </c>
      <c r="AS766" s="31">
        <v>32</v>
      </c>
      <c r="AT766" s="31">
        <v>18.82</v>
      </c>
      <c r="AU766" s="48">
        <f t="shared" si="24"/>
        <v>60.224454695769687</v>
      </c>
      <c r="AV766" s="48">
        <f t="shared" si="25"/>
        <v>15.798395469561115</v>
      </c>
    </row>
    <row r="767" spans="1:48" x14ac:dyDescent="0.25">
      <c r="A767" s="1">
        <v>43706</v>
      </c>
      <c r="B767">
        <v>126407</v>
      </c>
      <c r="C767">
        <v>61.6</v>
      </c>
      <c r="D767">
        <v>119</v>
      </c>
      <c r="E767">
        <f>SUMPRODUCT(fLineItemInvoiceDetail[Quanity],fLineItemInvoiceDetail[Unit Price],--(fLineItemInvoiceDetail[Invoice Number]=fInvoiceHeader[[#This Row],[Invoice Number]]))</f>
        <v>1830.8</v>
      </c>
      <c r="F767">
        <f>fInvoiceHeader[[#This Row],[Invoice Discount]]/fInvoiceHeader[[#This Row],[Invoice Sales]]</f>
        <v>6.4998907581385185E-2</v>
      </c>
      <c r="G767">
        <f>SUMIFS(fLineItemInvoiceDetail[Line Weight],fLineItemInvoiceDetail[Invoice Number],fInvoiceHeader[[#This Row],[Invoice Number]])</f>
        <v>690</v>
      </c>
      <c r="I767" s="43">
        <v>125893</v>
      </c>
      <c r="J767" s="43" t="s">
        <v>15</v>
      </c>
      <c r="K767" s="43">
        <v>25</v>
      </c>
      <c r="L767" s="43">
        <v>18.82</v>
      </c>
      <c r="M767" s="43">
        <f>VLOOKUP(fLineItemInvoiceDetail[[#This Row],[Invoice Number]],fInvoiceHeader[[Invoice Number]:[% Sales Discount]],5,0)*fLineItemInvoiceDetail[[#This Row],[Quanity]]*fLineItemInvoiceDetail[[#This Row],[Unit Price]]</f>
        <v>47.050355231070064</v>
      </c>
      <c r="N7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8.8160689004247299</v>
      </c>
      <c r="O767" s="43">
        <f>VLOOKUP(fLineItemInvoiceDetail[[#This Row],[Product]],dProduct[],4,0)*fLineItemInvoiceDetail[[#This Row],[Quanity]]</f>
        <v>125</v>
      </c>
      <c r="AM767" s="28">
        <v>126407</v>
      </c>
      <c r="AN767" s="28">
        <v>61.6</v>
      </c>
      <c r="AO767" s="28">
        <v>119</v>
      </c>
      <c r="AQ767" s="30">
        <v>125893</v>
      </c>
      <c r="AR767" s="28" t="s">
        <v>15</v>
      </c>
      <c r="AS767" s="28">
        <v>25</v>
      </c>
      <c r="AT767" s="28">
        <v>18.82</v>
      </c>
      <c r="AU767" s="48">
        <f t="shared" si="24"/>
        <v>47.050355231070064</v>
      </c>
      <c r="AV767" s="48">
        <f t="shared" si="25"/>
        <v>8.8160689004247299</v>
      </c>
    </row>
    <row r="768" spans="1:48" x14ac:dyDescent="0.25">
      <c r="A768" s="1">
        <v>43707</v>
      </c>
      <c r="B768">
        <v>126408</v>
      </c>
      <c r="C768">
        <v>38.5</v>
      </c>
      <c r="D768">
        <v>33.53</v>
      </c>
      <c r="E768">
        <f>SUMPRODUCT(fLineItemInvoiceDetail[Quanity],fLineItemInvoiceDetail[Unit Price],--(fLineItemInvoiceDetail[Invoice Number]=fInvoiceHeader[[#This Row],[Invoice Number]]))</f>
        <v>958.08</v>
      </c>
      <c r="F768">
        <f>fInvoiceHeader[[#This Row],[Invoice Discount]]/fInvoiceHeader[[#This Row],[Invoice Sales]]</f>
        <v>3.4997077488309949E-2</v>
      </c>
      <c r="G768">
        <f>SUMIFS(fLineItemInvoiceDetail[Line Weight],fLineItemInvoiceDetail[Invoice Number],fInvoiceHeader[[#This Row],[Invoice Number]])</f>
        <v>352</v>
      </c>
      <c r="I768" s="46">
        <v>125894</v>
      </c>
      <c r="J768" s="46" t="s">
        <v>14</v>
      </c>
      <c r="K768" s="46">
        <v>221</v>
      </c>
      <c r="L768" s="46">
        <v>13.03</v>
      </c>
      <c r="M768" s="46">
        <f>VLOOKUP(fLineItemInvoiceDetail[[#This Row],[Invoice Number]],fInvoiceHeader[[Invoice Number]:[% Sales Discount]],5,0)*fLineItemInvoiceDetail[[#This Row],[Quanity]]*fLineItemInvoiceDetail[[#This Row],[Unit Price]]</f>
        <v>287.96689102382214</v>
      </c>
      <c r="N7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136.63768198686842</v>
      </c>
      <c r="O768" s="46">
        <f>VLOOKUP(fLineItemInvoiceDetail[[#This Row],[Product]],dProduct[],4,0)*fLineItemInvoiceDetail[[#This Row],[Quanity]]</f>
        <v>1547</v>
      </c>
      <c r="AM768" s="31">
        <v>126408</v>
      </c>
      <c r="AN768" s="31">
        <v>38.5</v>
      </c>
      <c r="AO768" s="31">
        <v>33.53</v>
      </c>
      <c r="AQ768" s="32">
        <v>125894</v>
      </c>
      <c r="AR768" s="31" t="s">
        <v>14</v>
      </c>
      <c r="AS768" s="31">
        <v>221</v>
      </c>
      <c r="AT768" s="31">
        <v>13.03</v>
      </c>
      <c r="AU768" s="48">
        <f t="shared" si="24"/>
        <v>287.96689102382214</v>
      </c>
      <c r="AV768" s="48">
        <f t="shared" si="25"/>
        <v>136.63768198686842</v>
      </c>
    </row>
    <row r="769" spans="1:48" x14ac:dyDescent="0.25">
      <c r="A769" s="1">
        <v>43708</v>
      </c>
      <c r="B769">
        <v>126409</v>
      </c>
      <c r="C769">
        <v>7.35</v>
      </c>
      <c r="D769">
        <v>9.9600000000000009</v>
      </c>
      <c r="E769">
        <f>SUMPRODUCT(fLineItemInvoiceDetail[Quanity],fLineItemInvoiceDetail[Unit Price],--(fLineItemInvoiceDetail[Invoice Number]=fInvoiceHeader[[#This Row],[Invoice Number]]))</f>
        <v>498.24</v>
      </c>
      <c r="F769">
        <f>fInvoiceHeader[[#This Row],[Invoice Discount]]/fInvoiceHeader[[#This Row],[Invoice Sales]]</f>
        <v>1.9990366088631986E-2</v>
      </c>
      <c r="G769">
        <f>SUMIFS(fLineItemInvoiceDetail[Line Weight],fLineItemInvoiceDetail[Invoice Number],fInvoiceHeader[[#This Row],[Invoice Number]])</f>
        <v>84</v>
      </c>
      <c r="I769" s="43">
        <v>125894</v>
      </c>
      <c r="J769" s="43" t="s">
        <v>10</v>
      </c>
      <c r="K769" s="43">
        <v>23</v>
      </c>
      <c r="L769" s="43">
        <v>23.16</v>
      </c>
      <c r="M769" s="43">
        <f>VLOOKUP(fLineItemInvoiceDetail[[#This Row],[Invoice Number]],fInvoiceHeader[[Invoice Number]:[% Sales Discount]],5,0)*fLineItemInvoiceDetail[[#This Row],[Quanity]]*fLineItemInvoiceDetail[[#This Row],[Unit Price]]</f>
        <v>53.268719769751527</v>
      </c>
      <c r="N7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12.18875249785898</v>
      </c>
      <c r="O769" s="43">
        <f>VLOOKUP(fLineItemInvoiceDetail[[#This Row],[Product]],dProduct[],4,0)*fLineItemInvoiceDetail[[#This Row],[Quanity]]</f>
        <v>138</v>
      </c>
      <c r="AM769" s="28">
        <v>126409</v>
      </c>
      <c r="AN769" s="28">
        <v>7.35</v>
      </c>
      <c r="AO769" s="28">
        <v>9.9600000000000009</v>
      </c>
      <c r="AQ769" s="30">
        <v>125894</v>
      </c>
      <c r="AR769" s="28" t="s">
        <v>10</v>
      </c>
      <c r="AS769" s="28">
        <v>23</v>
      </c>
      <c r="AT769" s="28">
        <v>23.16</v>
      </c>
      <c r="AU769" s="48">
        <f t="shared" si="24"/>
        <v>53.268719769751527</v>
      </c>
      <c r="AV769" s="48">
        <f t="shared" si="25"/>
        <v>12.18875249785898</v>
      </c>
    </row>
    <row r="770" spans="1:48" x14ac:dyDescent="0.25">
      <c r="A770" s="1">
        <v>43709</v>
      </c>
      <c r="B770">
        <v>126410</v>
      </c>
      <c r="C770">
        <v>146.30000000000001</v>
      </c>
      <c r="D770">
        <v>618.97</v>
      </c>
      <c r="E770">
        <f>SUMPRODUCT(fLineItemInvoiceDetail[Quanity],fLineItemInvoiceDetail[Unit Price],--(fLineItemInvoiceDetail[Invoice Number]=fInvoiceHeader[[#This Row],[Invoice Number]]))</f>
        <v>6189.68</v>
      </c>
      <c r="F770">
        <f>fInvoiceHeader[[#This Row],[Invoice Discount]]/fInvoiceHeader[[#This Row],[Invoice Sales]]</f>
        <v>0.10000032311848109</v>
      </c>
      <c r="G770">
        <f>SUMIFS(fLineItemInvoiceDetail[Line Weight],fLineItemInvoiceDetail[Invoice Number],fInvoiceHeader[[#This Row],[Invoice Number]])</f>
        <v>1503</v>
      </c>
      <c r="I770" s="46">
        <v>125894</v>
      </c>
      <c r="J770" s="46" t="s">
        <v>16</v>
      </c>
      <c r="K770" s="46">
        <v>19</v>
      </c>
      <c r="L770" s="46">
        <v>15.16</v>
      </c>
      <c r="M770" s="46">
        <f>VLOOKUP(fLineItemInvoiceDetail[[#This Row],[Invoice Number]],fInvoiceHeader[[Invoice Number]:[% Sales Discount]],5,0)*fLineItemInvoiceDetail[[#This Row],[Quanity]]*fLineItemInvoiceDetail[[#This Row],[Unit Price]]</f>
        <v>28.804389206426425</v>
      </c>
      <c r="N7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5.8735655152726238</v>
      </c>
      <c r="O770" s="46">
        <f>VLOOKUP(fLineItemInvoiceDetail[[#This Row],[Product]],dProduct[],4,0)*fLineItemInvoiceDetail[[#This Row],[Quanity]]</f>
        <v>66.5</v>
      </c>
      <c r="AM770" s="31">
        <v>126410</v>
      </c>
      <c r="AN770" s="31">
        <v>146.30000000000001</v>
      </c>
      <c r="AO770" s="31">
        <v>618.97</v>
      </c>
      <c r="AQ770" s="32">
        <v>125894</v>
      </c>
      <c r="AR770" s="31" t="s">
        <v>16</v>
      </c>
      <c r="AS770" s="31">
        <v>19</v>
      </c>
      <c r="AT770" s="31">
        <v>15.16</v>
      </c>
      <c r="AU770" s="48">
        <f t="shared" si="24"/>
        <v>28.804389206426425</v>
      </c>
      <c r="AV770" s="48">
        <f t="shared" si="25"/>
        <v>5.8735655152726238</v>
      </c>
    </row>
    <row r="771" spans="1:48" x14ac:dyDescent="0.25">
      <c r="A771" s="1">
        <v>43712</v>
      </c>
      <c r="B771">
        <v>126412</v>
      </c>
      <c r="C771">
        <v>65.625</v>
      </c>
      <c r="D771">
        <v>316.61</v>
      </c>
      <c r="E771">
        <f>SUMPRODUCT(fLineItemInvoiceDetail[Quanity],fLineItemInvoiceDetail[Unit Price],--(fLineItemInvoiceDetail[Invoice Number]=fInvoiceHeader[[#This Row],[Invoice Number]]))</f>
        <v>3166.06</v>
      </c>
      <c r="F771">
        <f>fInvoiceHeader[[#This Row],[Invoice Discount]]/fInvoiceHeader[[#This Row],[Invoice Sales]]</f>
        <v>0.10000126339993558</v>
      </c>
      <c r="G771">
        <f>SUMIFS(fLineItemInvoiceDetail[Line Weight],fLineItemInvoiceDetail[Invoice Number],fInvoiceHeader[[#This Row],[Invoice Number]])</f>
        <v>504</v>
      </c>
      <c r="I771" s="43">
        <v>125896</v>
      </c>
      <c r="J771" s="43" t="s">
        <v>8</v>
      </c>
      <c r="K771" s="43">
        <v>28</v>
      </c>
      <c r="L771" s="43">
        <v>18.170000000000002</v>
      </c>
      <c r="M771" s="43">
        <f>VLOOKUP(fLineItemInvoiceDetail[[#This Row],[Invoice Number]],fInvoiceHeader[[Invoice Number]:[% Sales Discount]],5,0)*fLineItemInvoiceDetail[[#This Row],[Quanity]]*fLineItemInvoiceDetail[[#This Row],[Unit Price]]</f>
        <v>25.439725663116473</v>
      </c>
      <c r="N7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16.680851063829788</v>
      </c>
      <c r="O771" s="43">
        <f>VLOOKUP(fLineItemInvoiceDetail[[#This Row],[Product]],dProduct[],4,0)*fLineItemInvoiceDetail[[#This Row],[Quanity]]</f>
        <v>112</v>
      </c>
      <c r="AM771" s="28">
        <v>126412</v>
      </c>
      <c r="AN771" s="28">
        <v>65.625</v>
      </c>
      <c r="AO771" s="28">
        <v>316.61</v>
      </c>
      <c r="AQ771" s="30">
        <v>125896</v>
      </c>
      <c r="AR771" s="28" t="s">
        <v>8</v>
      </c>
      <c r="AS771" s="28">
        <v>28</v>
      </c>
      <c r="AT771" s="28">
        <v>18.170000000000002</v>
      </c>
      <c r="AU771" s="48">
        <f t="shared" si="24"/>
        <v>25.439725663116473</v>
      </c>
      <c r="AV771" s="48">
        <f t="shared" si="25"/>
        <v>16.680851063829788</v>
      </c>
    </row>
    <row r="772" spans="1:48" x14ac:dyDescent="0.25">
      <c r="A772" s="1">
        <v>43712</v>
      </c>
      <c r="B772">
        <v>126413</v>
      </c>
      <c r="C772">
        <v>96.6</v>
      </c>
      <c r="D772">
        <v>514.45000000000005</v>
      </c>
      <c r="E772">
        <f>SUMPRODUCT(fLineItemInvoiceDetail[Quanity],fLineItemInvoiceDetail[Unit Price],--(fLineItemInvoiceDetail[Invoice Number]=fInvoiceHeader[[#This Row],[Invoice Number]]))</f>
        <v>5144.5200000000004</v>
      </c>
      <c r="F772">
        <f>fInvoiceHeader[[#This Row],[Invoice Discount]]/fInvoiceHeader[[#This Row],[Invoice Sales]]</f>
        <v>9.9999611236811212E-2</v>
      </c>
      <c r="G772">
        <f>SUMIFS(fLineItemInvoiceDetail[Line Weight],fLineItemInvoiceDetail[Invoice Number],fInvoiceHeader[[#This Row],[Invoice Number]])</f>
        <v>1092</v>
      </c>
      <c r="I772" s="46">
        <v>125896</v>
      </c>
      <c r="J772" s="46" t="s">
        <v>21</v>
      </c>
      <c r="K772" s="46">
        <v>62</v>
      </c>
      <c r="L772" s="46">
        <v>15.57</v>
      </c>
      <c r="M772" s="46">
        <f>VLOOKUP(fLineItemInvoiceDetail[[#This Row],[Invoice Number]],fInvoiceHeader[[Invoice Number]:[% Sales Discount]],5,0)*fLineItemInvoiceDetail[[#This Row],[Quanity]]*fLineItemInvoiceDetail[[#This Row],[Unit Price]]</f>
        <v>48.270274336883517</v>
      </c>
      <c r="N7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32.319148936170208</v>
      </c>
      <c r="O772" s="46">
        <f>VLOOKUP(fLineItemInvoiceDetail[[#This Row],[Product]],dProduct[],4,0)*fLineItemInvoiceDetail[[#This Row],[Quanity]]</f>
        <v>217</v>
      </c>
      <c r="AM772" s="31">
        <v>126413</v>
      </c>
      <c r="AN772" s="31">
        <v>96.6</v>
      </c>
      <c r="AO772" s="31">
        <v>514.45000000000005</v>
      </c>
      <c r="AQ772" s="32">
        <v>125896</v>
      </c>
      <c r="AR772" s="31" t="s">
        <v>21</v>
      </c>
      <c r="AS772" s="31">
        <v>62</v>
      </c>
      <c r="AT772" s="31">
        <v>15.57</v>
      </c>
      <c r="AU772" s="48">
        <f t="shared" si="24"/>
        <v>48.270274336883517</v>
      </c>
      <c r="AV772" s="48">
        <f t="shared" si="25"/>
        <v>32.319148936170208</v>
      </c>
    </row>
    <row r="773" spans="1:48" x14ac:dyDescent="0.25">
      <c r="A773" s="1">
        <v>43714</v>
      </c>
      <c r="B773">
        <v>126414</v>
      </c>
      <c r="C773">
        <v>36.4</v>
      </c>
      <c r="D773">
        <v>51.99</v>
      </c>
      <c r="E773">
        <f>SUMPRODUCT(fLineItemInvoiceDetail[Quanity],fLineItemInvoiceDetail[Unit Price],--(fLineItemInvoiceDetail[Invoice Number]=fInvoiceHeader[[#This Row],[Invoice Number]]))</f>
        <v>1039.74</v>
      </c>
      <c r="F773">
        <f>fInvoiceHeader[[#This Row],[Invoice Discount]]/fInvoiceHeader[[#This Row],[Invoice Sales]]</f>
        <v>5.0002885336718796E-2</v>
      </c>
      <c r="G773">
        <f>SUMIFS(fLineItemInvoiceDetail[Line Weight],fLineItemInvoiceDetail[Invoice Number],fInvoiceHeader[[#This Row],[Invoice Number]])</f>
        <v>248</v>
      </c>
      <c r="I773" s="43">
        <v>125897</v>
      </c>
      <c r="J773" s="43" t="s">
        <v>15</v>
      </c>
      <c r="K773" s="43">
        <v>85</v>
      </c>
      <c r="L773" s="43">
        <v>17.37</v>
      </c>
      <c r="M773" s="43">
        <f>VLOOKUP(fLineItemInvoiceDetail[[#This Row],[Invoice Number]],fInvoiceHeader[[Invoice Number]:[% Sales Discount]],5,0)*fLineItemInvoiceDetail[[#This Row],[Quanity]]*fLineItemInvoiceDetail[[#This Row],[Unit Price]]</f>
        <v>95.969047619047643</v>
      </c>
      <c r="N7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60.903301886792455</v>
      </c>
      <c r="O773" s="43">
        <f>VLOOKUP(fLineItemInvoiceDetail[[#This Row],[Product]],dProduct[],4,0)*fLineItemInvoiceDetail[[#This Row],[Quanity]]</f>
        <v>425</v>
      </c>
      <c r="AM773" s="28">
        <v>126414</v>
      </c>
      <c r="AN773" s="28">
        <v>36.4</v>
      </c>
      <c r="AO773" s="28">
        <v>51.99</v>
      </c>
      <c r="AQ773" s="30">
        <v>125897</v>
      </c>
      <c r="AR773" s="28" t="s">
        <v>15</v>
      </c>
      <c r="AS773" s="28">
        <v>85</v>
      </c>
      <c r="AT773" s="28">
        <v>17.37</v>
      </c>
      <c r="AU773" s="48">
        <f t="shared" si="24"/>
        <v>95.969047619047643</v>
      </c>
      <c r="AV773" s="48">
        <f t="shared" si="25"/>
        <v>60.903301886792455</v>
      </c>
    </row>
    <row r="774" spans="1:48" x14ac:dyDescent="0.25">
      <c r="A774" s="1">
        <v>43714</v>
      </c>
      <c r="B774">
        <v>126415</v>
      </c>
      <c r="C774">
        <v>21</v>
      </c>
      <c r="D774">
        <v>17.5</v>
      </c>
      <c r="E774">
        <f>SUMPRODUCT(fLineItemInvoiceDetail[Quanity],fLineItemInvoiceDetail[Unit Price],--(fLineItemInvoiceDetail[Invoice Number]=fInvoiceHeader[[#This Row],[Invoice Number]]))</f>
        <v>583.41999999999996</v>
      </c>
      <c r="F774">
        <f>fInvoiceHeader[[#This Row],[Invoice Discount]]/fInvoiceHeader[[#This Row],[Invoice Sales]]</f>
        <v>2.9995543519248571E-2</v>
      </c>
      <c r="G774">
        <f>SUMIFS(fLineItemInvoiceDetail[Line Weight],fLineItemInvoiceDetail[Invoice Number],fInvoiceHeader[[#This Row],[Invoice Number]])</f>
        <v>155</v>
      </c>
      <c r="I774" s="46">
        <v>125897</v>
      </c>
      <c r="J774" s="46" t="s">
        <v>14</v>
      </c>
      <c r="K774" s="46">
        <v>15</v>
      </c>
      <c r="L774" s="46">
        <v>23.16</v>
      </c>
      <c r="M774" s="46">
        <f>VLOOKUP(fLineItemInvoiceDetail[[#This Row],[Invoice Number]],fInvoiceHeader[[Invoice Number]:[% Sales Discount]],5,0)*fLineItemInvoiceDetail[[#This Row],[Quanity]]*fLineItemInvoiceDetail[[#This Row],[Unit Price]]</f>
        <v>22.580952380952382</v>
      </c>
      <c r="N7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15.046698113207549</v>
      </c>
      <c r="O774" s="46">
        <f>VLOOKUP(fLineItemInvoiceDetail[[#This Row],[Product]],dProduct[],4,0)*fLineItemInvoiceDetail[[#This Row],[Quanity]]</f>
        <v>105</v>
      </c>
      <c r="AM774" s="31">
        <v>126415</v>
      </c>
      <c r="AN774" s="31">
        <v>21</v>
      </c>
      <c r="AO774" s="31">
        <v>17.5</v>
      </c>
      <c r="AQ774" s="32">
        <v>125897</v>
      </c>
      <c r="AR774" s="31" t="s">
        <v>14</v>
      </c>
      <c r="AS774" s="31">
        <v>15</v>
      </c>
      <c r="AT774" s="31">
        <v>23.16</v>
      </c>
      <c r="AU774" s="48">
        <f t="shared" si="24"/>
        <v>22.580952380952382</v>
      </c>
      <c r="AV774" s="48">
        <f t="shared" si="25"/>
        <v>15.046698113207549</v>
      </c>
    </row>
    <row r="775" spans="1:48" x14ac:dyDescent="0.25">
      <c r="A775" s="1">
        <v>43715</v>
      </c>
      <c r="B775">
        <v>126416</v>
      </c>
      <c r="C775">
        <v>61.6</v>
      </c>
      <c r="D775">
        <v>54.85</v>
      </c>
      <c r="E775">
        <f>SUMPRODUCT(fLineItemInvoiceDetail[Quanity],fLineItemInvoiceDetail[Unit Price],--(fLineItemInvoiceDetail[Invoice Number]=fInvoiceHeader[[#This Row],[Invoice Number]]))</f>
        <v>1097</v>
      </c>
      <c r="F775">
        <f>fInvoiceHeader[[#This Row],[Invoice Discount]]/fInvoiceHeader[[#This Row],[Invoice Sales]]</f>
        <v>0.05</v>
      </c>
      <c r="G775">
        <f>SUMIFS(fLineItemInvoiceDetail[Line Weight],fLineItemInvoiceDetail[Invoice Number],fInvoiceHeader[[#This Row],[Invoice Number]])</f>
        <v>500</v>
      </c>
      <c r="I775" s="43">
        <v>125898</v>
      </c>
      <c r="J775" s="43" t="s">
        <v>17</v>
      </c>
      <c r="K775" s="43">
        <v>51</v>
      </c>
      <c r="L775" s="43">
        <v>16.77</v>
      </c>
      <c r="M775" s="43">
        <f>VLOOKUP(fLineItemInvoiceDetail[[#This Row],[Invoice Number]],fInvoiceHeader[[Invoice Number]:[% Sales Discount]],5,0)*fLineItemInvoiceDetail[[#This Row],[Quanity]]*fLineItemInvoiceDetail[[#This Row],[Unit Price]]</f>
        <v>42.761593553564268</v>
      </c>
      <c r="N7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35.585576923076921</v>
      </c>
      <c r="O775" s="43">
        <f>VLOOKUP(fLineItemInvoiceDetail[[#This Row],[Product]],dProduct[],4,0)*fLineItemInvoiceDetail[[#This Row],[Quanity]]</f>
        <v>331.5</v>
      </c>
      <c r="AM775" s="28">
        <v>126416</v>
      </c>
      <c r="AN775" s="28">
        <v>61.6</v>
      </c>
      <c r="AO775" s="28">
        <v>54.85</v>
      </c>
      <c r="AQ775" s="30">
        <v>125898</v>
      </c>
      <c r="AR775" s="28" t="s">
        <v>17</v>
      </c>
      <c r="AS775" s="28">
        <v>51</v>
      </c>
      <c r="AT775" s="28">
        <v>16.77</v>
      </c>
      <c r="AU775" s="48">
        <f t="shared" si="24"/>
        <v>42.761593553564268</v>
      </c>
      <c r="AV775" s="48">
        <f t="shared" si="25"/>
        <v>35.585576923076921</v>
      </c>
    </row>
    <row r="776" spans="1:48" x14ac:dyDescent="0.25">
      <c r="A776" s="1">
        <v>43716</v>
      </c>
      <c r="B776">
        <v>126417</v>
      </c>
      <c r="C776">
        <v>25.2</v>
      </c>
      <c r="D776">
        <v>30.4</v>
      </c>
      <c r="E776">
        <f>SUMPRODUCT(fLineItemInvoiceDetail[Quanity],fLineItemInvoiceDetail[Unit Price],--(fLineItemInvoiceDetail[Invoice Number]=fInvoiceHeader[[#This Row],[Invoice Number]]))</f>
        <v>868.5</v>
      </c>
      <c r="F776">
        <f>fInvoiceHeader[[#This Row],[Invoice Discount]]/fInvoiceHeader[[#This Row],[Invoice Sales]]</f>
        <v>3.5002878526194589E-2</v>
      </c>
      <c r="G776">
        <f>SUMIFS(fLineItemInvoiceDetail[Line Weight],fLineItemInvoiceDetail[Invoice Number],fInvoiceHeader[[#This Row],[Invoice Number]])</f>
        <v>250</v>
      </c>
      <c r="I776" s="46">
        <v>125898</v>
      </c>
      <c r="J776" s="46" t="s">
        <v>17</v>
      </c>
      <c r="K776" s="46">
        <v>27</v>
      </c>
      <c r="L776" s="46">
        <v>18.170000000000002</v>
      </c>
      <c r="M776" s="46">
        <f>VLOOKUP(fLineItemInvoiceDetail[[#This Row],[Invoice Number]],fInvoiceHeader[[Invoice Number]:[% Sales Discount]],5,0)*fLineItemInvoiceDetail[[#This Row],[Quanity]]*fLineItemInvoiceDetail[[#This Row],[Unit Price]]</f>
        <v>24.528406446435739</v>
      </c>
      <c r="N7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18.839423076923076</v>
      </c>
      <c r="O776" s="46">
        <f>VLOOKUP(fLineItemInvoiceDetail[[#This Row],[Product]],dProduct[],4,0)*fLineItemInvoiceDetail[[#This Row],[Quanity]]</f>
        <v>175.5</v>
      </c>
      <c r="AM776" s="31">
        <v>126417</v>
      </c>
      <c r="AN776" s="31">
        <v>25.2</v>
      </c>
      <c r="AO776" s="31">
        <v>30.4</v>
      </c>
      <c r="AQ776" s="32">
        <v>125898</v>
      </c>
      <c r="AR776" s="31" t="s">
        <v>17</v>
      </c>
      <c r="AS776" s="31">
        <v>27</v>
      </c>
      <c r="AT776" s="31">
        <v>18.170000000000002</v>
      </c>
      <c r="AU776" s="48">
        <f t="shared" si="24"/>
        <v>24.528406446435739</v>
      </c>
      <c r="AV776" s="48">
        <f t="shared" si="25"/>
        <v>18.839423076923076</v>
      </c>
    </row>
    <row r="777" spans="1:48" x14ac:dyDescent="0.25">
      <c r="A777" s="1">
        <v>43716</v>
      </c>
      <c r="B777">
        <v>126418</v>
      </c>
      <c r="C777">
        <v>162.22499999999999</v>
      </c>
      <c r="D777">
        <v>370.82</v>
      </c>
      <c r="E777">
        <f>SUMPRODUCT(fLineItemInvoiceDetail[Quanity],fLineItemInvoiceDetail[Unit Price],--(fLineItemInvoiceDetail[Invoice Number]=fInvoiceHeader[[#This Row],[Invoice Number]]))</f>
        <v>3708.17</v>
      </c>
      <c r="F777">
        <f>fInvoiceHeader[[#This Row],[Invoice Discount]]/fInvoiceHeader[[#This Row],[Invoice Sales]]</f>
        <v>0.10000080902439748</v>
      </c>
      <c r="G777">
        <f>SUMIFS(fLineItemInvoiceDetail[Line Weight],fLineItemInvoiceDetail[Invoice Number],fInvoiceHeader[[#This Row],[Invoice Number]])</f>
        <v>1226.5</v>
      </c>
      <c r="I777" s="43">
        <v>125899</v>
      </c>
      <c r="J777" s="43" t="s">
        <v>21</v>
      </c>
      <c r="K777" s="43">
        <v>172</v>
      </c>
      <c r="L777" s="43">
        <v>11.68</v>
      </c>
      <c r="M777" s="43">
        <f>VLOOKUP(fLineItemInvoiceDetail[[#This Row],[Invoice Number]],fInvoiceHeader[[Invoice Number]:[% Sales Discount]],5,0)*fLineItemInvoiceDetail[[#This Row],[Quanity]]*fLineItemInvoiceDetail[[#This Row],[Unit Price]]</f>
        <v>200.89699633990296</v>
      </c>
      <c r="N7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57.672712006717042</v>
      </c>
      <c r="O777" s="43">
        <f>VLOOKUP(fLineItemInvoiceDetail[[#This Row],[Product]],dProduct[],4,0)*fLineItemInvoiceDetail[[#This Row],[Quanity]]</f>
        <v>602</v>
      </c>
      <c r="AM777" s="28">
        <v>126418</v>
      </c>
      <c r="AN777" s="28">
        <v>162.22499999999999</v>
      </c>
      <c r="AO777" s="28">
        <v>370.82</v>
      </c>
      <c r="AQ777" s="30">
        <v>125899</v>
      </c>
      <c r="AR777" s="28" t="s">
        <v>21</v>
      </c>
      <c r="AS777" s="28">
        <v>172</v>
      </c>
      <c r="AT777" s="28">
        <v>11.68</v>
      </c>
      <c r="AU777" s="48">
        <f t="shared" si="24"/>
        <v>200.89699633990296</v>
      </c>
      <c r="AV777" s="48">
        <f t="shared" si="25"/>
        <v>57.672712006717042</v>
      </c>
    </row>
    <row r="778" spans="1:48" x14ac:dyDescent="0.25">
      <c r="A778" s="1">
        <v>43720</v>
      </c>
      <c r="B778">
        <v>126419</v>
      </c>
      <c r="C778">
        <v>98</v>
      </c>
      <c r="D778">
        <v>296.67</v>
      </c>
      <c r="E778">
        <f>SUMPRODUCT(fLineItemInvoiceDetail[Quanity],fLineItemInvoiceDetail[Unit Price],--(fLineItemInvoiceDetail[Invoice Number]=fInvoiceHeader[[#This Row],[Invoice Number]]))</f>
        <v>2966.72</v>
      </c>
      <c r="F778">
        <f>fInvoiceHeader[[#This Row],[Invoice Discount]]/fInvoiceHeader[[#This Row],[Invoice Sales]]</f>
        <v>9.9999325854816107E-2</v>
      </c>
      <c r="G778">
        <f>SUMIFS(fLineItemInvoiceDetail[Line Weight],fLineItemInvoiceDetail[Invoice Number],fInvoiceHeader[[#This Row],[Invoice Number]])</f>
        <v>889</v>
      </c>
      <c r="I778" s="46">
        <v>125899</v>
      </c>
      <c r="J778" s="46" t="s">
        <v>22</v>
      </c>
      <c r="K778" s="46">
        <v>121</v>
      </c>
      <c r="L778" s="46">
        <v>41.25</v>
      </c>
      <c r="M778" s="46">
        <f>VLOOKUP(fLineItemInvoiceDetail[[#This Row],[Invoice Number]],fInvoiceHeader[[Invoice Number]:[% Sales Discount]],5,0)*fLineItemInvoiceDetail[[#This Row],[Quanity]]*fLineItemInvoiceDetail[[#This Row],[Unit Price]]</f>
        <v>499.12747540097394</v>
      </c>
      <c r="N7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81.144164567590266</v>
      </c>
      <c r="O778" s="46">
        <f>VLOOKUP(fLineItemInvoiceDetail[[#This Row],[Product]],dProduct[],4,0)*fLineItemInvoiceDetail[[#This Row],[Quanity]]</f>
        <v>847</v>
      </c>
      <c r="AM778" s="31">
        <v>126419</v>
      </c>
      <c r="AN778" s="31">
        <v>98</v>
      </c>
      <c r="AO778" s="31">
        <v>296.67</v>
      </c>
      <c r="AQ778" s="32">
        <v>125899</v>
      </c>
      <c r="AR778" s="31" t="s">
        <v>22</v>
      </c>
      <c r="AS778" s="31">
        <v>121</v>
      </c>
      <c r="AT778" s="31">
        <v>41.25</v>
      </c>
      <c r="AU778" s="48">
        <f t="shared" ref="AU778:AU841" si="26">VLOOKUP(AQ778,$AM$9:$AO$872,3,0)/SUMPRODUCT($AS$9:$AS$1780,$AT$9:$AT$1780,--($AQ$9:$AQ$1780=AQ778))*AS778*AT778</f>
        <v>499.12747540097394</v>
      </c>
      <c r="AV778" s="48">
        <f t="shared" ref="AV778:AV841" si="27">(VLOOKUP(AR778,$AX$9:$BA$19,4,0)*AS778)/SUMPRODUCT(SUMIFS($BA$9:$BA$19,$AX$9:$AX$19,$AR$9:$AR$1780),$AS$9:$AS$1780,--($AQ$9:$AQ$1780=AQ778))*VLOOKUP(AQ778,$AM$9:$AO$872,2,0)</f>
        <v>81.144164567590266</v>
      </c>
    </row>
    <row r="779" spans="1:48" x14ac:dyDescent="0.25">
      <c r="A779" s="1">
        <v>43720</v>
      </c>
      <c r="B779">
        <v>126420</v>
      </c>
      <c r="C779">
        <v>58.800000000000004</v>
      </c>
      <c r="D779">
        <v>87.15</v>
      </c>
      <c r="E779">
        <f>SUMPRODUCT(fLineItemInvoiceDetail[Quanity],fLineItemInvoiceDetail[Unit Price],--(fLineItemInvoiceDetail[Invoice Number]=fInvoiceHeader[[#This Row],[Invoice Number]]))</f>
        <v>1743.0099999999998</v>
      </c>
      <c r="F779">
        <f>fInvoiceHeader[[#This Row],[Invoice Discount]]/fInvoiceHeader[[#This Row],[Invoice Sales]]</f>
        <v>4.9999713139913152E-2</v>
      </c>
      <c r="G779">
        <f>SUMIFS(fLineItemInvoiceDetail[Line Weight],fLineItemInvoiceDetail[Invoice Number],fInvoiceHeader[[#This Row],[Invoice Number]])</f>
        <v>431</v>
      </c>
      <c r="I779" s="43">
        <v>125899</v>
      </c>
      <c r="J779" s="43" t="s">
        <v>17</v>
      </c>
      <c r="K779" s="43">
        <v>45</v>
      </c>
      <c r="L779" s="43">
        <v>18.170000000000002</v>
      </c>
      <c r="M779" s="43">
        <f>VLOOKUP(fLineItemInvoiceDetail[[#This Row],[Invoice Number]],fInvoiceHeader[[Invoice Number]:[% Sales Discount]],5,0)*fLineItemInvoiceDetail[[#This Row],[Quanity]]*fLineItemInvoiceDetail[[#This Row],[Unit Price]]</f>
        <v>81.765405511967231</v>
      </c>
      <c r="N7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28.022040302267001</v>
      </c>
      <c r="O779" s="43">
        <f>VLOOKUP(fLineItemInvoiceDetail[[#This Row],[Product]],dProduct[],4,0)*fLineItemInvoiceDetail[[#This Row],[Quanity]]</f>
        <v>292.5</v>
      </c>
      <c r="AM779" s="28">
        <v>126420</v>
      </c>
      <c r="AN779" s="28">
        <v>58.800000000000004</v>
      </c>
      <c r="AO779" s="28">
        <v>87.15</v>
      </c>
      <c r="AQ779" s="30">
        <v>125899</v>
      </c>
      <c r="AR779" s="28" t="s">
        <v>17</v>
      </c>
      <c r="AS779" s="28">
        <v>45</v>
      </c>
      <c r="AT779" s="28">
        <v>18.170000000000002</v>
      </c>
      <c r="AU779" s="48">
        <f t="shared" si="26"/>
        <v>81.765405511967231</v>
      </c>
      <c r="AV779" s="48">
        <f t="shared" si="27"/>
        <v>28.022040302267001</v>
      </c>
    </row>
    <row r="780" spans="1:48" x14ac:dyDescent="0.25">
      <c r="A780" s="1">
        <v>43720</v>
      </c>
      <c r="B780">
        <v>126421</v>
      </c>
      <c r="C780">
        <v>118.47499999999999</v>
      </c>
      <c r="D780">
        <v>203.19</v>
      </c>
      <c r="E780">
        <f>SUMPRODUCT(fLineItemInvoiceDetail[Quanity],fLineItemInvoiceDetail[Unit Price],--(fLineItemInvoiceDetail[Invoice Number]=fInvoiceHeader[[#This Row],[Invoice Number]]))</f>
        <v>2709.2</v>
      </c>
      <c r="F780">
        <f>fInvoiceHeader[[#This Row],[Invoice Discount]]/fInvoiceHeader[[#This Row],[Invoice Sales]]</f>
        <v>7.5000000000000011E-2</v>
      </c>
      <c r="G780">
        <f>SUMIFS(fLineItemInvoiceDetail[Line Weight],fLineItemInvoiceDetail[Invoice Number],fInvoiceHeader[[#This Row],[Invoice Number]])</f>
        <v>1220</v>
      </c>
      <c r="I780" s="46">
        <v>125899</v>
      </c>
      <c r="J780" s="46" t="s">
        <v>15</v>
      </c>
      <c r="K780" s="46">
        <v>9</v>
      </c>
      <c r="L780" s="46">
        <v>27.5</v>
      </c>
      <c r="M780" s="46">
        <f>VLOOKUP(fLineItemInvoiceDetail[[#This Row],[Invoice Number]],fInvoiceHeader[[Invoice Number]:[% Sales Discount]],5,0)*fLineItemInvoiceDetail[[#This Row],[Quanity]]*fLineItemInvoiceDetail[[#This Row],[Unit Price]]</f>
        <v>24.750122747155736</v>
      </c>
      <c r="N7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4.3110831234256928</v>
      </c>
      <c r="O780" s="46">
        <f>VLOOKUP(fLineItemInvoiceDetail[[#This Row],[Product]],dProduct[],4,0)*fLineItemInvoiceDetail[[#This Row],[Quanity]]</f>
        <v>45</v>
      </c>
      <c r="AM780" s="31">
        <v>126421</v>
      </c>
      <c r="AN780" s="31">
        <v>118.47499999999999</v>
      </c>
      <c r="AO780" s="31">
        <v>203.19</v>
      </c>
      <c r="AQ780" s="32">
        <v>125899</v>
      </c>
      <c r="AR780" s="31" t="s">
        <v>15</v>
      </c>
      <c r="AS780" s="31">
        <v>9</v>
      </c>
      <c r="AT780" s="31">
        <v>27.5</v>
      </c>
      <c r="AU780" s="48">
        <f t="shared" si="26"/>
        <v>24.750122747155736</v>
      </c>
      <c r="AV780" s="48">
        <f t="shared" si="27"/>
        <v>4.3110831234256928</v>
      </c>
    </row>
    <row r="781" spans="1:48" x14ac:dyDescent="0.25">
      <c r="A781" s="1">
        <v>43720</v>
      </c>
      <c r="B781">
        <v>126422</v>
      </c>
      <c r="C781">
        <v>61.25</v>
      </c>
      <c r="D781">
        <v>289.27</v>
      </c>
      <c r="E781">
        <f>SUMPRODUCT(fLineItemInvoiceDetail[Quanity],fLineItemInvoiceDetail[Unit Price],--(fLineItemInvoiceDetail[Invoice Number]=fInvoiceHeader[[#This Row],[Invoice Number]]))</f>
        <v>2892.66</v>
      </c>
      <c r="F781">
        <f>fInvoiceHeader[[#This Row],[Invoice Discount]]/fInvoiceHeader[[#This Row],[Invoice Sales]]</f>
        <v>0.10000138281028534</v>
      </c>
      <c r="G781">
        <f>SUMIFS(fLineItemInvoiceDetail[Line Weight],fLineItemInvoiceDetail[Invoice Number],fInvoiceHeader[[#This Row],[Invoice Number]])</f>
        <v>1110</v>
      </c>
      <c r="I781" s="43">
        <v>125900</v>
      </c>
      <c r="J781" s="43" t="s">
        <v>6</v>
      </c>
      <c r="K781" s="43">
        <v>205</v>
      </c>
      <c r="L781" s="43">
        <v>20.68</v>
      </c>
      <c r="M781" s="43">
        <f>VLOOKUP(fLineItemInvoiceDetail[[#This Row],[Invoice Number]],fInvoiceHeader[[Invoice Number]:[% Sales Discount]],5,0)*fLineItemInvoiceDetail[[#This Row],[Quanity]]*fLineItemInvoiceDetail[[#This Row],[Unit Price]]</f>
        <v>423.94</v>
      </c>
      <c r="N7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40.950000000000003</v>
      </c>
      <c r="O781" s="43">
        <f>VLOOKUP(fLineItemInvoiceDetail[[#This Row],[Product]],dProduct[],4,0)*fLineItemInvoiceDetail[[#This Row],[Quanity]]</f>
        <v>615</v>
      </c>
      <c r="AM781" s="28">
        <v>126422</v>
      </c>
      <c r="AN781" s="28">
        <v>61.25</v>
      </c>
      <c r="AO781" s="28">
        <v>289.27</v>
      </c>
      <c r="AQ781" s="30">
        <v>125900</v>
      </c>
      <c r="AR781" s="28" t="s">
        <v>6</v>
      </c>
      <c r="AS781" s="28">
        <v>205</v>
      </c>
      <c r="AT781" s="28">
        <v>20.68</v>
      </c>
      <c r="AU781" s="48">
        <f t="shared" si="26"/>
        <v>423.94</v>
      </c>
      <c r="AV781" s="48">
        <f t="shared" si="27"/>
        <v>40.950000000000003</v>
      </c>
    </row>
    <row r="782" spans="1:48" x14ac:dyDescent="0.25">
      <c r="A782" s="1">
        <v>43721</v>
      </c>
      <c r="B782">
        <v>126423</v>
      </c>
      <c r="C782">
        <v>66.674999999999997</v>
      </c>
      <c r="D782">
        <v>331.7</v>
      </c>
      <c r="E782">
        <f>SUMPRODUCT(fLineItemInvoiceDetail[Quanity],fLineItemInvoiceDetail[Unit Price],--(fLineItemInvoiceDetail[Invoice Number]=fInvoiceHeader[[#This Row],[Invoice Number]]))</f>
        <v>3316.95</v>
      </c>
      <c r="F782">
        <f>fInvoiceHeader[[#This Row],[Invoice Discount]]/fInvoiceHeader[[#This Row],[Invoice Sales]]</f>
        <v>0.10000150740891482</v>
      </c>
      <c r="G782">
        <f>SUMIFS(fLineItemInvoiceDetail[Line Weight],fLineItemInvoiceDetail[Invoice Number],fInvoiceHeader[[#This Row],[Invoice Number]])</f>
        <v>649.5</v>
      </c>
      <c r="I782" s="46">
        <v>125901</v>
      </c>
      <c r="J782" s="46" t="s">
        <v>22</v>
      </c>
      <c r="K782" s="46">
        <v>38</v>
      </c>
      <c r="L782" s="46">
        <v>48.75</v>
      </c>
      <c r="M782" s="46">
        <f>VLOOKUP(fLineItemInvoiceDetail[[#This Row],[Invoice Number]],fInvoiceHeader[[Invoice Number]:[% Sales Discount]],5,0)*fLineItemInvoiceDetail[[#This Row],[Quanity]]*fLineItemInvoiceDetail[[#This Row],[Unit Price]]</f>
        <v>138.94008665054935</v>
      </c>
      <c r="N7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38.915800000000004</v>
      </c>
      <c r="O782" s="46">
        <f>VLOOKUP(fLineItemInvoiceDetail[[#This Row],[Product]],dProduct[],4,0)*fLineItemInvoiceDetail[[#This Row],[Quanity]]</f>
        <v>266</v>
      </c>
      <c r="AM782" s="31">
        <v>126423</v>
      </c>
      <c r="AN782" s="31">
        <v>66.674999999999997</v>
      </c>
      <c r="AO782" s="31">
        <v>331.7</v>
      </c>
      <c r="AQ782" s="32">
        <v>125901</v>
      </c>
      <c r="AR782" s="31" t="s">
        <v>22</v>
      </c>
      <c r="AS782" s="31">
        <v>38</v>
      </c>
      <c r="AT782" s="31">
        <v>48.75</v>
      </c>
      <c r="AU782" s="48">
        <f t="shared" si="26"/>
        <v>138.94008665054935</v>
      </c>
      <c r="AV782" s="48">
        <f t="shared" si="27"/>
        <v>38.915800000000004</v>
      </c>
    </row>
    <row r="783" spans="1:48" x14ac:dyDescent="0.25">
      <c r="A783" s="1">
        <v>43721</v>
      </c>
      <c r="B783">
        <v>126424</v>
      </c>
      <c r="C783">
        <v>82.25</v>
      </c>
      <c r="D783">
        <v>178.94</v>
      </c>
      <c r="E783">
        <f>SUMPRODUCT(fLineItemInvoiceDetail[Quanity],fLineItemInvoiceDetail[Unit Price],--(fLineItemInvoiceDetail[Invoice Number]=fInvoiceHeader[[#This Row],[Invoice Number]]))</f>
        <v>2385.84</v>
      </c>
      <c r="F783">
        <f>fInvoiceHeader[[#This Row],[Invoice Discount]]/fInvoiceHeader[[#This Row],[Invoice Sales]]</f>
        <v>7.5000838279180498E-2</v>
      </c>
      <c r="G783">
        <f>SUMIFS(fLineItemInvoiceDetail[Line Weight],fLineItemInvoiceDetail[Invoice Number],fInvoiceHeader[[#This Row],[Invoice Number]])</f>
        <v>788</v>
      </c>
      <c r="I783" s="43">
        <v>125901</v>
      </c>
      <c r="J783" s="43" t="s">
        <v>17</v>
      </c>
      <c r="K783" s="43">
        <v>36</v>
      </c>
      <c r="L783" s="43">
        <v>18.170000000000002</v>
      </c>
      <c r="M783" s="43">
        <f>VLOOKUP(fLineItemInvoiceDetail[[#This Row],[Invoice Number]],fInvoiceHeader[[Invoice Number]:[% Sales Discount]],5,0)*fLineItemInvoiceDetail[[#This Row],[Quanity]]*fLineItemInvoiceDetail[[#This Row],[Unit Price]]</f>
        <v>49.05991334945066</v>
      </c>
      <c r="N7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34.234200000000001</v>
      </c>
      <c r="O783" s="43">
        <f>VLOOKUP(fLineItemInvoiceDetail[[#This Row],[Product]],dProduct[],4,0)*fLineItemInvoiceDetail[[#This Row],[Quanity]]</f>
        <v>234</v>
      </c>
      <c r="AM783" s="28">
        <v>126424</v>
      </c>
      <c r="AN783" s="28">
        <v>82.25</v>
      </c>
      <c r="AO783" s="28">
        <v>178.94</v>
      </c>
      <c r="AQ783" s="30">
        <v>125901</v>
      </c>
      <c r="AR783" s="28" t="s">
        <v>17</v>
      </c>
      <c r="AS783" s="28">
        <v>36</v>
      </c>
      <c r="AT783" s="28">
        <v>18.170000000000002</v>
      </c>
      <c r="AU783" s="48">
        <f t="shared" si="26"/>
        <v>49.05991334945066</v>
      </c>
      <c r="AV783" s="48">
        <f t="shared" si="27"/>
        <v>34.234200000000001</v>
      </c>
    </row>
    <row r="784" spans="1:48" x14ac:dyDescent="0.25">
      <c r="A784" s="1">
        <v>43722</v>
      </c>
      <c r="B784">
        <v>126425</v>
      </c>
      <c r="C784">
        <v>48.3</v>
      </c>
      <c r="D784">
        <v>31.01</v>
      </c>
      <c r="E784">
        <f>SUMPRODUCT(fLineItemInvoiceDetail[Quanity],fLineItemInvoiceDetail[Unit Price],--(fLineItemInvoiceDetail[Invoice Number]=fInvoiceHeader[[#This Row],[Invoice Number]]))</f>
        <v>885.87</v>
      </c>
      <c r="F784">
        <f>fInvoiceHeader[[#This Row],[Invoice Discount]]/fInvoiceHeader[[#This Row],[Invoice Sales]]</f>
        <v>3.5005136193798192E-2</v>
      </c>
      <c r="G784">
        <f>SUMIFS(fLineItemInvoiceDetail[Line Weight],fLineItemInvoiceDetail[Invoice Number],fInvoiceHeader[[#This Row],[Invoice Number]])</f>
        <v>357</v>
      </c>
      <c r="I784" s="46">
        <v>125903</v>
      </c>
      <c r="J784" s="46" t="s">
        <v>16</v>
      </c>
      <c r="K784" s="46">
        <v>71</v>
      </c>
      <c r="L784" s="46">
        <v>11.37</v>
      </c>
      <c r="M784" s="46">
        <f>VLOOKUP(fLineItemInvoiceDetail[[#This Row],[Invoice Number]],fInvoiceHeader[[Invoice Number]:[% Sales Discount]],5,0)*fLineItemInvoiceDetail[[#This Row],[Quanity]]*fLineItemInvoiceDetail[[#This Row],[Unit Price]]</f>
        <v>60.543817857649721</v>
      </c>
      <c r="N7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32.141378600823046</v>
      </c>
      <c r="O784" s="46">
        <f>VLOOKUP(fLineItemInvoiceDetail[[#This Row],[Product]],dProduct[],4,0)*fLineItemInvoiceDetail[[#This Row],[Quanity]]</f>
        <v>248.5</v>
      </c>
      <c r="AM784" s="31">
        <v>126425</v>
      </c>
      <c r="AN784" s="31">
        <v>48.3</v>
      </c>
      <c r="AO784" s="31">
        <v>31.01</v>
      </c>
      <c r="AQ784" s="32">
        <v>125903</v>
      </c>
      <c r="AR784" s="31" t="s">
        <v>16</v>
      </c>
      <c r="AS784" s="31">
        <v>71</v>
      </c>
      <c r="AT784" s="31">
        <v>11.37</v>
      </c>
      <c r="AU784" s="48">
        <f t="shared" si="26"/>
        <v>60.543817857649721</v>
      </c>
      <c r="AV784" s="48">
        <f t="shared" si="27"/>
        <v>32.141378600823046</v>
      </c>
    </row>
    <row r="785" spans="1:48" x14ac:dyDescent="0.25">
      <c r="A785" s="1">
        <v>43724</v>
      </c>
      <c r="B785">
        <v>126426</v>
      </c>
      <c r="C785">
        <v>189.7</v>
      </c>
      <c r="D785">
        <v>437.84</v>
      </c>
      <c r="E785">
        <f>SUMPRODUCT(fLineItemInvoiceDetail[Quanity],fLineItemInvoiceDetail[Unit Price],--(fLineItemInvoiceDetail[Invoice Number]=fInvoiceHeader[[#This Row],[Invoice Number]]))</f>
        <v>4378.37</v>
      </c>
      <c r="F785">
        <f>fInvoiceHeader[[#This Row],[Invoice Discount]]/fInvoiceHeader[[#This Row],[Invoice Sales]]</f>
        <v>0.10000068518649634</v>
      </c>
      <c r="G785">
        <f>SUMIFS(fLineItemInvoiceDetail[Line Weight],fLineItemInvoiceDetail[Invoice Number],fInvoiceHeader[[#This Row],[Invoice Number]])</f>
        <v>1276</v>
      </c>
      <c r="I785" s="43">
        <v>125903</v>
      </c>
      <c r="J785" s="43" t="s">
        <v>10</v>
      </c>
      <c r="K785" s="43">
        <v>21</v>
      </c>
      <c r="L785" s="43">
        <v>23.16</v>
      </c>
      <c r="M785" s="43">
        <f>VLOOKUP(fLineItemInvoiceDetail[[#This Row],[Invoice Number]],fInvoiceHeader[[Invoice Number]:[% Sales Discount]],5,0)*fLineItemInvoiceDetail[[#This Row],[Quanity]]*fLineItemInvoiceDetail[[#This Row],[Unit Price]]</f>
        <v>36.476137170025538</v>
      </c>
      <c r="N7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16.297037037037036</v>
      </c>
      <c r="O785" s="43">
        <f>VLOOKUP(fLineItemInvoiceDetail[[#This Row],[Product]],dProduct[],4,0)*fLineItemInvoiceDetail[[#This Row],[Quanity]]</f>
        <v>126</v>
      </c>
      <c r="AM785" s="28">
        <v>126426</v>
      </c>
      <c r="AN785" s="28">
        <v>189.7</v>
      </c>
      <c r="AO785" s="28">
        <v>437.84</v>
      </c>
      <c r="AQ785" s="30">
        <v>125903</v>
      </c>
      <c r="AR785" s="28" t="s">
        <v>10</v>
      </c>
      <c r="AS785" s="28">
        <v>21</v>
      </c>
      <c r="AT785" s="28">
        <v>23.16</v>
      </c>
      <c r="AU785" s="48">
        <f t="shared" si="26"/>
        <v>36.476137170025538</v>
      </c>
      <c r="AV785" s="48">
        <f t="shared" si="27"/>
        <v>16.297037037037036</v>
      </c>
    </row>
    <row r="786" spans="1:48" x14ac:dyDescent="0.25">
      <c r="A786" s="1">
        <v>43726</v>
      </c>
      <c r="B786">
        <v>126427</v>
      </c>
      <c r="C786">
        <v>34.125</v>
      </c>
      <c r="D786">
        <v>17.03</v>
      </c>
      <c r="E786">
        <f>SUMPRODUCT(fLineItemInvoiceDetail[Quanity],fLineItemInvoiceDetail[Unit Price],--(fLineItemInvoiceDetail[Invoice Number]=fInvoiceHeader[[#This Row],[Invoice Number]]))</f>
        <v>567.69999999999993</v>
      </c>
      <c r="F786">
        <f>fInvoiceHeader[[#This Row],[Invoice Discount]]/fInvoiceHeader[[#This Row],[Invoice Sales]]</f>
        <v>2.999823850625331E-2</v>
      </c>
      <c r="G786">
        <f>SUMIFS(fLineItemInvoiceDetail[Line Weight],fLineItemInvoiceDetail[Invoice Number],fInvoiceHeader[[#This Row],[Invoice Number]])</f>
        <v>192.5</v>
      </c>
      <c r="I786" s="46">
        <v>125903</v>
      </c>
      <c r="J786" s="46" t="s">
        <v>8</v>
      </c>
      <c r="K786" s="46">
        <v>27</v>
      </c>
      <c r="L786" s="46">
        <v>18.170000000000002</v>
      </c>
      <c r="M786" s="46">
        <f>VLOOKUP(fLineItemInvoiceDetail[[#This Row],[Invoice Number]],fInvoiceHeader[[Invoice Number]:[% Sales Discount]],5,0)*fLineItemInvoiceDetail[[#This Row],[Quanity]]*fLineItemInvoiceDetail[[#This Row],[Unit Price]]</f>
        <v>36.793379665767809</v>
      </c>
      <c r="N7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13.968888888888889</v>
      </c>
      <c r="O786" s="46">
        <f>VLOOKUP(fLineItemInvoiceDetail[[#This Row],[Product]],dProduct[],4,0)*fLineItemInvoiceDetail[[#This Row],[Quanity]]</f>
        <v>108</v>
      </c>
      <c r="AM786" s="31">
        <v>126427</v>
      </c>
      <c r="AN786" s="31">
        <v>34.125</v>
      </c>
      <c r="AO786" s="31">
        <v>17.03</v>
      </c>
      <c r="AQ786" s="32">
        <v>125903</v>
      </c>
      <c r="AR786" s="31" t="s">
        <v>8</v>
      </c>
      <c r="AS786" s="31">
        <v>27</v>
      </c>
      <c r="AT786" s="31">
        <v>18.170000000000002</v>
      </c>
      <c r="AU786" s="48">
        <f t="shared" si="26"/>
        <v>36.793379665767809</v>
      </c>
      <c r="AV786" s="48">
        <f t="shared" si="27"/>
        <v>13.968888888888889</v>
      </c>
    </row>
    <row r="787" spans="1:48" x14ac:dyDescent="0.25">
      <c r="A787" s="1">
        <v>43726</v>
      </c>
      <c r="B787">
        <v>126428</v>
      </c>
      <c r="C787">
        <v>263.90000000000003</v>
      </c>
      <c r="D787">
        <v>706.7</v>
      </c>
      <c r="E787">
        <f>SUMPRODUCT(fLineItemInvoiceDetail[Quanity],fLineItemInvoiceDetail[Unit Price],--(fLineItemInvoiceDetail[Invoice Number]=fInvoiceHeader[[#This Row],[Invoice Number]]))</f>
        <v>7067.0099999999993</v>
      </c>
      <c r="F787">
        <f>fInvoiceHeader[[#This Row],[Invoice Discount]]/fInvoiceHeader[[#This Row],[Invoice Sales]]</f>
        <v>9.9999858497440947E-2</v>
      </c>
      <c r="G787">
        <f>SUMIFS(fLineItemInvoiceDetail[Line Weight],fLineItemInvoiceDetail[Invoice Number],fInvoiceHeader[[#This Row],[Invoice Number]])</f>
        <v>2294.5</v>
      </c>
      <c r="I787" s="43">
        <v>125903</v>
      </c>
      <c r="J787" s="43" t="s">
        <v>15</v>
      </c>
      <c r="K787" s="43">
        <v>25</v>
      </c>
      <c r="L787" s="43">
        <v>18.82</v>
      </c>
      <c r="M787" s="43">
        <f>VLOOKUP(fLineItemInvoiceDetail[[#This Row],[Invoice Number]],fInvoiceHeader[[Invoice Number]:[% Sales Discount]],5,0)*fLineItemInvoiceDetail[[#This Row],[Quanity]]*fLineItemInvoiceDetail[[#This Row],[Unit Price]]</f>
        <v>35.286665306556905</v>
      </c>
      <c r="N7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16.16769547325103</v>
      </c>
      <c r="O787" s="43">
        <f>VLOOKUP(fLineItemInvoiceDetail[[#This Row],[Product]],dProduct[],4,0)*fLineItemInvoiceDetail[[#This Row],[Quanity]]</f>
        <v>125</v>
      </c>
      <c r="AM787" s="28">
        <v>126428</v>
      </c>
      <c r="AN787" s="28">
        <v>263.90000000000003</v>
      </c>
      <c r="AO787" s="28">
        <v>706.7</v>
      </c>
      <c r="AQ787" s="30">
        <v>125903</v>
      </c>
      <c r="AR787" s="28" t="s">
        <v>15</v>
      </c>
      <c r="AS787" s="28">
        <v>25</v>
      </c>
      <c r="AT787" s="28">
        <v>18.82</v>
      </c>
      <c r="AU787" s="48">
        <f t="shared" si="26"/>
        <v>35.286665306556905</v>
      </c>
      <c r="AV787" s="48">
        <f t="shared" si="27"/>
        <v>16.16769547325103</v>
      </c>
    </row>
    <row r="788" spans="1:48" x14ac:dyDescent="0.25">
      <c r="A788" s="1">
        <v>43727</v>
      </c>
      <c r="B788">
        <v>126429</v>
      </c>
      <c r="C788">
        <v>470.57500000000005</v>
      </c>
      <c r="D788">
        <v>728.2</v>
      </c>
      <c r="E788">
        <f>SUMPRODUCT(fLineItemInvoiceDetail[Quanity],fLineItemInvoiceDetail[Unit Price],--(fLineItemInvoiceDetail[Invoice Number]=fInvoiceHeader[[#This Row],[Invoice Number]]))</f>
        <v>7282</v>
      </c>
      <c r="F788">
        <f>fInvoiceHeader[[#This Row],[Invoice Discount]]/fInvoiceHeader[[#This Row],[Invoice Sales]]</f>
        <v>0.1</v>
      </c>
      <c r="G788">
        <f>SUMIFS(fLineItemInvoiceDetail[Line Weight],fLineItemInvoiceDetail[Invoice Number],fInvoiceHeader[[#This Row],[Invoice Number]])</f>
        <v>3060.5</v>
      </c>
      <c r="I788" s="46">
        <v>125904</v>
      </c>
      <c r="J788" s="46" t="s">
        <v>21</v>
      </c>
      <c r="K788" s="46">
        <v>205</v>
      </c>
      <c r="L788" s="46">
        <v>11.68</v>
      </c>
      <c r="M788" s="46">
        <f>VLOOKUP(fLineItemInvoiceDetail[[#This Row],[Invoice Number]],fInvoiceHeader[[Invoice Number]:[% Sales Discount]],5,0)*fLineItemInvoiceDetail[[#This Row],[Quanity]]*fLineItemInvoiceDetail[[#This Row],[Unit Price]]</f>
        <v>239.44296001434017</v>
      </c>
      <c r="N7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109.92641509433963</v>
      </c>
      <c r="O788" s="46">
        <f>VLOOKUP(fLineItemInvoiceDetail[[#This Row],[Product]],dProduct[],4,0)*fLineItemInvoiceDetail[[#This Row],[Quanity]]</f>
        <v>717.5</v>
      </c>
      <c r="AM788" s="31">
        <v>126429</v>
      </c>
      <c r="AN788" s="31">
        <v>470.57500000000005</v>
      </c>
      <c r="AO788" s="31">
        <v>728.2</v>
      </c>
      <c r="AQ788" s="32">
        <v>125904</v>
      </c>
      <c r="AR788" s="31" t="s">
        <v>21</v>
      </c>
      <c r="AS788" s="31">
        <v>205</v>
      </c>
      <c r="AT788" s="31">
        <v>11.68</v>
      </c>
      <c r="AU788" s="48">
        <f t="shared" si="26"/>
        <v>239.44296001434017</v>
      </c>
      <c r="AV788" s="48">
        <f t="shared" si="27"/>
        <v>109.92641509433963</v>
      </c>
    </row>
    <row r="789" spans="1:48" x14ac:dyDescent="0.25">
      <c r="A789" s="1">
        <v>43727</v>
      </c>
      <c r="B789">
        <v>126430</v>
      </c>
      <c r="C789">
        <v>139.125</v>
      </c>
      <c r="D789">
        <v>197.19</v>
      </c>
      <c r="E789">
        <f>SUMPRODUCT(fLineItemInvoiceDetail[Quanity],fLineItemInvoiceDetail[Unit Price],--(fLineItemInvoiceDetail[Invoice Number]=fInvoiceHeader[[#This Row],[Invoice Number]]))</f>
        <v>2629.22</v>
      </c>
      <c r="F789">
        <f>fInvoiceHeader[[#This Row],[Invoice Discount]]/fInvoiceHeader[[#This Row],[Invoice Sales]]</f>
        <v>7.4999429488593575E-2</v>
      </c>
      <c r="G789">
        <f>SUMIFS(fLineItemInvoiceDetail[Line Weight],fLineItemInvoiceDetail[Invoice Number],fInvoiceHeader[[#This Row],[Invoice Number]])</f>
        <v>836</v>
      </c>
      <c r="I789" s="43">
        <v>125904</v>
      </c>
      <c r="J789" s="43" t="s">
        <v>11</v>
      </c>
      <c r="K789" s="43">
        <v>21</v>
      </c>
      <c r="L789" s="43">
        <v>15.96</v>
      </c>
      <c r="M789" s="43">
        <f>VLOOKUP(fLineItemInvoiceDetail[[#This Row],[Invoice Number]],fInvoiceHeader[[Invoice Number]:[% Sales Discount]],5,0)*fLineItemInvoiceDetail[[#This Row],[Quanity]]*fLineItemInvoiceDetail[[#This Row],[Unit Price]]</f>
        <v>33.5164143327791</v>
      </c>
      <c r="N7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16.086792452830188</v>
      </c>
      <c r="O789" s="43">
        <f>VLOOKUP(fLineItemInvoiceDetail[[#This Row],[Product]],dProduct[],4,0)*fLineItemInvoiceDetail[[#This Row],[Quanity]]</f>
        <v>105</v>
      </c>
      <c r="AM789" s="28">
        <v>126430</v>
      </c>
      <c r="AN789" s="28">
        <v>139.125</v>
      </c>
      <c r="AO789" s="28">
        <v>197.19</v>
      </c>
      <c r="AQ789" s="30">
        <v>125904</v>
      </c>
      <c r="AR789" s="28" t="s">
        <v>11</v>
      </c>
      <c r="AS789" s="28">
        <v>21</v>
      </c>
      <c r="AT789" s="28">
        <v>15.96</v>
      </c>
      <c r="AU789" s="48">
        <f t="shared" si="26"/>
        <v>33.5164143327791</v>
      </c>
      <c r="AV789" s="48">
        <f t="shared" si="27"/>
        <v>16.086792452830188</v>
      </c>
    </row>
    <row r="790" spans="1:48" x14ac:dyDescent="0.25">
      <c r="A790" s="1">
        <v>43730</v>
      </c>
      <c r="B790">
        <v>126431</v>
      </c>
      <c r="C790">
        <v>25.2</v>
      </c>
      <c r="D790">
        <v>129.91999999999999</v>
      </c>
      <c r="E790">
        <f>SUMPRODUCT(fLineItemInvoiceDetail[Quanity],fLineItemInvoiceDetail[Unit Price],--(fLineItemInvoiceDetail[Invoice Number]=fInvoiceHeader[[#This Row],[Invoice Number]]))</f>
        <v>1998.75</v>
      </c>
      <c r="F790">
        <f>fInvoiceHeader[[#This Row],[Invoice Discount]]/fInvoiceHeader[[#This Row],[Invoice Sales]]</f>
        <v>6.5000625390869288E-2</v>
      </c>
      <c r="G790">
        <f>SUMIFS(fLineItemInvoiceDetail[Line Weight],fLineItemInvoiceDetail[Invoice Number],fInvoiceHeader[[#This Row],[Invoice Number]])</f>
        <v>287</v>
      </c>
      <c r="I790" s="46">
        <v>125904</v>
      </c>
      <c r="J790" s="46" t="s">
        <v>21</v>
      </c>
      <c r="K790" s="46">
        <v>30</v>
      </c>
      <c r="L790" s="46">
        <v>16.87</v>
      </c>
      <c r="M790" s="46">
        <f>VLOOKUP(fLineItemInvoiceDetail[[#This Row],[Invoice Number]],fInvoiceHeader[[Invoice Number]:[% Sales Discount]],5,0)*fLineItemInvoiceDetail[[#This Row],[Quanity]]*fLineItemInvoiceDetail[[#This Row],[Unit Price]]</f>
        <v>50.610625652880714</v>
      </c>
      <c r="N7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16.086792452830188</v>
      </c>
      <c r="O790" s="46">
        <f>VLOOKUP(fLineItemInvoiceDetail[[#This Row],[Product]],dProduct[],4,0)*fLineItemInvoiceDetail[[#This Row],[Quanity]]</f>
        <v>105</v>
      </c>
      <c r="AM790" s="31">
        <v>126431</v>
      </c>
      <c r="AN790" s="31">
        <v>25.2</v>
      </c>
      <c r="AO790" s="31">
        <v>129.91999999999999</v>
      </c>
      <c r="AQ790" s="32">
        <v>125904</v>
      </c>
      <c r="AR790" s="31" t="s">
        <v>21</v>
      </c>
      <c r="AS790" s="31">
        <v>30</v>
      </c>
      <c r="AT790" s="31">
        <v>16.87</v>
      </c>
      <c r="AU790" s="48">
        <f t="shared" si="26"/>
        <v>50.610625652880714</v>
      </c>
      <c r="AV790" s="48">
        <f t="shared" si="27"/>
        <v>16.086792452830188</v>
      </c>
    </row>
    <row r="791" spans="1:48" x14ac:dyDescent="0.25">
      <c r="A791" s="1">
        <v>43734</v>
      </c>
      <c r="B791">
        <v>126435</v>
      </c>
      <c r="C791">
        <v>109.375</v>
      </c>
      <c r="D791">
        <v>194.53</v>
      </c>
      <c r="E791">
        <f>SUMPRODUCT(fLineItemInvoiceDetail[Quanity],fLineItemInvoiceDetail[Unit Price],--(fLineItemInvoiceDetail[Invoice Number]=fInvoiceHeader[[#This Row],[Invoice Number]]))</f>
        <v>2593.7199999999998</v>
      </c>
      <c r="F791">
        <f>fInvoiceHeader[[#This Row],[Invoice Discount]]/fInvoiceHeader[[#This Row],[Invoice Sales]]</f>
        <v>7.5000385546628009E-2</v>
      </c>
      <c r="G791">
        <f>SUMIFS(fLineItemInvoiceDetail[Line Weight],fLineItemInvoiceDetail[Invoice Number],fInvoiceHeader[[#This Row],[Invoice Number]])</f>
        <v>856</v>
      </c>
      <c r="I791" s="43">
        <v>125905</v>
      </c>
      <c r="J791" s="43" t="s">
        <v>21</v>
      </c>
      <c r="K791" s="43">
        <v>52</v>
      </c>
      <c r="L791" s="43">
        <v>15.57</v>
      </c>
      <c r="M791" s="43">
        <f>VLOOKUP(fLineItemInvoiceDetail[[#This Row],[Invoice Number]],fInvoiceHeader[[Invoice Number]:[% Sales Discount]],5,0)*fLineItemInvoiceDetail[[#This Row],[Quanity]]*fLineItemInvoiceDetail[[#This Row],[Unit Price]]</f>
        <v>80.963999999999984</v>
      </c>
      <c r="N7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20.294538361508454</v>
      </c>
      <c r="O791" s="43">
        <f>VLOOKUP(fLineItemInvoiceDetail[[#This Row],[Product]],dProduct[],4,0)*fLineItemInvoiceDetail[[#This Row],[Quanity]]</f>
        <v>182</v>
      </c>
      <c r="AM791" s="28">
        <v>126435</v>
      </c>
      <c r="AN791" s="28">
        <v>109.375</v>
      </c>
      <c r="AO791" s="28">
        <v>194.53</v>
      </c>
      <c r="AQ791" s="30">
        <v>125905</v>
      </c>
      <c r="AR791" s="28" t="s">
        <v>21</v>
      </c>
      <c r="AS791" s="28">
        <v>52</v>
      </c>
      <c r="AT791" s="28">
        <v>15.57</v>
      </c>
      <c r="AU791" s="48">
        <f t="shared" si="26"/>
        <v>80.963999999999984</v>
      </c>
      <c r="AV791" s="48">
        <f t="shared" si="27"/>
        <v>20.294538361508454</v>
      </c>
    </row>
    <row r="792" spans="1:48" x14ac:dyDescent="0.25">
      <c r="A792" s="1">
        <v>43734</v>
      </c>
      <c r="B792">
        <v>126436</v>
      </c>
      <c r="C792">
        <v>189.35</v>
      </c>
      <c r="D792">
        <v>837.45</v>
      </c>
      <c r="E792">
        <f>SUMPRODUCT(fLineItemInvoiceDetail[Quanity],fLineItemInvoiceDetail[Unit Price],--(fLineItemInvoiceDetail[Invoice Number]=fInvoiceHeader[[#This Row],[Invoice Number]]))</f>
        <v>8374.5400000000009</v>
      </c>
      <c r="F792">
        <f>fInvoiceHeader[[#This Row],[Invoice Discount]]/fInvoiceHeader[[#This Row],[Invoice Sales]]</f>
        <v>9.9999522361825244E-2</v>
      </c>
      <c r="G792">
        <f>SUMIFS(fLineItemInvoiceDetail[Line Weight],fLineItemInvoiceDetail[Invoice Number],fInvoiceHeader[[#This Row],[Invoice Number]])</f>
        <v>2014.5</v>
      </c>
      <c r="I792" s="46">
        <v>125905</v>
      </c>
      <c r="J792" s="46" t="s">
        <v>13</v>
      </c>
      <c r="K792" s="46">
        <v>126</v>
      </c>
      <c r="L792" s="46">
        <v>13.72</v>
      </c>
      <c r="M792" s="46">
        <f>VLOOKUP(fLineItemInvoiceDetail[[#This Row],[Invoice Number]],fInvoiceHeader[[Invoice Number]:[% Sales Discount]],5,0)*fLineItemInvoiceDetail[[#This Row],[Quanity]]*fLineItemInvoiceDetail[[#This Row],[Unit Price]]</f>
        <v>172.87200000000001</v>
      </c>
      <c r="N7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77.275357607282189</v>
      </c>
      <c r="O792" s="46">
        <f>VLOOKUP(fLineItemInvoiceDetail[[#This Row],[Product]],dProduct[],4,0)*fLineItemInvoiceDetail[[#This Row],[Quanity]]</f>
        <v>693</v>
      </c>
      <c r="AM792" s="31">
        <v>126436</v>
      </c>
      <c r="AN792" s="31">
        <v>189.35</v>
      </c>
      <c r="AO792" s="31">
        <v>837.45</v>
      </c>
      <c r="AQ792" s="32">
        <v>125905</v>
      </c>
      <c r="AR792" s="31" t="s">
        <v>13</v>
      </c>
      <c r="AS792" s="31">
        <v>126</v>
      </c>
      <c r="AT792" s="31">
        <v>13.72</v>
      </c>
      <c r="AU792" s="48">
        <f t="shared" si="26"/>
        <v>172.87200000000001</v>
      </c>
      <c r="AV792" s="48">
        <f t="shared" si="27"/>
        <v>77.275357607282189</v>
      </c>
    </row>
    <row r="793" spans="1:48" x14ac:dyDescent="0.25">
      <c r="A793" s="1">
        <v>43734</v>
      </c>
      <c r="B793">
        <v>126438</v>
      </c>
      <c r="C793">
        <v>84.174999999999997</v>
      </c>
      <c r="D793">
        <v>126.03</v>
      </c>
      <c r="E793">
        <f>SUMPRODUCT(fLineItemInvoiceDetail[Quanity],fLineItemInvoiceDetail[Unit Price],--(fLineItemInvoiceDetail[Invoice Number]=fInvoiceHeader[[#This Row],[Invoice Number]]))</f>
        <v>1938.8799999999999</v>
      </c>
      <c r="F793">
        <f>fInvoiceHeader[[#This Row],[Invoice Discount]]/fInvoiceHeader[[#This Row],[Invoice Sales]]</f>
        <v>6.5001444132695166E-2</v>
      </c>
      <c r="G793">
        <f>SUMIFS(fLineItemInvoiceDetail[Line Weight],fLineItemInvoiceDetail[Invoice Number],fInvoiceHeader[[#This Row],[Invoice Number]])</f>
        <v>581</v>
      </c>
      <c r="I793" s="43">
        <v>125905</v>
      </c>
      <c r="J793" s="43" t="s">
        <v>17</v>
      </c>
      <c r="K793" s="43">
        <v>102</v>
      </c>
      <c r="L793" s="43">
        <v>15.37</v>
      </c>
      <c r="M793" s="43">
        <f>VLOOKUP(fLineItemInvoiceDetail[[#This Row],[Invoice Number]],fInvoiceHeader[[Invoice Number]:[% Sales Discount]],5,0)*fLineItemInvoiceDetail[[#This Row],[Quanity]]*fLineItemInvoiceDetail[[#This Row],[Unit Price]]</f>
        <v>156.77399999999997</v>
      </c>
      <c r="N7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73.930104031209368</v>
      </c>
      <c r="O793" s="43">
        <f>VLOOKUP(fLineItemInvoiceDetail[[#This Row],[Product]],dProduct[],4,0)*fLineItemInvoiceDetail[[#This Row],[Quanity]]</f>
        <v>663</v>
      </c>
      <c r="AM793" s="28">
        <v>126438</v>
      </c>
      <c r="AN793" s="28">
        <v>84.174999999999997</v>
      </c>
      <c r="AO793" s="28">
        <v>126.03</v>
      </c>
      <c r="AQ793" s="30">
        <v>125905</v>
      </c>
      <c r="AR793" s="28" t="s">
        <v>17</v>
      </c>
      <c r="AS793" s="28">
        <v>102</v>
      </c>
      <c r="AT793" s="28">
        <v>15.37</v>
      </c>
      <c r="AU793" s="48">
        <f t="shared" si="26"/>
        <v>156.77399999999997</v>
      </c>
      <c r="AV793" s="48">
        <f t="shared" si="27"/>
        <v>73.930104031209368</v>
      </c>
    </row>
    <row r="794" spans="1:48" x14ac:dyDescent="0.25">
      <c r="A794" s="1">
        <v>43736</v>
      </c>
      <c r="B794">
        <v>126439</v>
      </c>
      <c r="C794">
        <v>154.17500000000001</v>
      </c>
      <c r="D794">
        <v>334.33</v>
      </c>
      <c r="E794">
        <f>SUMPRODUCT(fLineItemInvoiceDetail[Quanity],fLineItemInvoiceDetail[Unit Price],--(fLineItemInvoiceDetail[Invoice Number]=fInvoiceHeader[[#This Row],[Invoice Number]]))</f>
        <v>3343.28</v>
      </c>
      <c r="F794">
        <f>fInvoiceHeader[[#This Row],[Invoice Discount]]/fInvoiceHeader[[#This Row],[Invoice Sales]]</f>
        <v>0.10000059821492664</v>
      </c>
      <c r="G794">
        <f>SUMIFS(fLineItemInvoiceDetail[Line Weight],fLineItemInvoiceDetail[Invoice Number],fInvoiceHeader[[#This Row],[Invoice Number]])</f>
        <v>1251</v>
      </c>
      <c r="I794" s="46">
        <v>125906</v>
      </c>
      <c r="J794" s="46" t="s">
        <v>22</v>
      </c>
      <c r="K794" s="46">
        <v>58</v>
      </c>
      <c r="L794" s="46">
        <v>45</v>
      </c>
      <c r="M794" s="46">
        <f>VLOOKUP(fLineItemInvoiceDetail[[#This Row],[Invoice Number]],fInvoiceHeader[[Invoice Number]:[% Sales Discount]],5,0)*fLineItemInvoiceDetail[[#This Row],[Quanity]]*fLineItemInvoiceDetail[[#This Row],[Unit Price]]</f>
        <v>261.00402039464569</v>
      </c>
      <c r="N7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51.270512820512813</v>
      </c>
      <c r="O794" s="46">
        <f>VLOOKUP(fLineItemInvoiceDetail[[#This Row],[Product]],dProduct[],4,0)*fLineItemInvoiceDetail[[#This Row],[Quanity]]</f>
        <v>406</v>
      </c>
      <c r="AM794" s="31">
        <v>126439</v>
      </c>
      <c r="AN794" s="31">
        <v>154.17500000000001</v>
      </c>
      <c r="AO794" s="31">
        <v>334.33</v>
      </c>
      <c r="AQ794" s="32">
        <v>125906</v>
      </c>
      <c r="AR794" s="31" t="s">
        <v>22</v>
      </c>
      <c r="AS794" s="31">
        <v>58</v>
      </c>
      <c r="AT794" s="31">
        <v>45</v>
      </c>
      <c r="AU794" s="48">
        <f t="shared" si="26"/>
        <v>261.00402039464569</v>
      </c>
      <c r="AV794" s="48">
        <f t="shared" si="27"/>
        <v>51.270512820512813</v>
      </c>
    </row>
    <row r="795" spans="1:48" x14ac:dyDescent="0.25">
      <c r="A795" s="1">
        <v>43736</v>
      </c>
      <c r="B795">
        <v>126440</v>
      </c>
      <c r="C795">
        <v>36.575000000000003</v>
      </c>
      <c r="D795">
        <v>30.4</v>
      </c>
      <c r="E795">
        <f>SUMPRODUCT(fLineItemInvoiceDetail[Quanity],fLineItemInvoiceDetail[Unit Price],--(fLineItemInvoiceDetail[Invoice Number]=fInvoiceHeader[[#This Row],[Invoice Number]]))</f>
        <v>868.5</v>
      </c>
      <c r="F795">
        <f>fInvoiceHeader[[#This Row],[Invoice Discount]]/fInvoiceHeader[[#This Row],[Invoice Sales]]</f>
        <v>3.5002878526194589E-2</v>
      </c>
      <c r="G795">
        <f>SUMIFS(fLineItemInvoiceDetail[Line Weight],fLineItemInvoiceDetail[Invoice Number],fInvoiceHeader[[#This Row],[Invoice Number]])</f>
        <v>300</v>
      </c>
      <c r="I795" s="43">
        <v>125906</v>
      </c>
      <c r="J795" s="43" t="s">
        <v>8</v>
      </c>
      <c r="K795" s="43">
        <v>35</v>
      </c>
      <c r="L795" s="43">
        <v>18.170000000000002</v>
      </c>
      <c r="M795" s="43">
        <f>VLOOKUP(fLineItemInvoiceDetail[[#This Row],[Invoice Number]],fInvoiceHeader[[Invoice Number]:[% Sales Discount]],5,0)*fLineItemInvoiceDetail[[#This Row],[Quanity]]*fLineItemInvoiceDetail[[#This Row],[Unit Price]]</f>
        <v>63.59597960535438</v>
      </c>
      <c r="N7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17.679487179487175</v>
      </c>
      <c r="O795" s="43">
        <f>VLOOKUP(fLineItemInvoiceDetail[[#This Row],[Product]],dProduct[],4,0)*fLineItemInvoiceDetail[[#This Row],[Quanity]]</f>
        <v>140</v>
      </c>
      <c r="AM795" s="28">
        <v>126440</v>
      </c>
      <c r="AN795" s="28">
        <v>36.575000000000003</v>
      </c>
      <c r="AO795" s="28">
        <v>30.4</v>
      </c>
      <c r="AQ795" s="30">
        <v>125906</v>
      </c>
      <c r="AR795" s="28" t="s">
        <v>8</v>
      </c>
      <c r="AS795" s="28">
        <v>35</v>
      </c>
      <c r="AT795" s="28">
        <v>18.170000000000002</v>
      </c>
      <c r="AU795" s="48">
        <f t="shared" si="26"/>
        <v>63.59597960535438</v>
      </c>
      <c r="AV795" s="48">
        <f t="shared" si="27"/>
        <v>17.679487179487175</v>
      </c>
    </row>
    <row r="796" spans="1:48" x14ac:dyDescent="0.25">
      <c r="A796" s="1">
        <v>43739</v>
      </c>
      <c r="B796">
        <v>126441</v>
      </c>
      <c r="C796">
        <v>52.674999999999997</v>
      </c>
      <c r="D796">
        <v>66.36</v>
      </c>
      <c r="E796">
        <f>SUMPRODUCT(fLineItemInvoiceDetail[Quanity],fLineItemInvoiceDetail[Unit Price],--(fLineItemInvoiceDetail[Invoice Number]=fInvoiceHeader[[#This Row],[Invoice Number]]))</f>
        <v>1327.22</v>
      </c>
      <c r="F796">
        <f>fInvoiceHeader[[#This Row],[Invoice Discount]]/fInvoiceHeader[[#This Row],[Invoice Sales]]</f>
        <v>4.9999246545410707E-2</v>
      </c>
      <c r="G796">
        <f>SUMIFS(fLineItemInvoiceDetail[Line Weight],fLineItemInvoiceDetail[Invoice Number],fInvoiceHeader[[#This Row],[Invoice Number]])</f>
        <v>480</v>
      </c>
      <c r="I796" s="46">
        <v>125907</v>
      </c>
      <c r="J796" s="46" t="s">
        <v>13</v>
      </c>
      <c r="K796" s="46">
        <v>42</v>
      </c>
      <c r="L796" s="46">
        <v>16.22</v>
      </c>
      <c r="M796" s="46">
        <f>VLOOKUP(fLineItemInvoiceDetail[[#This Row],[Invoice Number]],fInvoiceHeader[[Invoice Number]:[% Sales Discount]],5,0)*fLineItemInvoiceDetail[[#This Row],[Quanity]]*fLineItemInvoiceDetail[[#This Row],[Unit Price]]</f>
        <v>20.440000000000001</v>
      </c>
      <c r="N7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36.75</v>
      </c>
      <c r="O796" s="46">
        <f>VLOOKUP(fLineItemInvoiceDetail[[#This Row],[Product]],dProduct[],4,0)*fLineItemInvoiceDetail[[#This Row],[Quanity]]</f>
        <v>231</v>
      </c>
      <c r="AM796" s="31">
        <v>126441</v>
      </c>
      <c r="AN796" s="31">
        <v>52.674999999999997</v>
      </c>
      <c r="AO796" s="31">
        <v>66.36</v>
      </c>
      <c r="AQ796" s="32">
        <v>125907</v>
      </c>
      <c r="AR796" s="31" t="s">
        <v>13</v>
      </c>
      <c r="AS796" s="31">
        <v>42</v>
      </c>
      <c r="AT796" s="31">
        <v>16.22</v>
      </c>
      <c r="AU796" s="48">
        <f t="shared" si="26"/>
        <v>20.440000000000001</v>
      </c>
      <c r="AV796" s="48">
        <f t="shared" si="27"/>
        <v>36.75</v>
      </c>
    </row>
    <row r="797" spans="1:48" x14ac:dyDescent="0.25">
      <c r="A797" s="1">
        <v>43739</v>
      </c>
      <c r="B797">
        <v>126442</v>
      </c>
      <c r="C797">
        <v>47.6</v>
      </c>
      <c r="D797">
        <v>123.27</v>
      </c>
      <c r="E797">
        <f>SUMPRODUCT(fLineItemInvoiceDetail[Quanity],fLineItemInvoiceDetail[Unit Price],--(fLineItemInvoiceDetail[Invoice Number]=fInvoiceHeader[[#This Row],[Invoice Number]]))</f>
        <v>1896.39</v>
      </c>
      <c r="F797">
        <f>fInvoiceHeader[[#This Row],[Invoice Discount]]/fInvoiceHeader[[#This Row],[Invoice Sales]]</f>
        <v>6.5002452027272867E-2</v>
      </c>
      <c r="G797">
        <f>SUMIFS(fLineItemInvoiceDetail[Line Weight],fLineItemInvoiceDetail[Invoice Number],fInvoiceHeader[[#This Row],[Invoice Number]])</f>
        <v>326</v>
      </c>
      <c r="I797" s="43">
        <v>125908</v>
      </c>
      <c r="J797" s="43" t="s">
        <v>8</v>
      </c>
      <c r="K797" s="43">
        <v>130</v>
      </c>
      <c r="L797" s="43">
        <v>15.37</v>
      </c>
      <c r="M797" s="43">
        <f>VLOOKUP(fLineItemInvoiceDetail[[#This Row],[Invoice Number]],fInvoiceHeader[[Invoice Number]:[% Sales Discount]],5,0)*fLineItemInvoiceDetail[[#This Row],[Quanity]]*fLineItemInvoiceDetail[[#This Row],[Unit Price]]</f>
        <v>129.88</v>
      </c>
      <c r="N7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28.875</v>
      </c>
      <c r="O797" s="43">
        <f>VLOOKUP(fLineItemInvoiceDetail[[#This Row],[Product]],dProduct[],4,0)*fLineItemInvoiceDetail[[#This Row],[Quanity]]</f>
        <v>520</v>
      </c>
      <c r="AM797" s="28">
        <v>126442</v>
      </c>
      <c r="AN797" s="28">
        <v>47.6</v>
      </c>
      <c r="AO797" s="28">
        <v>123.27</v>
      </c>
      <c r="AQ797" s="30">
        <v>125908</v>
      </c>
      <c r="AR797" s="28" t="s">
        <v>8</v>
      </c>
      <c r="AS797" s="28">
        <v>130</v>
      </c>
      <c r="AT797" s="28">
        <v>15.37</v>
      </c>
      <c r="AU797" s="48">
        <f t="shared" si="26"/>
        <v>129.88</v>
      </c>
      <c r="AV797" s="48">
        <f t="shared" si="27"/>
        <v>28.875</v>
      </c>
    </row>
    <row r="798" spans="1:48" x14ac:dyDescent="0.25">
      <c r="A798" s="1">
        <v>43741</v>
      </c>
      <c r="B798">
        <v>126443</v>
      </c>
      <c r="C798">
        <v>29.4</v>
      </c>
      <c r="D798">
        <v>9.86</v>
      </c>
      <c r="E798">
        <f>SUMPRODUCT(fLineItemInvoiceDetail[Quanity],fLineItemInvoiceDetail[Unit Price],--(fLineItemInvoiceDetail[Invoice Number]=fInvoiceHeader[[#This Row],[Invoice Number]]))</f>
        <v>492.86</v>
      </c>
      <c r="F798">
        <f>fInvoiceHeader[[#This Row],[Invoice Discount]]/fInvoiceHeader[[#This Row],[Invoice Sales]]</f>
        <v>2.0005681126486222E-2</v>
      </c>
      <c r="G798">
        <f>SUMIFS(fLineItemInvoiceDetail[Line Weight],fLineItemInvoiceDetail[Invoice Number],fInvoiceHeader[[#This Row],[Invoice Number]])</f>
        <v>190</v>
      </c>
      <c r="I798" s="46">
        <v>125909</v>
      </c>
      <c r="J798" s="46" t="s">
        <v>6</v>
      </c>
      <c r="K798" s="46">
        <v>107</v>
      </c>
      <c r="L798" s="46">
        <v>25.27</v>
      </c>
      <c r="M798" s="46">
        <f>VLOOKUP(fLineItemInvoiceDetail[[#This Row],[Invoice Number]],fInvoiceHeader[[Invoice Number]:[% Sales Discount]],5,0)*fLineItemInvoiceDetail[[#This Row],[Quanity]]*fLineItemInvoiceDetail[[#This Row],[Unit Price]]</f>
        <v>270.38631593184334</v>
      </c>
      <c r="N7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49.56859021183346</v>
      </c>
      <c r="O798" s="46">
        <f>VLOOKUP(fLineItemInvoiceDetail[[#This Row],[Product]],dProduct[],4,0)*fLineItemInvoiceDetail[[#This Row],[Quanity]]</f>
        <v>321</v>
      </c>
      <c r="AM798" s="31">
        <v>126443</v>
      </c>
      <c r="AN798" s="31">
        <v>29.4</v>
      </c>
      <c r="AO798" s="31">
        <v>9.86</v>
      </c>
      <c r="AQ798" s="32">
        <v>125909</v>
      </c>
      <c r="AR798" s="31" t="s">
        <v>6</v>
      </c>
      <c r="AS798" s="31">
        <v>107</v>
      </c>
      <c r="AT798" s="31">
        <v>25.27</v>
      </c>
      <c r="AU798" s="48">
        <f t="shared" si="26"/>
        <v>270.38631593184334</v>
      </c>
      <c r="AV798" s="48">
        <f t="shared" si="27"/>
        <v>49.56859021183346</v>
      </c>
    </row>
    <row r="799" spans="1:48" x14ac:dyDescent="0.25">
      <c r="A799" s="1">
        <v>43741</v>
      </c>
      <c r="B799">
        <v>126444</v>
      </c>
      <c r="C799">
        <v>261.10000000000002</v>
      </c>
      <c r="D799">
        <v>418.63</v>
      </c>
      <c r="E799">
        <f>SUMPRODUCT(fLineItemInvoiceDetail[Quanity],fLineItemInvoiceDetail[Unit Price],--(fLineItemInvoiceDetail[Invoice Number]=fInvoiceHeader[[#This Row],[Invoice Number]]))</f>
        <v>4186.28</v>
      </c>
      <c r="F799">
        <f>fInvoiceHeader[[#This Row],[Invoice Discount]]/fInvoiceHeader[[#This Row],[Invoice Sales]]</f>
        <v>0.10000047775112988</v>
      </c>
      <c r="G799">
        <f>SUMIFS(fLineItemInvoiceDetail[Line Weight],fLineItemInvoiceDetail[Invoice Number],fInvoiceHeader[[#This Row],[Invoice Number]])</f>
        <v>2230</v>
      </c>
      <c r="I799" s="43">
        <v>125909</v>
      </c>
      <c r="J799" s="43" t="s">
        <v>8</v>
      </c>
      <c r="K799" s="43">
        <v>51</v>
      </c>
      <c r="L799" s="43">
        <v>16.77</v>
      </c>
      <c r="M799" s="43">
        <f>VLOOKUP(fLineItemInvoiceDetail[[#This Row],[Invoice Number]],fInvoiceHeader[[Invoice Number]:[% Sales Discount]],5,0)*fLineItemInvoiceDetail[[#This Row],[Quanity]]*fLineItemInvoiceDetail[[#This Row],[Unit Price]]</f>
        <v>85.52615099986599</v>
      </c>
      <c r="N7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31.501533966398831</v>
      </c>
      <c r="O799" s="43">
        <f>VLOOKUP(fLineItemInvoiceDetail[[#This Row],[Product]],dProduct[],4,0)*fLineItemInvoiceDetail[[#This Row],[Quanity]]</f>
        <v>204</v>
      </c>
      <c r="AM799" s="28">
        <v>126444</v>
      </c>
      <c r="AN799" s="28">
        <v>261.10000000000002</v>
      </c>
      <c r="AO799" s="28">
        <v>418.63</v>
      </c>
      <c r="AQ799" s="30">
        <v>125909</v>
      </c>
      <c r="AR799" s="28" t="s">
        <v>8</v>
      </c>
      <c r="AS799" s="28">
        <v>51</v>
      </c>
      <c r="AT799" s="28">
        <v>16.77</v>
      </c>
      <c r="AU799" s="48">
        <f t="shared" si="26"/>
        <v>85.52615099986599</v>
      </c>
      <c r="AV799" s="48">
        <f t="shared" si="27"/>
        <v>31.501533966398831</v>
      </c>
    </row>
    <row r="800" spans="1:48" x14ac:dyDescent="0.25">
      <c r="A800" s="1">
        <v>43742</v>
      </c>
      <c r="B800">
        <v>126447</v>
      </c>
      <c r="C800">
        <v>22.05</v>
      </c>
      <c r="D800">
        <v>18.53</v>
      </c>
      <c r="E800">
        <f>SUMPRODUCT(fLineItemInvoiceDetail[Quanity],fLineItemInvoiceDetail[Unit Price],--(fLineItemInvoiceDetail[Invoice Number]=fInvoiceHeader[[#This Row],[Invoice Number]]))</f>
        <v>617.78000000000009</v>
      </c>
      <c r="F800">
        <f>fInvoiceHeader[[#This Row],[Invoice Discount]]/fInvoiceHeader[[#This Row],[Invoice Sales]]</f>
        <v>2.9994496422674738E-2</v>
      </c>
      <c r="G800">
        <f>SUMIFS(fLineItemInvoiceDetail[Line Weight],fLineItemInvoiceDetail[Invoice Number],fInvoiceHeader[[#This Row],[Invoice Number]])</f>
        <v>221</v>
      </c>
      <c r="I800" s="46">
        <v>125909</v>
      </c>
      <c r="J800" s="46" t="s">
        <v>13</v>
      </c>
      <c r="K800" s="46">
        <v>29</v>
      </c>
      <c r="L800" s="46">
        <v>16.22</v>
      </c>
      <c r="M800" s="46">
        <f>VLOOKUP(fLineItemInvoiceDetail[[#This Row],[Invoice Number]],fInvoiceHeader[[Invoice Number]:[% Sales Discount]],5,0)*fLineItemInvoiceDetail[[#This Row],[Quanity]]*fLineItemInvoiceDetail[[#This Row],[Unit Price]]</f>
        <v>47.037533068290671</v>
      </c>
      <c r="N8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24.629875821767715</v>
      </c>
      <c r="O800" s="46">
        <f>VLOOKUP(fLineItemInvoiceDetail[[#This Row],[Product]],dProduct[],4,0)*fLineItemInvoiceDetail[[#This Row],[Quanity]]</f>
        <v>159.5</v>
      </c>
      <c r="AM800" s="31">
        <v>126447</v>
      </c>
      <c r="AN800" s="31">
        <v>22.05</v>
      </c>
      <c r="AO800" s="31">
        <v>18.53</v>
      </c>
      <c r="AQ800" s="32">
        <v>125909</v>
      </c>
      <c r="AR800" s="31" t="s">
        <v>13</v>
      </c>
      <c r="AS800" s="31">
        <v>29</v>
      </c>
      <c r="AT800" s="31">
        <v>16.22</v>
      </c>
      <c r="AU800" s="48">
        <f t="shared" si="26"/>
        <v>47.037533068290671</v>
      </c>
      <c r="AV800" s="48">
        <f t="shared" si="27"/>
        <v>24.629875821767715</v>
      </c>
    </row>
    <row r="801" spans="1:48" x14ac:dyDescent="0.25">
      <c r="A801" s="1">
        <v>43743</v>
      </c>
      <c r="B801">
        <v>126448</v>
      </c>
      <c r="C801">
        <v>11.375</v>
      </c>
      <c r="D801">
        <v>17.52</v>
      </c>
      <c r="E801">
        <f>SUMPRODUCT(fLineItemInvoiceDetail[Quanity],fLineItemInvoiceDetail[Unit Price],--(fLineItemInvoiceDetail[Invoice Number]=fInvoiceHeader[[#This Row],[Invoice Number]]))</f>
        <v>583.91999999999996</v>
      </c>
      <c r="F801">
        <f>fInvoiceHeader[[#This Row],[Invoice Discount]]/fInvoiceHeader[[#This Row],[Invoice Sales]]</f>
        <v>3.0004110152075627E-2</v>
      </c>
      <c r="G801">
        <f>SUMIFS(fLineItemInvoiceDetail[Line Weight],fLineItemInvoiceDetail[Invoice Number],fInvoiceHeader[[#This Row],[Invoice Number]])</f>
        <v>198</v>
      </c>
      <c r="I801" s="43">
        <v>125910</v>
      </c>
      <c r="J801" s="43" t="s">
        <v>17</v>
      </c>
      <c r="K801" s="43">
        <v>71</v>
      </c>
      <c r="L801" s="43">
        <v>16.77</v>
      </c>
      <c r="M801" s="43">
        <f>VLOOKUP(fLineItemInvoiceDetail[[#This Row],[Invoice Number]],fInvoiceHeader[[Invoice Number]:[% Sales Discount]],5,0)*fLineItemInvoiceDetail[[#This Row],[Quanity]]*fLineItemInvoiceDetail[[#This Row],[Unit Price]]</f>
        <v>77.39581967213114</v>
      </c>
      <c r="N8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43.202779864763329</v>
      </c>
      <c r="O801" s="43">
        <f>VLOOKUP(fLineItemInvoiceDetail[[#This Row],[Product]],dProduct[],4,0)*fLineItemInvoiceDetail[[#This Row],[Quanity]]</f>
        <v>461.5</v>
      </c>
      <c r="AM801" s="28">
        <v>126448</v>
      </c>
      <c r="AN801" s="28">
        <v>11.375</v>
      </c>
      <c r="AO801" s="28">
        <v>17.52</v>
      </c>
      <c r="AQ801" s="30">
        <v>125910</v>
      </c>
      <c r="AR801" s="28" t="s">
        <v>17</v>
      </c>
      <c r="AS801" s="28">
        <v>71</v>
      </c>
      <c r="AT801" s="28">
        <v>16.77</v>
      </c>
      <c r="AU801" s="48">
        <f t="shared" si="26"/>
        <v>77.39581967213114</v>
      </c>
      <c r="AV801" s="48">
        <f t="shared" si="27"/>
        <v>43.202779864763329</v>
      </c>
    </row>
    <row r="802" spans="1:48" x14ac:dyDescent="0.25">
      <c r="A802" s="1">
        <v>43744</v>
      </c>
      <c r="B802">
        <v>126449</v>
      </c>
      <c r="C802">
        <v>65.275000000000006</v>
      </c>
      <c r="D802">
        <v>187.34</v>
      </c>
      <c r="E802">
        <f>SUMPRODUCT(fLineItemInvoiceDetail[Quanity],fLineItemInvoiceDetail[Unit Price],--(fLineItemInvoiceDetail[Invoice Number]=fInvoiceHeader[[#This Row],[Invoice Number]]))</f>
        <v>2497.9299999999998</v>
      </c>
      <c r="F802">
        <f>fInvoiceHeader[[#This Row],[Invoice Discount]]/fInvoiceHeader[[#This Row],[Invoice Sales]]</f>
        <v>7.4998098425496318E-2</v>
      </c>
      <c r="G802">
        <f>SUMIFS(fLineItemInvoiceDetail[Line Weight],fLineItemInvoiceDetail[Invoice Number],fInvoiceHeader[[#This Row],[Invoice Number]])</f>
        <v>679</v>
      </c>
      <c r="I802" s="46">
        <v>125910</v>
      </c>
      <c r="J802" s="46" t="s">
        <v>8</v>
      </c>
      <c r="K802" s="46">
        <v>51</v>
      </c>
      <c r="L802" s="46">
        <v>16.77</v>
      </c>
      <c r="M802" s="46">
        <f>VLOOKUP(fLineItemInvoiceDetail[[#This Row],[Invoice Number]],fInvoiceHeader[[Invoice Number]:[% Sales Discount]],5,0)*fLineItemInvoiceDetail[[#This Row],[Quanity]]*fLineItemInvoiceDetail[[#This Row],[Unit Price]]</f>
        <v>55.594180327868848</v>
      </c>
      <c r="N8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19.097220135236661</v>
      </c>
      <c r="O802" s="46">
        <f>VLOOKUP(fLineItemInvoiceDetail[[#This Row],[Product]],dProduct[],4,0)*fLineItemInvoiceDetail[[#This Row],[Quanity]]</f>
        <v>204</v>
      </c>
      <c r="AM802" s="31">
        <v>126449</v>
      </c>
      <c r="AN802" s="31">
        <v>65.275000000000006</v>
      </c>
      <c r="AO802" s="31">
        <v>187.34</v>
      </c>
      <c r="AQ802" s="32">
        <v>125910</v>
      </c>
      <c r="AR802" s="31" t="s">
        <v>8</v>
      </c>
      <c r="AS802" s="31">
        <v>51</v>
      </c>
      <c r="AT802" s="31">
        <v>16.77</v>
      </c>
      <c r="AU802" s="48">
        <f t="shared" si="26"/>
        <v>55.594180327868848</v>
      </c>
      <c r="AV802" s="48">
        <f t="shared" si="27"/>
        <v>19.097220135236661</v>
      </c>
    </row>
    <row r="803" spans="1:48" x14ac:dyDescent="0.25">
      <c r="A803" s="1">
        <v>43744</v>
      </c>
      <c r="B803">
        <v>126451</v>
      </c>
      <c r="C803">
        <v>70.349999999999994</v>
      </c>
      <c r="D803">
        <v>180.83</v>
      </c>
      <c r="E803">
        <f>SUMPRODUCT(fLineItemInvoiceDetail[Quanity],fLineItemInvoiceDetail[Unit Price],--(fLineItemInvoiceDetail[Invoice Number]=fInvoiceHeader[[#This Row],[Invoice Number]]))</f>
        <v>2411.0700000000002</v>
      </c>
      <c r="F803">
        <f>fInvoiceHeader[[#This Row],[Invoice Discount]]/fInvoiceHeader[[#This Row],[Invoice Sales]]</f>
        <v>7.4999896311596093E-2</v>
      </c>
      <c r="G803">
        <f>SUMIFS(fLineItemInvoiceDetail[Line Weight],fLineItemInvoiceDetail[Invoice Number],fInvoiceHeader[[#This Row],[Invoice Number]])</f>
        <v>598.5</v>
      </c>
      <c r="I803" s="43">
        <v>125912</v>
      </c>
      <c r="J803" s="43" t="s">
        <v>10</v>
      </c>
      <c r="K803" s="43">
        <v>30</v>
      </c>
      <c r="L803" s="43">
        <v>18.82</v>
      </c>
      <c r="M803" s="43">
        <f>VLOOKUP(fLineItemInvoiceDetail[[#This Row],[Invoice Number]],fInvoiceHeader[[Invoice Number]:[% Sales Discount]],5,0)*fLineItemInvoiceDetail[[#This Row],[Quanity]]*fLineItemInvoiceDetail[[#This Row],[Unit Price]]</f>
        <v>56.460267096847438</v>
      </c>
      <c r="N8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21.97201291711518</v>
      </c>
      <c r="O803" s="43">
        <f>VLOOKUP(fLineItemInvoiceDetail[[#This Row],[Product]],dProduct[],4,0)*fLineItemInvoiceDetail[[#This Row],[Quanity]]</f>
        <v>180</v>
      </c>
      <c r="AM803" s="28">
        <v>126451</v>
      </c>
      <c r="AN803" s="28">
        <v>70.349999999999994</v>
      </c>
      <c r="AO803" s="28">
        <v>180.83</v>
      </c>
      <c r="AQ803" s="30">
        <v>125912</v>
      </c>
      <c r="AR803" s="28" t="s">
        <v>10</v>
      </c>
      <c r="AS803" s="28">
        <v>30</v>
      </c>
      <c r="AT803" s="28">
        <v>18.82</v>
      </c>
      <c r="AU803" s="48">
        <f t="shared" si="26"/>
        <v>56.460267096847438</v>
      </c>
      <c r="AV803" s="48">
        <f t="shared" si="27"/>
        <v>21.97201291711518</v>
      </c>
    </row>
    <row r="804" spans="1:48" x14ac:dyDescent="0.25">
      <c r="A804" s="1">
        <v>43746</v>
      </c>
      <c r="B804">
        <v>126452</v>
      </c>
      <c r="C804">
        <v>32.725000000000001</v>
      </c>
      <c r="D804">
        <v>56.18</v>
      </c>
      <c r="E804">
        <f>SUMPRODUCT(fLineItemInvoiceDetail[Quanity],fLineItemInvoiceDetail[Unit Price],--(fLineItemInvoiceDetail[Invoice Number]=fInvoiceHeader[[#This Row],[Invoice Number]]))</f>
        <v>1123.5899999999999</v>
      </c>
      <c r="F804">
        <f>fInvoiceHeader[[#This Row],[Invoice Discount]]/fInvoiceHeader[[#This Row],[Invoice Sales]]</f>
        <v>5.0000445002180517E-2</v>
      </c>
      <c r="G804">
        <f>SUMIFS(fLineItemInvoiceDetail[Line Weight],fLineItemInvoiceDetail[Invoice Number],fInvoiceHeader[[#This Row],[Invoice Number]])</f>
        <v>268</v>
      </c>
      <c r="I804" s="46">
        <v>125912</v>
      </c>
      <c r="J804" s="46" t="s">
        <v>14</v>
      </c>
      <c r="K804" s="46">
        <v>44</v>
      </c>
      <c r="L804" s="46">
        <v>18.82</v>
      </c>
      <c r="M804" s="46">
        <f>VLOOKUP(fLineItemInvoiceDetail[[#This Row],[Invoice Number]],fInvoiceHeader[[Invoice Number]:[% Sales Discount]],5,0)*fLineItemInvoiceDetail[[#This Row],[Quanity]]*fLineItemInvoiceDetail[[#This Row],[Unit Price]]</f>
        <v>82.8083917420429</v>
      </c>
      <c r="N8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37.596555435952638</v>
      </c>
      <c r="O804" s="46">
        <f>VLOOKUP(fLineItemInvoiceDetail[[#This Row],[Product]],dProduct[],4,0)*fLineItemInvoiceDetail[[#This Row],[Quanity]]</f>
        <v>308</v>
      </c>
      <c r="AM804" s="31">
        <v>126452</v>
      </c>
      <c r="AN804" s="31">
        <v>32.725000000000001</v>
      </c>
      <c r="AO804" s="31">
        <v>56.18</v>
      </c>
      <c r="AQ804" s="32">
        <v>125912</v>
      </c>
      <c r="AR804" s="31" t="s">
        <v>14</v>
      </c>
      <c r="AS804" s="31">
        <v>44</v>
      </c>
      <c r="AT804" s="31">
        <v>18.82</v>
      </c>
      <c r="AU804" s="48">
        <f t="shared" si="26"/>
        <v>82.8083917420429</v>
      </c>
      <c r="AV804" s="48">
        <f t="shared" si="27"/>
        <v>37.596555435952638</v>
      </c>
    </row>
    <row r="805" spans="1:48" x14ac:dyDescent="0.25">
      <c r="A805" s="1">
        <v>43747</v>
      </c>
      <c r="B805">
        <v>126453</v>
      </c>
      <c r="C805">
        <v>55.475000000000001</v>
      </c>
      <c r="D805">
        <v>75.56</v>
      </c>
      <c r="E805">
        <f>SUMPRODUCT(fLineItemInvoiceDetail[Quanity],fLineItemInvoiceDetail[Unit Price],--(fLineItemInvoiceDetail[Invoice Number]=fInvoiceHeader[[#This Row],[Invoice Number]]))</f>
        <v>1511.19</v>
      </c>
      <c r="F805">
        <f>fInvoiceHeader[[#This Row],[Invoice Discount]]/fInvoiceHeader[[#This Row],[Invoice Sales]]</f>
        <v>5.0000330865079837E-2</v>
      </c>
      <c r="G805">
        <f>SUMIFS(fLineItemInvoiceDetail[Line Weight],fLineItemInvoiceDetail[Invoice Number],fInvoiceHeader[[#This Row],[Invoice Number]])</f>
        <v>442</v>
      </c>
      <c r="I805" s="43">
        <v>125912</v>
      </c>
      <c r="J805" s="43" t="s">
        <v>22</v>
      </c>
      <c r="K805" s="43">
        <v>63</v>
      </c>
      <c r="L805" s="43">
        <v>45</v>
      </c>
      <c r="M805" s="43">
        <f>VLOOKUP(fLineItemInvoiceDetail[[#This Row],[Invoice Number]],fInvoiceHeader[[Invoice Number]:[% Sales Discount]],5,0)*fLineItemInvoiceDetail[[#This Row],[Quanity]]*fLineItemInvoiceDetail[[#This Row],[Unit Price]]</f>
        <v>283.50134116110962</v>
      </c>
      <c r="N8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53.831431646932188</v>
      </c>
      <c r="O805" s="43">
        <f>VLOOKUP(fLineItemInvoiceDetail[[#This Row],[Product]],dProduct[],4,0)*fLineItemInvoiceDetail[[#This Row],[Quanity]]</f>
        <v>441</v>
      </c>
      <c r="AM805" s="28">
        <v>126453</v>
      </c>
      <c r="AN805" s="28">
        <v>55.475000000000001</v>
      </c>
      <c r="AO805" s="28">
        <v>75.56</v>
      </c>
      <c r="AQ805" s="30">
        <v>125912</v>
      </c>
      <c r="AR805" s="28" t="s">
        <v>22</v>
      </c>
      <c r="AS805" s="28">
        <v>63</v>
      </c>
      <c r="AT805" s="28">
        <v>45</v>
      </c>
      <c r="AU805" s="48">
        <f t="shared" si="26"/>
        <v>283.50134116110962</v>
      </c>
      <c r="AV805" s="48">
        <f t="shared" si="27"/>
        <v>53.831431646932188</v>
      </c>
    </row>
    <row r="806" spans="1:48" x14ac:dyDescent="0.25">
      <c r="A806" s="1">
        <v>43748</v>
      </c>
      <c r="B806">
        <v>126454</v>
      </c>
      <c r="C806">
        <v>67.025000000000006</v>
      </c>
      <c r="D806">
        <v>140.9</v>
      </c>
      <c r="E806">
        <f>SUMPRODUCT(fLineItemInvoiceDetail[Quanity],fLineItemInvoiceDetail[Unit Price],--(fLineItemInvoiceDetail[Invoice Number]=fInvoiceHeader[[#This Row],[Invoice Number]]))</f>
        <v>2167.63</v>
      </c>
      <c r="F806">
        <f>fInvoiceHeader[[#This Row],[Invoice Discount]]/fInvoiceHeader[[#This Row],[Invoice Sales]]</f>
        <v>6.5001868400049817E-2</v>
      </c>
      <c r="G806">
        <f>SUMIFS(fLineItemInvoiceDetail[Line Weight],fLineItemInvoiceDetail[Invoice Number],fInvoiceHeader[[#This Row],[Invoice Number]])</f>
        <v>726</v>
      </c>
      <c r="I806" s="46">
        <v>125914</v>
      </c>
      <c r="J806" s="46" t="s">
        <v>16</v>
      </c>
      <c r="K806" s="46">
        <v>110</v>
      </c>
      <c r="L806" s="46">
        <v>10.42</v>
      </c>
      <c r="M806" s="46">
        <f>VLOOKUP(fLineItemInvoiceDetail[[#This Row],[Invoice Number]],fInvoiceHeader[[Invoice Number]:[% Sales Discount]],5,0)*fLineItemInvoiceDetail[[#This Row],[Quanity]]*fLineItemInvoiceDetail[[#This Row],[Unit Price]]</f>
        <v>114.62127629249392</v>
      </c>
      <c r="N8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48.095384615384617</v>
      </c>
      <c r="O806" s="46">
        <f>VLOOKUP(fLineItemInvoiceDetail[[#This Row],[Product]],dProduct[],4,0)*fLineItemInvoiceDetail[[#This Row],[Quanity]]</f>
        <v>385</v>
      </c>
      <c r="AM806" s="31">
        <v>126454</v>
      </c>
      <c r="AN806" s="31">
        <v>67.025000000000006</v>
      </c>
      <c r="AO806" s="31">
        <v>140.9</v>
      </c>
      <c r="AQ806" s="32">
        <v>125914</v>
      </c>
      <c r="AR806" s="31" t="s">
        <v>16</v>
      </c>
      <c r="AS806" s="31">
        <v>110</v>
      </c>
      <c r="AT806" s="31">
        <v>10.42</v>
      </c>
      <c r="AU806" s="48">
        <f t="shared" si="26"/>
        <v>114.62127629249392</v>
      </c>
      <c r="AV806" s="48">
        <f t="shared" si="27"/>
        <v>48.095384615384617</v>
      </c>
    </row>
    <row r="807" spans="1:48" x14ac:dyDescent="0.25">
      <c r="A807" s="1">
        <v>43749</v>
      </c>
      <c r="B807">
        <v>126455</v>
      </c>
      <c r="C807">
        <v>17.149999999999999</v>
      </c>
      <c r="D807">
        <v>7.88</v>
      </c>
      <c r="E807">
        <f>SUMPRODUCT(fLineItemInvoiceDetail[Quanity],fLineItemInvoiceDetail[Unit Price],--(fLineItemInvoiceDetail[Invoice Number]=fInvoiceHeader[[#This Row],[Invoice Number]]))</f>
        <v>394.24</v>
      </c>
      <c r="F807">
        <f>fInvoiceHeader[[#This Row],[Invoice Discount]]/fInvoiceHeader[[#This Row],[Invoice Sales]]</f>
        <v>1.9987824675324676E-2</v>
      </c>
      <c r="G807">
        <f>SUMIFS(fLineItemInvoiceDetail[Line Weight],fLineItemInvoiceDetail[Invoice Number],fInvoiceHeader[[#This Row],[Invoice Number]])</f>
        <v>112</v>
      </c>
      <c r="I807" s="43">
        <v>125914</v>
      </c>
      <c r="J807" s="43" t="s">
        <v>15</v>
      </c>
      <c r="K807" s="43">
        <v>170</v>
      </c>
      <c r="L807" s="43">
        <v>13.03</v>
      </c>
      <c r="M807" s="43">
        <f>VLOOKUP(fLineItemInvoiceDetail[[#This Row],[Invoice Number]],fInvoiceHeader[[Invoice Number]:[% Sales Discount]],5,0)*fLineItemInvoiceDetail[[#This Row],[Quanity]]*fLineItemInvoiceDetail[[#This Row],[Unit Price]]</f>
        <v>221.51246651151914</v>
      </c>
      <c r="N8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106.18461538461538</v>
      </c>
      <c r="O807" s="43">
        <f>VLOOKUP(fLineItemInvoiceDetail[[#This Row],[Product]],dProduct[],4,0)*fLineItemInvoiceDetail[[#This Row],[Quanity]]</f>
        <v>850</v>
      </c>
      <c r="AM807" s="28">
        <v>126455</v>
      </c>
      <c r="AN807" s="28">
        <v>17.149999999999999</v>
      </c>
      <c r="AO807" s="28">
        <v>7.88</v>
      </c>
      <c r="AQ807" s="30">
        <v>125914</v>
      </c>
      <c r="AR807" s="28" t="s">
        <v>15</v>
      </c>
      <c r="AS807" s="28">
        <v>170</v>
      </c>
      <c r="AT807" s="28">
        <v>13.03</v>
      </c>
      <c r="AU807" s="48">
        <f t="shared" si="26"/>
        <v>221.51246651151914</v>
      </c>
      <c r="AV807" s="48">
        <f t="shared" si="27"/>
        <v>106.18461538461538</v>
      </c>
    </row>
    <row r="808" spans="1:48" x14ac:dyDescent="0.25">
      <c r="A808" s="1">
        <v>43750</v>
      </c>
      <c r="B808">
        <v>126456</v>
      </c>
      <c r="C808">
        <v>198.45</v>
      </c>
      <c r="D808">
        <v>298.82</v>
      </c>
      <c r="E808">
        <f>SUMPRODUCT(fLineItemInvoiceDetail[Quanity],fLineItemInvoiceDetail[Unit Price],--(fLineItemInvoiceDetail[Invoice Number]=fInvoiceHeader[[#This Row],[Invoice Number]]))</f>
        <v>2988.19</v>
      </c>
      <c r="F808">
        <f>fInvoiceHeader[[#This Row],[Invoice Discount]]/fInvoiceHeader[[#This Row],[Invoice Sales]]</f>
        <v>0.10000033465074175</v>
      </c>
      <c r="G808">
        <f>SUMIFS(fLineItemInvoiceDetail[Line Weight],fLineItemInvoiceDetail[Invoice Number],fInvoiceHeader[[#This Row],[Invoice Number]])</f>
        <v>1354.5</v>
      </c>
      <c r="I808" s="46">
        <v>125914</v>
      </c>
      <c r="J808" s="46" t="s">
        <v>10</v>
      </c>
      <c r="K808" s="46">
        <v>65</v>
      </c>
      <c r="L808" s="46">
        <v>17.37</v>
      </c>
      <c r="M808" s="46">
        <f>VLOOKUP(fLineItemInvoiceDetail[[#This Row],[Invoice Number]],fInvoiceHeader[[Invoice Number]:[% Sales Discount]],5,0)*fLineItemInvoiceDetail[[#This Row],[Quanity]]*fLineItemInvoiceDetail[[#This Row],[Unit Price]]</f>
        <v>112.90625719598697</v>
      </c>
      <c r="N8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48.72</v>
      </c>
      <c r="O808" s="46">
        <f>VLOOKUP(fLineItemInvoiceDetail[[#This Row],[Product]],dProduct[],4,0)*fLineItemInvoiceDetail[[#This Row],[Quanity]]</f>
        <v>390</v>
      </c>
      <c r="AM808" s="31">
        <v>126456</v>
      </c>
      <c r="AN808" s="31">
        <v>198.45</v>
      </c>
      <c r="AO808" s="31">
        <v>298.82</v>
      </c>
      <c r="AQ808" s="32">
        <v>125914</v>
      </c>
      <c r="AR808" s="31" t="s">
        <v>10</v>
      </c>
      <c r="AS808" s="31">
        <v>65</v>
      </c>
      <c r="AT808" s="31">
        <v>17.37</v>
      </c>
      <c r="AU808" s="48">
        <f t="shared" si="26"/>
        <v>112.90625719598697</v>
      </c>
      <c r="AV808" s="48">
        <f t="shared" si="27"/>
        <v>48.72</v>
      </c>
    </row>
    <row r="809" spans="1:48" x14ac:dyDescent="0.25">
      <c r="A809" s="1">
        <v>43751</v>
      </c>
      <c r="B809">
        <v>126457</v>
      </c>
      <c r="C809">
        <v>78.400000000000006</v>
      </c>
      <c r="D809">
        <v>278.86</v>
      </c>
      <c r="E809">
        <f>SUMPRODUCT(fLineItemInvoiceDetail[Quanity],fLineItemInvoiceDetail[Unit Price],--(fLineItemInvoiceDetail[Invoice Number]=fInvoiceHeader[[#This Row],[Invoice Number]]))</f>
        <v>2788.56</v>
      </c>
      <c r="F809">
        <f>fInvoiceHeader[[#This Row],[Invoice Discount]]/fInvoiceHeader[[#This Row],[Invoice Sales]]</f>
        <v>0.10000143443210834</v>
      </c>
      <c r="G809">
        <f>SUMIFS(fLineItemInvoiceDetail[Line Weight],fLineItemInvoiceDetail[Invoice Number],fInvoiceHeader[[#This Row],[Invoice Number]])</f>
        <v>732</v>
      </c>
      <c r="I809" s="43">
        <v>125915</v>
      </c>
      <c r="J809" s="43" t="s">
        <v>22</v>
      </c>
      <c r="K809" s="43">
        <v>72</v>
      </c>
      <c r="L809" s="43">
        <v>45</v>
      </c>
      <c r="M809" s="43">
        <f>VLOOKUP(fLineItemInvoiceDetail[[#This Row],[Invoice Number]],fInvoiceHeader[[Invoice Number]:[% Sales Discount]],5,0)*fLineItemInvoiceDetail[[#This Row],[Quanity]]*fLineItemInvoiceDetail[[#This Row],[Unit Price]]</f>
        <v>323.9970859640602</v>
      </c>
      <c r="N8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55.714814814814815</v>
      </c>
      <c r="O809" s="43">
        <f>VLOOKUP(fLineItemInvoiceDetail[[#This Row],[Product]],dProduct[],4,0)*fLineItemInvoiceDetail[[#This Row],[Quanity]]</f>
        <v>504</v>
      </c>
      <c r="AM809" s="28">
        <v>126457</v>
      </c>
      <c r="AN809" s="28">
        <v>78.400000000000006</v>
      </c>
      <c r="AO809" s="28">
        <v>278.86</v>
      </c>
      <c r="AQ809" s="30">
        <v>125915</v>
      </c>
      <c r="AR809" s="28" t="s">
        <v>22</v>
      </c>
      <c r="AS809" s="28">
        <v>72</v>
      </c>
      <c r="AT809" s="28">
        <v>45</v>
      </c>
      <c r="AU809" s="48">
        <f t="shared" si="26"/>
        <v>323.9970859640602</v>
      </c>
      <c r="AV809" s="48">
        <f t="shared" si="27"/>
        <v>55.714814814814815</v>
      </c>
    </row>
    <row r="810" spans="1:48" x14ac:dyDescent="0.25">
      <c r="A810" s="1">
        <v>43753</v>
      </c>
      <c r="B810">
        <v>126458</v>
      </c>
      <c r="C810">
        <v>9.8000000000000007</v>
      </c>
      <c r="D810">
        <v>8.6199999999999992</v>
      </c>
      <c r="E810">
        <f>SUMPRODUCT(fLineItemInvoiceDetail[Quanity],fLineItemInvoiceDetail[Unit Price],--(fLineItemInvoiceDetail[Invoice Number]=fInvoiceHeader[[#This Row],[Invoice Number]]))</f>
        <v>431.2</v>
      </c>
      <c r="F810">
        <f>fInvoiceHeader[[#This Row],[Invoice Discount]]/fInvoiceHeader[[#This Row],[Invoice Sales]]</f>
        <v>1.9990723562152132E-2</v>
      </c>
      <c r="G810">
        <f>SUMIFS(fLineItemInvoiceDetail[Line Weight],fLineItemInvoiceDetail[Invoice Number],fInvoiceHeader[[#This Row],[Invoice Number]])</f>
        <v>122.5</v>
      </c>
      <c r="I810" s="46">
        <v>125915</v>
      </c>
      <c r="J810" s="46" t="s">
        <v>17</v>
      </c>
      <c r="K810" s="46">
        <v>72</v>
      </c>
      <c r="L810" s="46">
        <v>16.77</v>
      </c>
      <c r="M810" s="46">
        <f>VLOOKUP(fLineItemInvoiceDetail[[#This Row],[Invoice Number]],fInvoiceHeader[[Invoice Number]:[% Sales Discount]],5,0)*fLineItemInvoiceDetail[[#This Row],[Quanity]]*fLineItemInvoiceDetail[[#This Row],[Unit Price]]</f>
        <v>120.74291403593978</v>
      </c>
      <c r="N8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51.735185185185181</v>
      </c>
      <c r="O810" s="46">
        <f>VLOOKUP(fLineItemInvoiceDetail[[#This Row],[Product]],dProduct[],4,0)*fLineItemInvoiceDetail[[#This Row],[Quanity]]</f>
        <v>468</v>
      </c>
      <c r="AM810" s="31">
        <v>126458</v>
      </c>
      <c r="AN810" s="31">
        <v>9.8000000000000007</v>
      </c>
      <c r="AO810" s="31">
        <v>8.6199999999999992</v>
      </c>
      <c r="AQ810" s="32">
        <v>125915</v>
      </c>
      <c r="AR810" s="31" t="s">
        <v>17</v>
      </c>
      <c r="AS810" s="31">
        <v>72</v>
      </c>
      <c r="AT810" s="31">
        <v>16.77</v>
      </c>
      <c r="AU810" s="48">
        <f t="shared" si="26"/>
        <v>120.74291403593978</v>
      </c>
      <c r="AV810" s="48">
        <f t="shared" si="27"/>
        <v>51.735185185185181</v>
      </c>
    </row>
    <row r="811" spans="1:48" x14ac:dyDescent="0.25">
      <c r="A811" s="1">
        <v>43754</v>
      </c>
      <c r="B811">
        <v>126459</v>
      </c>
      <c r="C811">
        <v>27.125</v>
      </c>
      <c r="D811">
        <v>66.739999999999995</v>
      </c>
      <c r="E811">
        <f>SUMPRODUCT(fLineItemInvoiceDetail[Quanity],fLineItemInvoiceDetail[Unit Price],--(fLineItemInvoiceDetail[Invoice Number]=fInvoiceHeader[[#This Row],[Invoice Number]]))</f>
        <v>1334.8</v>
      </c>
      <c r="F811">
        <f>fInvoiceHeader[[#This Row],[Invoice Discount]]/fInvoiceHeader[[#This Row],[Invoice Sales]]</f>
        <v>4.9999999999999996E-2</v>
      </c>
      <c r="G811">
        <f>SUMIFS(fLineItemInvoiceDetail[Line Weight],fLineItemInvoiceDetail[Invoice Number],fInvoiceHeader[[#This Row],[Invoice Number]])</f>
        <v>225</v>
      </c>
      <c r="I811" s="43">
        <v>125916</v>
      </c>
      <c r="J811" s="43" t="s">
        <v>17</v>
      </c>
      <c r="K811" s="43">
        <v>10</v>
      </c>
      <c r="L811" s="43">
        <v>26.55</v>
      </c>
      <c r="M811" s="43">
        <f>VLOOKUP(fLineItemInvoiceDetail[[#This Row],[Invoice Number]],fInvoiceHeader[[Invoice Number]:[% Sales Discount]],5,0)*fLineItemInvoiceDetail[[#This Row],[Quanity]]*fLineItemInvoiceDetail[[#This Row],[Unit Price]]</f>
        <v>13.275315553020038</v>
      </c>
      <c r="N8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4.375</v>
      </c>
      <c r="O811" s="43">
        <f>VLOOKUP(fLineItemInvoiceDetail[[#This Row],[Product]],dProduct[],4,0)*fLineItemInvoiceDetail[[#This Row],[Quanity]]</f>
        <v>65</v>
      </c>
      <c r="AM811" s="28">
        <v>126459</v>
      </c>
      <c r="AN811" s="28">
        <v>27.125</v>
      </c>
      <c r="AO811" s="28">
        <v>66.739999999999995</v>
      </c>
      <c r="AQ811" s="30">
        <v>125916</v>
      </c>
      <c r="AR811" s="28" t="s">
        <v>17</v>
      </c>
      <c r="AS811" s="28">
        <v>10</v>
      </c>
      <c r="AT811" s="28">
        <v>26.55</v>
      </c>
      <c r="AU811" s="48">
        <f t="shared" si="26"/>
        <v>13.275315553020038</v>
      </c>
      <c r="AV811" s="48">
        <f t="shared" si="27"/>
        <v>4.375</v>
      </c>
    </row>
    <row r="812" spans="1:48" x14ac:dyDescent="0.25">
      <c r="A812" s="1">
        <v>43755</v>
      </c>
      <c r="B812">
        <v>126461</v>
      </c>
      <c r="C812">
        <v>252.875</v>
      </c>
      <c r="D812">
        <v>452.14</v>
      </c>
      <c r="E812">
        <f>SUMPRODUCT(fLineItemInvoiceDetail[Quanity],fLineItemInvoiceDetail[Unit Price],--(fLineItemInvoiceDetail[Invoice Number]=fInvoiceHeader[[#This Row],[Invoice Number]]))</f>
        <v>4521.41</v>
      </c>
      <c r="F812">
        <f>fInvoiceHeader[[#This Row],[Invoice Discount]]/fInvoiceHeader[[#This Row],[Invoice Sales]]</f>
        <v>9.999977883005523E-2</v>
      </c>
      <c r="G812">
        <f>SUMIFS(fLineItemInvoiceDetail[Line Weight],fLineItemInvoiceDetail[Invoice Number],fInvoiceHeader[[#This Row],[Invoice Number]])</f>
        <v>2229</v>
      </c>
      <c r="I812" s="46">
        <v>125916</v>
      </c>
      <c r="J812" s="46" t="s">
        <v>17</v>
      </c>
      <c r="K812" s="46">
        <v>46</v>
      </c>
      <c r="L812" s="46">
        <v>18.170000000000002</v>
      </c>
      <c r="M812" s="46">
        <f>VLOOKUP(fLineItemInvoiceDetail[[#This Row],[Invoice Number]],fInvoiceHeader[[Invoice Number]:[% Sales Discount]],5,0)*fLineItemInvoiceDetail[[#This Row],[Quanity]]*fLineItemInvoiceDetail[[#This Row],[Unit Price]]</f>
        <v>41.791993391808695</v>
      </c>
      <c r="N8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20.125</v>
      </c>
      <c r="O812" s="46">
        <f>VLOOKUP(fLineItemInvoiceDetail[[#This Row],[Product]],dProduct[],4,0)*fLineItemInvoiceDetail[[#This Row],[Quanity]]</f>
        <v>299</v>
      </c>
      <c r="AM812" s="31">
        <v>126461</v>
      </c>
      <c r="AN812" s="31">
        <v>252.875</v>
      </c>
      <c r="AO812" s="31">
        <v>452.14</v>
      </c>
      <c r="AQ812" s="32">
        <v>125916</v>
      </c>
      <c r="AR812" s="31" t="s">
        <v>17</v>
      </c>
      <c r="AS812" s="31">
        <v>46</v>
      </c>
      <c r="AT812" s="31">
        <v>18.170000000000002</v>
      </c>
      <c r="AU812" s="48">
        <f t="shared" si="26"/>
        <v>41.791993391808695</v>
      </c>
      <c r="AV812" s="48">
        <f t="shared" si="27"/>
        <v>20.125</v>
      </c>
    </row>
    <row r="813" spans="1:48" x14ac:dyDescent="0.25">
      <c r="A813" s="1">
        <v>43755</v>
      </c>
      <c r="B813">
        <v>126462</v>
      </c>
      <c r="C813">
        <v>14.7</v>
      </c>
      <c r="D813">
        <v>8.8000000000000007</v>
      </c>
      <c r="E813">
        <f>SUMPRODUCT(fLineItemInvoiceDetail[Quanity],fLineItemInvoiceDetail[Unit Price],--(fLineItemInvoiceDetail[Invoice Number]=fInvoiceHeader[[#This Row],[Invoice Number]]))</f>
        <v>440.04</v>
      </c>
      <c r="F813">
        <f>fInvoiceHeader[[#This Row],[Invoice Discount]]/fInvoiceHeader[[#This Row],[Invoice Sales]]</f>
        <v>1.999818198345605E-2</v>
      </c>
      <c r="G813">
        <f>SUMIFS(fLineItemInvoiceDetail[Line Weight],fLineItemInvoiceDetail[Invoice Number],fInvoiceHeader[[#This Row],[Invoice Number]])</f>
        <v>95</v>
      </c>
      <c r="I813" s="43">
        <v>125916</v>
      </c>
      <c r="J813" s="43" t="s">
        <v>17</v>
      </c>
      <c r="K813" s="43">
        <v>32</v>
      </c>
      <c r="L813" s="43">
        <v>18.170000000000002</v>
      </c>
      <c r="M813" s="43">
        <f>VLOOKUP(fLineItemInvoiceDetail[[#This Row],[Invoice Number]],fInvoiceHeader[[Invoice Number]:[% Sales Discount]],5,0)*fLineItemInvoiceDetail[[#This Row],[Quanity]]*fLineItemInvoiceDetail[[#This Row],[Unit Price]]</f>
        <v>29.072691055171266</v>
      </c>
      <c r="N8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</v>
      </c>
      <c r="O813" s="43">
        <f>VLOOKUP(fLineItemInvoiceDetail[[#This Row],[Product]],dProduct[],4,0)*fLineItemInvoiceDetail[[#This Row],[Quanity]]</f>
        <v>208</v>
      </c>
      <c r="AM813" s="28">
        <v>126462</v>
      </c>
      <c r="AN813" s="28">
        <v>14.7</v>
      </c>
      <c r="AO813" s="28">
        <v>8.8000000000000007</v>
      </c>
      <c r="AQ813" s="30">
        <v>125916</v>
      </c>
      <c r="AR813" s="28" t="s">
        <v>17</v>
      </c>
      <c r="AS813" s="28">
        <v>32</v>
      </c>
      <c r="AT813" s="28">
        <v>18.170000000000002</v>
      </c>
      <c r="AU813" s="48">
        <f t="shared" si="26"/>
        <v>29.072691055171266</v>
      </c>
      <c r="AV813" s="48">
        <f t="shared" si="27"/>
        <v>14</v>
      </c>
    </row>
    <row r="814" spans="1:48" x14ac:dyDescent="0.25">
      <c r="A814" s="1">
        <v>43755</v>
      </c>
      <c r="B814">
        <v>126464</v>
      </c>
      <c r="C814">
        <v>40.424999999999997</v>
      </c>
      <c r="D814">
        <v>34.049999999999997</v>
      </c>
      <c r="E814">
        <f>SUMPRODUCT(fLineItemInvoiceDetail[Quanity],fLineItemInvoiceDetail[Unit Price],--(fLineItemInvoiceDetail[Invoice Number]=fInvoiceHeader[[#This Row],[Invoice Number]]))</f>
        <v>972.72</v>
      </c>
      <c r="F814">
        <f>fInvoiceHeader[[#This Row],[Invoice Discount]]/fInvoiceHeader[[#This Row],[Invoice Sales]]</f>
        <v>3.5004934616333576E-2</v>
      </c>
      <c r="G814">
        <f>SUMIFS(fLineItemInvoiceDetail[Line Weight],fLineItemInvoiceDetail[Invoice Number],fInvoiceHeader[[#This Row],[Invoice Number]])</f>
        <v>336</v>
      </c>
      <c r="I814" s="46">
        <v>125917</v>
      </c>
      <c r="J814" s="46" t="s">
        <v>13</v>
      </c>
      <c r="K814" s="46">
        <v>120</v>
      </c>
      <c r="L814" s="46">
        <v>13.72</v>
      </c>
      <c r="M814" s="46">
        <f>VLOOKUP(fLineItemInvoiceDetail[[#This Row],[Invoice Number]],fInvoiceHeader[[Invoice Number]:[% Sales Discount]],5,0)*fLineItemInvoiceDetail[[#This Row],[Quanity]]*fLineItemInvoiceDetail[[#This Row],[Unit Price]]</f>
        <v>164.64156092874501</v>
      </c>
      <c r="N8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98.929336188436835</v>
      </c>
      <c r="O814" s="46">
        <f>VLOOKUP(fLineItemInvoiceDetail[[#This Row],[Product]],dProduct[],4,0)*fLineItemInvoiceDetail[[#This Row],[Quanity]]</f>
        <v>660</v>
      </c>
      <c r="AM814" s="31">
        <v>126464</v>
      </c>
      <c r="AN814" s="31">
        <v>40.424999999999997</v>
      </c>
      <c r="AO814" s="31">
        <v>34.049999999999997</v>
      </c>
      <c r="AQ814" s="32">
        <v>125917</v>
      </c>
      <c r="AR814" s="31" t="s">
        <v>13</v>
      </c>
      <c r="AS814" s="31">
        <v>120</v>
      </c>
      <c r="AT814" s="31">
        <v>13.72</v>
      </c>
      <c r="AU814" s="48">
        <f t="shared" si="26"/>
        <v>164.64156092874501</v>
      </c>
      <c r="AV814" s="48">
        <f t="shared" si="27"/>
        <v>98.929336188436835</v>
      </c>
    </row>
    <row r="815" spans="1:48" x14ac:dyDescent="0.25">
      <c r="A815" s="1">
        <v>43756</v>
      </c>
      <c r="B815">
        <v>126468</v>
      </c>
      <c r="C815">
        <v>60.55</v>
      </c>
      <c r="D815">
        <v>175.23</v>
      </c>
      <c r="E815">
        <f>SUMPRODUCT(fLineItemInvoiceDetail[Quanity],fLineItemInvoiceDetail[Unit Price],--(fLineItemInvoiceDetail[Invoice Number]=fInvoiceHeader[[#This Row],[Invoice Number]]))</f>
        <v>2336.4</v>
      </c>
      <c r="F815">
        <f>fInvoiceHeader[[#This Row],[Invoice Discount]]/fInvoiceHeader[[#This Row],[Invoice Sales]]</f>
        <v>7.4999999999999997E-2</v>
      </c>
      <c r="G815">
        <f>SUMIFS(fLineItemInvoiceDetail[Line Weight],fLineItemInvoiceDetail[Invoice Number],fInvoiceHeader[[#This Row],[Invoice Number]])</f>
        <v>719</v>
      </c>
      <c r="I815" s="43">
        <v>125917</v>
      </c>
      <c r="J815" s="43" t="s">
        <v>17</v>
      </c>
      <c r="K815" s="43">
        <v>26</v>
      </c>
      <c r="L815" s="43">
        <v>18.170000000000002</v>
      </c>
      <c r="M815" s="43">
        <f>VLOOKUP(fLineItemInvoiceDetail[[#This Row],[Invoice Number]],fInvoiceHeader[[Invoice Number]:[% Sales Discount]],5,0)*fLineItemInvoiceDetail[[#This Row],[Quanity]]*fLineItemInvoiceDetail[[#This Row],[Unit Price]]</f>
        <v>47.242447894775104</v>
      </c>
      <c r="N8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25.331905781584585</v>
      </c>
      <c r="O815" s="43">
        <f>VLOOKUP(fLineItemInvoiceDetail[[#This Row],[Product]],dProduct[],4,0)*fLineItemInvoiceDetail[[#This Row],[Quanity]]</f>
        <v>169</v>
      </c>
      <c r="AM815" s="28">
        <v>126468</v>
      </c>
      <c r="AN815" s="28">
        <v>60.55</v>
      </c>
      <c r="AO815" s="28">
        <v>175.23</v>
      </c>
      <c r="AQ815" s="30">
        <v>125917</v>
      </c>
      <c r="AR815" s="28" t="s">
        <v>17</v>
      </c>
      <c r="AS815" s="28">
        <v>26</v>
      </c>
      <c r="AT815" s="28">
        <v>18.170000000000002</v>
      </c>
      <c r="AU815" s="48">
        <f t="shared" si="26"/>
        <v>47.242447894775104</v>
      </c>
      <c r="AV815" s="48">
        <f t="shared" si="27"/>
        <v>25.331905781584585</v>
      </c>
    </row>
    <row r="816" spans="1:48" x14ac:dyDescent="0.25">
      <c r="A816" s="1">
        <v>43757</v>
      </c>
      <c r="B816">
        <v>126469</v>
      </c>
      <c r="C816">
        <v>60.55</v>
      </c>
      <c r="D816">
        <v>117.71</v>
      </c>
      <c r="E816">
        <f>SUMPRODUCT(fLineItemInvoiceDetail[Quanity],fLineItemInvoiceDetail[Unit Price],--(fLineItemInvoiceDetail[Invoice Number]=fInvoiceHeader[[#This Row],[Invoice Number]]))</f>
        <v>1810.99</v>
      </c>
      <c r="F816">
        <f>fInvoiceHeader[[#This Row],[Invoice Discount]]/fInvoiceHeader[[#This Row],[Invoice Sales]]</f>
        <v>6.499759799888459E-2</v>
      </c>
      <c r="G816">
        <f>SUMIFS(fLineItemInvoiceDetail[Line Weight],fLineItemInvoiceDetail[Invoice Number],fInvoiceHeader[[#This Row],[Invoice Number]])</f>
        <v>555</v>
      </c>
      <c r="I816" s="46">
        <v>125917</v>
      </c>
      <c r="J816" s="46" t="s">
        <v>6</v>
      </c>
      <c r="K816" s="46">
        <v>35</v>
      </c>
      <c r="L816" s="46">
        <v>29.87</v>
      </c>
      <c r="M816" s="46">
        <f>VLOOKUP(fLineItemInvoiceDetail[[#This Row],[Invoice Number]],fInvoiceHeader[[Invoice Number]:[% Sales Discount]],5,0)*fLineItemInvoiceDetail[[#This Row],[Quanity]]*fLineItemInvoiceDetail[[#This Row],[Unit Price]]</f>
        <v>104.54599117647989</v>
      </c>
      <c r="N8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15.738758029978587</v>
      </c>
      <c r="O816" s="46">
        <f>VLOOKUP(fLineItemInvoiceDetail[[#This Row],[Product]],dProduct[],4,0)*fLineItemInvoiceDetail[[#This Row],[Quanity]]</f>
        <v>105</v>
      </c>
      <c r="AM816" s="31">
        <v>126469</v>
      </c>
      <c r="AN816" s="31">
        <v>60.55</v>
      </c>
      <c r="AO816" s="31">
        <v>117.71</v>
      </c>
      <c r="AQ816" s="32">
        <v>125917</v>
      </c>
      <c r="AR816" s="31" t="s">
        <v>6</v>
      </c>
      <c r="AS816" s="31">
        <v>35</v>
      </c>
      <c r="AT816" s="31">
        <v>29.87</v>
      </c>
      <c r="AU816" s="48">
        <f t="shared" si="26"/>
        <v>104.54599117647989</v>
      </c>
      <c r="AV816" s="48">
        <f t="shared" si="27"/>
        <v>15.738758029978587</v>
      </c>
    </row>
    <row r="817" spans="1:48" x14ac:dyDescent="0.25">
      <c r="A817" s="1">
        <v>43758</v>
      </c>
      <c r="B817">
        <v>126471</v>
      </c>
      <c r="C817">
        <v>251.65000000000003</v>
      </c>
      <c r="D817">
        <v>866.01</v>
      </c>
      <c r="E817">
        <f>SUMPRODUCT(fLineItemInvoiceDetail[Quanity],fLineItemInvoiceDetail[Unit Price],--(fLineItemInvoiceDetail[Invoice Number]=fInvoiceHeader[[#This Row],[Invoice Number]]))</f>
        <v>8660.08</v>
      </c>
      <c r="F817">
        <f>fInvoiceHeader[[#This Row],[Invoice Discount]]/fInvoiceHeader[[#This Row],[Invoice Sales]]</f>
        <v>0.10000023094474877</v>
      </c>
      <c r="G817">
        <f>SUMIFS(fLineItemInvoiceDetail[Line Weight],fLineItemInvoiceDetail[Invoice Number],fInvoiceHeader[[#This Row],[Invoice Number]])</f>
        <v>1903.5</v>
      </c>
      <c r="I817" s="43">
        <v>125918</v>
      </c>
      <c r="J817" s="43" t="s">
        <v>8</v>
      </c>
      <c r="K817" s="43">
        <v>253</v>
      </c>
      <c r="L817" s="43">
        <v>12.58</v>
      </c>
      <c r="M817" s="43">
        <f>VLOOKUP(fLineItemInvoiceDetail[[#This Row],[Invoice Number]],fInvoiceHeader[[Invoice Number]:[% Sales Discount]],5,0)*fLineItemInvoiceDetail[[#This Row],[Quanity]]*fLineItemInvoiceDetail[[#This Row],[Unit Price]]</f>
        <v>318.274</v>
      </c>
      <c r="N8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119.7801204819277</v>
      </c>
      <c r="O817" s="43">
        <f>VLOOKUP(fLineItemInvoiceDetail[[#This Row],[Product]],dProduct[],4,0)*fLineItemInvoiceDetail[[#This Row],[Quanity]]</f>
        <v>1012</v>
      </c>
      <c r="AM817" s="28">
        <v>126471</v>
      </c>
      <c r="AN817" s="28">
        <v>251.65000000000003</v>
      </c>
      <c r="AO817" s="28">
        <v>866.01</v>
      </c>
      <c r="AQ817" s="30">
        <v>125918</v>
      </c>
      <c r="AR817" s="28" t="s">
        <v>8</v>
      </c>
      <c r="AS817" s="28">
        <v>253</v>
      </c>
      <c r="AT817" s="28">
        <v>12.58</v>
      </c>
      <c r="AU817" s="48">
        <f t="shared" si="26"/>
        <v>318.274</v>
      </c>
      <c r="AV817" s="48">
        <f t="shared" si="27"/>
        <v>119.7801204819277</v>
      </c>
    </row>
    <row r="818" spans="1:48" x14ac:dyDescent="0.25">
      <c r="A818" s="1">
        <v>43759</v>
      </c>
      <c r="B818">
        <v>126472</v>
      </c>
      <c r="C818">
        <v>95.55</v>
      </c>
      <c r="D818">
        <v>381.76</v>
      </c>
      <c r="E818">
        <f>SUMPRODUCT(fLineItemInvoiceDetail[Quanity],fLineItemInvoiceDetail[Unit Price],--(fLineItemInvoiceDetail[Invoice Number]=fInvoiceHeader[[#This Row],[Invoice Number]]))</f>
        <v>3817.58</v>
      </c>
      <c r="F818">
        <f>fInvoiceHeader[[#This Row],[Invoice Discount]]/fInvoiceHeader[[#This Row],[Invoice Sales]]</f>
        <v>0.10000052389209918</v>
      </c>
      <c r="G818">
        <f>SUMIFS(fLineItemInvoiceDetail[Line Weight],fLineItemInvoiceDetail[Invoice Number],fInvoiceHeader[[#This Row],[Invoice Number]])</f>
        <v>1423</v>
      </c>
      <c r="I818" s="46">
        <v>125918</v>
      </c>
      <c r="J818" s="46" t="s">
        <v>22</v>
      </c>
      <c r="K818" s="46">
        <v>66</v>
      </c>
      <c r="L818" s="46">
        <v>45</v>
      </c>
      <c r="M818" s="46">
        <f>VLOOKUP(fLineItemInvoiceDetail[[#This Row],[Invoice Number]],fInvoiceHeader[[Invoice Number]:[% Sales Discount]],5,0)*fLineItemInvoiceDetail[[#This Row],[Quanity]]*fLineItemInvoiceDetail[[#This Row],[Unit Price]]</f>
        <v>297</v>
      </c>
      <c r="N8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54.682228915662641</v>
      </c>
      <c r="O818" s="46">
        <f>VLOOKUP(fLineItemInvoiceDetail[[#This Row],[Product]],dProduct[],4,0)*fLineItemInvoiceDetail[[#This Row],[Quanity]]</f>
        <v>462</v>
      </c>
      <c r="AM818" s="31">
        <v>126472</v>
      </c>
      <c r="AN818" s="31">
        <v>95.55</v>
      </c>
      <c r="AO818" s="31">
        <v>381.76</v>
      </c>
      <c r="AQ818" s="32">
        <v>125918</v>
      </c>
      <c r="AR818" s="31" t="s">
        <v>22</v>
      </c>
      <c r="AS818" s="31">
        <v>66</v>
      </c>
      <c r="AT818" s="31">
        <v>45</v>
      </c>
      <c r="AU818" s="48">
        <f t="shared" si="26"/>
        <v>297</v>
      </c>
      <c r="AV818" s="48">
        <f t="shared" si="27"/>
        <v>54.682228915662641</v>
      </c>
    </row>
    <row r="819" spans="1:48" x14ac:dyDescent="0.25">
      <c r="A819" s="1">
        <v>43761</v>
      </c>
      <c r="B819">
        <v>126473</v>
      </c>
      <c r="C819">
        <v>29.4</v>
      </c>
      <c r="D819">
        <v>63.38</v>
      </c>
      <c r="E819">
        <f>SUMPRODUCT(fLineItemInvoiceDetail[Quanity],fLineItemInvoiceDetail[Unit Price],--(fLineItemInvoiceDetail[Invoice Number]=fInvoiceHeader[[#This Row],[Invoice Number]]))</f>
        <v>1267.5</v>
      </c>
      <c r="F819">
        <f>fInvoiceHeader[[#This Row],[Invoice Discount]]/fInvoiceHeader[[#This Row],[Invoice Sales]]</f>
        <v>5.0003944773175546E-2</v>
      </c>
      <c r="G819">
        <f>SUMIFS(fLineItemInvoiceDetail[Line Weight],fLineItemInvoiceDetail[Invoice Number],fInvoiceHeader[[#This Row],[Invoice Number]])</f>
        <v>182</v>
      </c>
      <c r="I819" s="43">
        <v>125918</v>
      </c>
      <c r="J819" s="43" t="s">
        <v>15</v>
      </c>
      <c r="K819" s="43">
        <v>41</v>
      </c>
      <c r="L819" s="43">
        <v>18.82</v>
      </c>
      <c r="M819" s="43">
        <f>VLOOKUP(fLineItemInvoiceDetail[[#This Row],[Invoice Number]],fInvoiceHeader[[Invoice Number]:[% Sales Discount]],5,0)*fLineItemInvoiceDetail[[#This Row],[Quanity]]*fLineItemInvoiceDetail[[#This Row],[Unit Price]]</f>
        <v>77.162000000000006</v>
      </c>
      <c r="N8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24.2637595837897</v>
      </c>
      <c r="O819" s="43">
        <f>VLOOKUP(fLineItemInvoiceDetail[[#This Row],[Product]],dProduct[],4,0)*fLineItemInvoiceDetail[[#This Row],[Quanity]]</f>
        <v>205</v>
      </c>
      <c r="AM819" s="28">
        <v>126473</v>
      </c>
      <c r="AN819" s="28">
        <v>29.4</v>
      </c>
      <c r="AO819" s="28">
        <v>63.38</v>
      </c>
      <c r="AQ819" s="30">
        <v>125918</v>
      </c>
      <c r="AR819" s="28" t="s">
        <v>15</v>
      </c>
      <c r="AS819" s="28">
        <v>41</v>
      </c>
      <c r="AT819" s="28">
        <v>18.82</v>
      </c>
      <c r="AU819" s="48">
        <f t="shared" si="26"/>
        <v>77.162000000000006</v>
      </c>
      <c r="AV819" s="48">
        <f t="shared" si="27"/>
        <v>24.2637595837897</v>
      </c>
    </row>
    <row r="820" spans="1:48" x14ac:dyDescent="0.25">
      <c r="A820" s="1">
        <v>43763</v>
      </c>
      <c r="B820">
        <v>126474</v>
      </c>
      <c r="C820">
        <v>168.35</v>
      </c>
      <c r="D820">
        <v>499.11</v>
      </c>
      <c r="E820">
        <f>SUMPRODUCT(fLineItemInvoiceDetail[Quanity],fLineItemInvoiceDetail[Unit Price],--(fLineItemInvoiceDetail[Invoice Number]=fInvoiceHeader[[#This Row],[Invoice Number]]))</f>
        <v>4991.09</v>
      </c>
      <c r="F820">
        <f>fInvoiceHeader[[#This Row],[Invoice Discount]]/fInvoiceHeader[[#This Row],[Invoice Sales]]</f>
        <v>0.10000020035703625</v>
      </c>
      <c r="G820">
        <f>SUMIFS(fLineItemInvoiceDetail[Line Weight],fLineItemInvoiceDetail[Invoice Number],fInvoiceHeader[[#This Row],[Invoice Number]])</f>
        <v>1252.5</v>
      </c>
      <c r="I820" s="46">
        <v>125918</v>
      </c>
      <c r="J820" s="46" t="s">
        <v>21</v>
      </c>
      <c r="K820" s="46">
        <v>42</v>
      </c>
      <c r="L820" s="46">
        <v>16.87</v>
      </c>
      <c r="M820" s="46">
        <f>VLOOKUP(fLineItemInvoiceDetail[[#This Row],[Invoice Number]],fInvoiceHeader[[Invoice Number]:[% Sales Discount]],5,0)*fLineItemInvoiceDetail[[#This Row],[Quanity]]*fLineItemInvoiceDetail[[#This Row],[Unit Price]]</f>
        <v>70.854000000000013</v>
      </c>
      <c r="N8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17.398891018619931</v>
      </c>
      <c r="O820" s="46">
        <f>VLOOKUP(fLineItemInvoiceDetail[[#This Row],[Product]],dProduct[],4,0)*fLineItemInvoiceDetail[[#This Row],[Quanity]]</f>
        <v>147</v>
      </c>
      <c r="AM820" s="31">
        <v>126474</v>
      </c>
      <c r="AN820" s="31">
        <v>168.35</v>
      </c>
      <c r="AO820" s="31">
        <v>499.11</v>
      </c>
      <c r="AQ820" s="32">
        <v>125918</v>
      </c>
      <c r="AR820" s="31" t="s">
        <v>21</v>
      </c>
      <c r="AS820" s="31">
        <v>42</v>
      </c>
      <c r="AT820" s="31">
        <v>16.87</v>
      </c>
      <c r="AU820" s="48">
        <f t="shared" si="26"/>
        <v>70.854000000000013</v>
      </c>
      <c r="AV820" s="48">
        <f t="shared" si="27"/>
        <v>17.398891018619931</v>
      </c>
    </row>
    <row r="821" spans="1:48" x14ac:dyDescent="0.25">
      <c r="A821" s="1">
        <v>43763</v>
      </c>
      <c r="B821">
        <v>126475</v>
      </c>
      <c r="C821">
        <v>120.22499999999999</v>
      </c>
      <c r="D821">
        <v>687.67</v>
      </c>
      <c r="E821">
        <f>SUMPRODUCT(fLineItemInvoiceDetail[Quanity],fLineItemInvoiceDetail[Unit Price],--(fLineItemInvoiceDetail[Invoice Number]=fInvoiceHeader[[#This Row],[Invoice Number]]))</f>
        <v>6876.74</v>
      </c>
      <c r="F821">
        <f>fInvoiceHeader[[#This Row],[Invoice Discount]]/fInvoiceHeader[[#This Row],[Invoice Sales]]</f>
        <v>9.9999418329033807E-2</v>
      </c>
      <c r="G821">
        <f>SUMIFS(fLineItemInvoiceDetail[Line Weight],fLineItemInvoiceDetail[Invoice Number],fInvoiceHeader[[#This Row],[Invoice Number]])</f>
        <v>1197</v>
      </c>
      <c r="I821" s="43">
        <v>125919</v>
      </c>
      <c r="J821" s="43" t="s">
        <v>10</v>
      </c>
      <c r="K821" s="43">
        <v>204</v>
      </c>
      <c r="L821" s="43">
        <v>13.03</v>
      </c>
      <c r="M821" s="43">
        <f>VLOOKUP(fLineItemInvoiceDetail[[#This Row],[Invoice Number]],fInvoiceHeader[[Invoice Number]:[% Sales Discount]],5,0)*fLineItemInvoiceDetail[[#This Row],[Quanity]]*fLineItemInvoiceDetail[[#This Row],[Unit Price]]</f>
        <v>199.36</v>
      </c>
      <c r="N8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161.69999999999999</v>
      </c>
      <c r="O821" s="43">
        <f>VLOOKUP(fLineItemInvoiceDetail[[#This Row],[Product]],dProduct[],4,0)*fLineItemInvoiceDetail[[#This Row],[Quanity]]</f>
        <v>1224</v>
      </c>
      <c r="AM821" s="28">
        <v>126475</v>
      </c>
      <c r="AN821" s="28">
        <v>120.22499999999999</v>
      </c>
      <c r="AO821" s="28">
        <v>687.67</v>
      </c>
      <c r="AQ821" s="30">
        <v>125919</v>
      </c>
      <c r="AR821" s="28" t="s">
        <v>10</v>
      </c>
      <c r="AS821" s="28">
        <v>204</v>
      </c>
      <c r="AT821" s="28">
        <v>13.03</v>
      </c>
      <c r="AU821" s="48">
        <f t="shared" si="26"/>
        <v>199.36</v>
      </c>
      <c r="AV821" s="48">
        <f t="shared" si="27"/>
        <v>161.69999999999999</v>
      </c>
    </row>
    <row r="822" spans="1:48" x14ac:dyDescent="0.25">
      <c r="A822" s="1">
        <v>43765</v>
      </c>
      <c r="B822">
        <v>126477</v>
      </c>
      <c r="C822">
        <v>5.25</v>
      </c>
      <c r="D822">
        <v>28.31</v>
      </c>
      <c r="E822">
        <f>SUMPRODUCT(fLineItemInvoiceDetail[Quanity],fLineItemInvoiceDetail[Unit Price],--(fLineItemInvoiceDetail[Invoice Number]=fInvoiceHeader[[#This Row],[Invoice Number]]))</f>
        <v>808.71999999999991</v>
      </c>
      <c r="F822">
        <f>fInvoiceHeader[[#This Row],[Invoice Discount]]/fInvoiceHeader[[#This Row],[Invoice Sales]]</f>
        <v>3.5005935305173611E-2</v>
      </c>
      <c r="G822">
        <f>SUMIFS(fLineItemInvoiceDetail[Line Weight],fLineItemInvoiceDetail[Invoice Number],fInvoiceHeader[[#This Row],[Invoice Number]])</f>
        <v>66</v>
      </c>
      <c r="I822" s="46">
        <v>125920</v>
      </c>
      <c r="J822" s="46" t="s">
        <v>6</v>
      </c>
      <c r="K822" s="46">
        <v>42</v>
      </c>
      <c r="L822" s="46">
        <v>29.87</v>
      </c>
      <c r="M822" s="46">
        <f>VLOOKUP(fLineItemInvoiceDetail[[#This Row],[Invoice Number]],fInvoiceHeader[[Invoice Number]:[% Sales Discount]],5,0)*fLineItemInvoiceDetail[[#This Row],[Quanity]]*fLineItemInvoiceDetail[[#This Row],[Unit Price]]</f>
        <v>62.730000000000004</v>
      </c>
      <c r="N8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822" s="46">
        <f>VLOOKUP(fLineItemInvoiceDetail[[#This Row],[Product]],dProduct[],4,0)*fLineItemInvoiceDetail[[#This Row],[Quanity]]</f>
        <v>126</v>
      </c>
      <c r="AM822" s="31">
        <v>126477</v>
      </c>
      <c r="AN822" s="31">
        <v>5.25</v>
      </c>
      <c r="AO822" s="31">
        <v>28.31</v>
      </c>
      <c r="AQ822" s="32">
        <v>125920</v>
      </c>
      <c r="AR822" s="31" t="s">
        <v>6</v>
      </c>
      <c r="AS822" s="31">
        <v>42</v>
      </c>
      <c r="AT822" s="31">
        <v>29.87</v>
      </c>
      <c r="AU822" s="48">
        <f t="shared" si="26"/>
        <v>62.730000000000004</v>
      </c>
      <c r="AV822" s="48">
        <f t="shared" si="27"/>
        <v>19.600000000000001</v>
      </c>
    </row>
    <row r="823" spans="1:48" x14ac:dyDescent="0.25">
      <c r="A823" s="1">
        <v>43766</v>
      </c>
      <c r="B823">
        <v>126479</v>
      </c>
      <c r="C823">
        <v>17.149999999999999</v>
      </c>
      <c r="D823">
        <v>73.13</v>
      </c>
      <c r="E823">
        <f>SUMPRODUCT(fLineItemInvoiceDetail[Quanity],fLineItemInvoiceDetail[Unit Price],--(fLineItemInvoiceDetail[Invoice Number]=fInvoiceHeader[[#This Row],[Invoice Number]]))</f>
        <v>1462.5</v>
      </c>
      <c r="F823">
        <f>fInvoiceHeader[[#This Row],[Invoice Discount]]/fInvoiceHeader[[#This Row],[Invoice Sales]]</f>
        <v>5.0003418803418798E-2</v>
      </c>
      <c r="G823">
        <f>SUMIFS(fLineItemInvoiceDetail[Line Weight],fLineItemInvoiceDetail[Invoice Number],fInvoiceHeader[[#This Row],[Invoice Number]])</f>
        <v>210</v>
      </c>
      <c r="I823" s="43">
        <v>125921</v>
      </c>
      <c r="J823" s="43" t="s">
        <v>22</v>
      </c>
      <c r="K823" s="43">
        <v>52</v>
      </c>
      <c r="L823" s="43">
        <v>45</v>
      </c>
      <c r="M823" s="43">
        <f>VLOOKUP(fLineItemInvoiceDetail[[#This Row],[Invoice Number]],fInvoiceHeader[[Invoice Number]:[% Sales Discount]],5,0)*fLineItemInvoiceDetail[[#This Row],[Quanity]]*fLineItemInvoiceDetail[[#This Row],[Unit Price]]</f>
        <v>233.99893129213177</v>
      </c>
      <c r="N8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50.027020202020203</v>
      </c>
      <c r="O823" s="43">
        <f>VLOOKUP(fLineItemInvoiceDetail[[#This Row],[Product]],dProduct[],4,0)*fLineItemInvoiceDetail[[#This Row],[Quanity]]</f>
        <v>364</v>
      </c>
      <c r="AM823" s="28">
        <v>126479</v>
      </c>
      <c r="AN823" s="28">
        <v>17.149999999999999</v>
      </c>
      <c r="AO823" s="28">
        <v>73.13</v>
      </c>
      <c r="AQ823" s="30">
        <v>125921</v>
      </c>
      <c r="AR823" s="28" t="s">
        <v>22</v>
      </c>
      <c r="AS823" s="28">
        <v>52</v>
      </c>
      <c r="AT823" s="28">
        <v>45</v>
      </c>
      <c r="AU823" s="48">
        <f t="shared" si="26"/>
        <v>233.99893129213177</v>
      </c>
      <c r="AV823" s="48">
        <f t="shared" si="27"/>
        <v>50.027020202020203</v>
      </c>
    </row>
    <row r="824" spans="1:48" x14ac:dyDescent="0.25">
      <c r="A824" s="1">
        <v>43771</v>
      </c>
      <c r="B824">
        <v>126481</v>
      </c>
      <c r="C824">
        <v>13.475</v>
      </c>
      <c r="D824">
        <v>15.98</v>
      </c>
      <c r="E824">
        <f>SUMPRODUCT(fLineItemInvoiceDetail[Quanity],fLineItemInvoiceDetail[Unit Price],--(fLineItemInvoiceDetail[Invoice Number]=fInvoiceHeader[[#This Row],[Invoice Number]]))</f>
        <v>532.67999999999995</v>
      </c>
      <c r="F824">
        <f>fInvoiceHeader[[#This Row],[Invoice Discount]]/fInvoiceHeader[[#This Row],[Invoice Sales]]</f>
        <v>2.9999249080123153E-2</v>
      </c>
      <c r="G824">
        <f>SUMIFS(fLineItemInvoiceDetail[Line Weight],fLineItemInvoiceDetail[Invoice Number],fInvoiceHeader[[#This Row],[Invoice Number]])</f>
        <v>161</v>
      </c>
      <c r="I824" s="46">
        <v>125921</v>
      </c>
      <c r="J824" s="46" t="s">
        <v>10</v>
      </c>
      <c r="K824" s="46">
        <v>41</v>
      </c>
      <c r="L824" s="46">
        <v>18.82</v>
      </c>
      <c r="M824" s="46">
        <f>VLOOKUP(fLineItemInvoiceDetail[[#This Row],[Invoice Number]],fInvoiceHeader[[Invoice Number]:[% Sales Discount]],5,0)*fLineItemInvoiceDetail[[#This Row],[Quanity]]*fLineItemInvoiceDetail[[#This Row],[Unit Price]]</f>
        <v>77.161647591296884</v>
      </c>
      <c r="N8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33.809469696969693</v>
      </c>
      <c r="O824" s="46">
        <f>VLOOKUP(fLineItemInvoiceDetail[[#This Row],[Product]],dProduct[],4,0)*fLineItemInvoiceDetail[[#This Row],[Quanity]]</f>
        <v>246</v>
      </c>
      <c r="AM824" s="31">
        <v>126481</v>
      </c>
      <c r="AN824" s="31">
        <v>13.475</v>
      </c>
      <c r="AO824" s="31">
        <v>15.98</v>
      </c>
      <c r="AQ824" s="32">
        <v>125921</v>
      </c>
      <c r="AR824" s="31" t="s">
        <v>10</v>
      </c>
      <c r="AS824" s="31">
        <v>41</v>
      </c>
      <c r="AT824" s="31">
        <v>18.82</v>
      </c>
      <c r="AU824" s="48">
        <f t="shared" si="26"/>
        <v>77.161647591296884</v>
      </c>
      <c r="AV824" s="48">
        <f t="shared" si="27"/>
        <v>33.809469696969693</v>
      </c>
    </row>
    <row r="825" spans="1:48" x14ac:dyDescent="0.25">
      <c r="A825" s="1">
        <v>43773</v>
      </c>
      <c r="B825">
        <v>126482</v>
      </c>
      <c r="C825">
        <v>46.375</v>
      </c>
      <c r="D825">
        <v>327</v>
      </c>
      <c r="E825">
        <f>SUMPRODUCT(fLineItemInvoiceDetail[Quanity],fLineItemInvoiceDetail[Unit Price],--(fLineItemInvoiceDetail[Invoice Number]=fInvoiceHeader[[#This Row],[Invoice Number]]))</f>
        <v>3269.96</v>
      </c>
      <c r="F825">
        <f>fInvoiceHeader[[#This Row],[Invoice Discount]]/fInvoiceHeader[[#This Row],[Invoice Sales]]</f>
        <v>0.1000012232565536</v>
      </c>
      <c r="G825">
        <f>SUMIFS(fLineItemInvoiceDetail[Line Weight],fLineItemInvoiceDetail[Invoice Number],fInvoiceHeader[[#This Row],[Invoice Number]])</f>
        <v>553</v>
      </c>
      <c r="I825" s="43">
        <v>125921</v>
      </c>
      <c r="J825" s="43" t="s">
        <v>22</v>
      </c>
      <c r="K825" s="43">
        <v>26</v>
      </c>
      <c r="L825" s="43">
        <v>48.75</v>
      </c>
      <c r="M825" s="43">
        <f>VLOOKUP(fLineItemInvoiceDetail[[#This Row],[Invoice Number]],fInvoiceHeader[[Invoice Number]:[% Sales Discount]],5,0)*fLineItemInvoiceDetail[[#This Row],[Quanity]]*fLineItemInvoiceDetail[[#This Row],[Unit Price]]</f>
        <v>126.74942111657137</v>
      </c>
      <c r="N8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25.013510101010102</v>
      </c>
      <c r="O825" s="43">
        <f>VLOOKUP(fLineItemInvoiceDetail[[#This Row],[Product]],dProduct[],4,0)*fLineItemInvoiceDetail[[#This Row],[Quanity]]</f>
        <v>182</v>
      </c>
      <c r="AM825" s="28">
        <v>126482</v>
      </c>
      <c r="AN825" s="28">
        <v>46.375</v>
      </c>
      <c r="AO825" s="28">
        <v>327</v>
      </c>
      <c r="AQ825" s="30">
        <v>125921</v>
      </c>
      <c r="AR825" s="28" t="s">
        <v>22</v>
      </c>
      <c r="AS825" s="28">
        <v>26</v>
      </c>
      <c r="AT825" s="28">
        <v>48.75</v>
      </c>
      <c r="AU825" s="48">
        <f t="shared" si="26"/>
        <v>126.74942111657137</v>
      </c>
      <c r="AV825" s="48">
        <f t="shared" si="27"/>
        <v>25.013510101010102</v>
      </c>
    </row>
    <row r="826" spans="1:48" x14ac:dyDescent="0.25">
      <c r="A826" s="1">
        <v>43774</v>
      </c>
      <c r="B826">
        <v>126483</v>
      </c>
      <c r="C826">
        <v>183.75</v>
      </c>
      <c r="D826">
        <v>138.91999999999999</v>
      </c>
      <c r="E826">
        <f>SUMPRODUCT(fLineItemInvoiceDetail[Quanity],fLineItemInvoiceDetail[Unit Price],--(fLineItemInvoiceDetail[Invoice Number]=fInvoiceHeader[[#This Row],[Invoice Number]]))</f>
        <v>2137.2400000000002</v>
      </c>
      <c r="F826">
        <f>fInvoiceHeader[[#This Row],[Invoice Discount]]/fInvoiceHeader[[#This Row],[Invoice Sales]]</f>
        <v>6.4999719264097602E-2</v>
      </c>
      <c r="G826">
        <f>SUMIFS(fLineItemInvoiceDetail[Line Weight],fLineItemInvoiceDetail[Invoice Number],fInvoiceHeader[[#This Row],[Invoice Number]])</f>
        <v>1190</v>
      </c>
      <c r="I826" s="46">
        <v>125922</v>
      </c>
      <c r="J826" s="46" t="s">
        <v>15</v>
      </c>
      <c r="K826" s="46">
        <v>29</v>
      </c>
      <c r="L826" s="46">
        <v>18.82</v>
      </c>
      <c r="M826" s="46">
        <f>VLOOKUP(fLineItemInvoiceDetail[[#This Row],[Invoice Number]],fInvoiceHeader[[Invoice Number]:[% Sales Discount]],5,0)*fLineItemInvoiceDetail[[#This Row],[Quanity]]*fLineItemInvoiceDetail[[#This Row],[Unit Price]]</f>
        <v>19.101999739929784</v>
      </c>
      <c r="N8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12.608203124999999</v>
      </c>
      <c r="O826" s="46">
        <f>VLOOKUP(fLineItemInvoiceDetail[[#This Row],[Product]],dProduct[],4,0)*fLineItemInvoiceDetail[[#This Row],[Quanity]]</f>
        <v>145</v>
      </c>
      <c r="AM826" s="31">
        <v>126483</v>
      </c>
      <c r="AN826" s="31">
        <v>183.75</v>
      </c>
      <c r="AO826" s="31">
        <v>138.91999999999999</v>
      </c>
      <c r="AQ826" s="32">
        <v>125922</v>
      </c>
      <c r="AR826" s="31" t="s">
        <v>15</v>
      </c>
      <c r="AS826" s="31">
        <v>29</v>
      </c>
      <c r="AT826" s="31">
        <v>18.82</v>
      </c>
      <c r="AU826" s="48">
        <f t="shared" si="26"/>
        <v>19.101999739929784</v>
      </c>
      <c r="AV826" s="48">
        <f t="shared" si="27"/>
        <v>12.608203124999999</v>
      </c>
    </row>
    <row r="827" spans="1:48" x14ac:dyDescent="0.25">
      <c r="A827" s="1">
        <v>43774</v>
      </c>
      <c r="B827">
        <v>126484</v>
      </c>
      <c r="C827">
        <v>24.5</v>
      </c>
      <c r="D827">
        <v>9.41</v>
      </c>
      <c r="E827">
        <f>SUMPRODUCT(fLineItemInvoiceDetail[Quanity],fLineItemInvoiceDetail[Unit Price],--(fLineItemInvoiceDetail[Invoice Number]=fInvoiceHeader[[#This Row],[Invoice Number]]))</f>
        <v>470.38</v>
      </c>
      <c r="F827">
        <f>fInvoiceHeader[[#This Row],[Invoice Discount]]/fInvoiceHeader[[#This Row],[Invoice Sales]]</f>
        <v>2.0005102257749055E-2</v>
      </c>
      <c r="G827">
        <f>SUMIFS(fLineItemInvoiceDetail[Line Weight],fLineItemInvoiceDetail[Invoice Number],fInvoiceHeader[[#This Row],[Invoice Number]])</f>
        <v>159.5</v>
      </c>
      <c r="I827" s="43">
        <v>125922</v>
      </c>
      <c r="J827" s="43" t="s">
        <v>11</v>
      </c>
      <c r="K827" s="43">
        <v>35</v>
      </c>
      <c r="L827" s="43">
        <v>12.97</v>
      </c>
      <c r="M827" s="43">
        <f>VLOOKUP(fLineItemInvoiceDetail[[#This Row],[Invoice Number]],fInvoiceHeader[[Invoice Number]:[% Sales Discount]],5,0)*fLineItemInvoiceDetail[[#This Row],[Quanity]]*fLineItemInvoiceDetail[[#This Row],[Unit Price]]</f>
        <v>15.888000260070219</v>
      </c>
      <c r="N8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15.216796875</v>
      </c>
      <c r="O827" s="43">
        <f>VLOOKUP(fLineItemInvoiceDetail[[#This Row],[Product]],dProduct[],4,0)*fLineItemInvoiceDetail[[#This Row],[Quanity]]</f>
        <v>175</v>
      </c>
      <c r="AM827" s="28">
        <v>126484</v>
      </c>
      <c r="AN827" s="28">
        <v>24.5</v>
      </c>
      <c r="AO827" s="28">
        <v>9.41</v>
      </c>
      <c r="AQ827" s="30">
        <v>125922</v>
      </c>
      <c r="AR827" s="28" t="s">
        <v>11</v>
      </c>
      <c r="AS827" s="28">
        <v>35</v>
      </c>
      <c r="AT827" s="28">
        <v>12.97</v>
      </c>
      <c r="AU827" s="48">
        <f t="shared" si="26"/>
        <v>15.888000260070219</v>
      </c>
      <c r="AV827" s="48">
        <f t="shared" si="27"/>
        <v>15.216796875</v>
      </c>
    </row>
    <row r="828" spans="1:48" x14ac:dyDescent="0.25">
      <c r="A828" s="1">
        <v>43774</v>
      </c>
      <c r="B828">
        <v>126485</v>
      </c>
      <c r="C828">
        <v>206.67500000000001</v>
      </c>
      <c r="D828">
        <v>470.05</v>
      </c>
      <c r="E828">
        <f>SUMPRODUCT(fLineItemInvoiceDetail[Quanity],fLineItemInvoiceDetail[Unit Price],--(fLineItemInvoiceDetail[Invoice Number]=fInvoiceHeader[[#This Row],[Invoice Number]]))</f>
        <v>4700.54</v>
      </c>
      <c r="F828">
        <f>fInvoiceHeader[[#This Row],[Invoice Discount]]/fInvoiceHeader[[#This Row],[Invoice Sales]]</f>
        <v>9.999914903394079E-2</v>
      </c>
      <c r="G828">
        <f>SUMIFS(fLineItemInvoiceDetail[Line Weight],fLineItemInvoiceDetail[Invoice Number],fInvoiceHeader[[#This Row],[Invoice Number]])</f>
        <v>1560</v>
      </c>
      <c r="I828" s="46">
        <v>125923</v>
      </c>
      <c r="J828" s="46" t="s">
        <v>11</v>
      </c>
      <c r="K828" s="46">
        <v>227</v>
      </c>
      <c r="L828" s="46">
        <v>8.98</v>
      </c>
      <c r="M828" s="46">
        <f>VLOOKUP(fLineItemInvoiceDetail[[#This Row],[Invoice Number]],fInvoiceHeader[[Invoice Number]:[% Sales Discount]],5,0)*fLineItemInvoiceDetail[[#This Row],[Quanity]]*fLineItemInvoiceDetail[[#This Row],[Unit Price]]</f>
        <v>203.84561029744918</v>
      </c>
      <c r="N8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136.10196737044146</v>
      </c>
      <c r="O828" s="46">
        <f>VLOOKUP(fLineItemInvoiceDetail[[#This Row],[Product]],dProduct[],4,0)*fLineItemInvoiceDetail[[#This Row],[Quanity]]</f>
        <v>1135</v>
      </c>
      <c r="AM828" s="31">
        <v>126485</v>
      </c>
      <c r="AN828" s="31">
        <v>206.67500000000001</v>
      </c>
      <c r="AO828" s="31">
        <v>470.05</v>
      </c>
      <c r="AQ828" s="32">
        <v>125923</v>
      </c>
      <c r="AR828" s="31" t="s">
        <v>11</v>
      </c>
      <c r="AS828" s="31">
        <v>227</v>
      </c>
      <c r="AT828" s="31">
        <v>8.98</v>
      </c>
      <c r="AU828" s="48">
        <f t="shared" si="26"/>
        <v>203.84561029744918</v>
      </c>
      <c r="AV828" s="48">
        <f t="shared" si="27"/>
        <v>136.10196737044146</v>
      </c>
    </row>
    <row r="829" spans="1:48" x14ac:dyDescent="0.25">
      <c r="A829" s="1">
        <v>43775</v>
      </c>
      <c r="B829">
        <v>126486</v>
      </c>
      <c r="C829">
        <v>35.875</v>
      </c>
      <c r="D829">
        <v>56.02</v>
      </c>
      <c r="E829">
        <f>SUMPRODUCT(fLineItemInvoiceDetail[Quanity],fLineItemInvoiceDetail[Unit Price],--(fLineItemInvoiceDetail[Invoice Number]=fInvoiceHeader[[#This Row],[Invoice Number]]))</f>
        <v>1120.44</v>
      </c>
      <c r="F829">
        <f>fInvoiceHeader[[#This Row],[Invoice Discount]]/fInvoiceHeader[[#This Row],[Invoice Sales]]</f>
        <v>4.9998214986969408E-2</v>
      </c>
      <c r="G829">
        <f>SUMIFS(fLineItemInvoiceDetail[Line Weight],fLineItemInvoiceDetail[Invoice Number],fInvoiceHeader[[#This Row],[Invoice Number]])</f>
        <v>354</v>
      </c>
      <c r="I829" s="43">
        <v>125923</v>
      </c>
      <c r="J829" s="43" t="s">
        <v>10</v>
      </c>
      <c r="K829" s="43">
        <v>245</v>
      </c>
      <c r="L829" s="43">
        <v>13.03</v>
      </c>
      <c r="M829" s="43">
        <f>VLOOKUP(fLineItemInvoiceDetail[[#This Row],[Invoice Number]],fInvoiceHeader[[Invoice Number]:[% Sales Discount]],5,0)*fLineItemInvoiceDetail[[#This Row],[Quanity]]*fLineItemInvoiceDetail[[#This Row],[Unit Price]]</f>
        <v>319.23438970255091</v>
      </c>
      <c r="N8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176.27303262955854</v>
      </c>
      <c r="O829" s="43">
        <f>VLOOKUP(fLineItemInvoiceDetail[[#This Row],[Product]],dProduct[],4,0)*fLineItemInvoiceDetail[[#This Row],[Quanity]]</f>
        <v>1470</v>
      </c>
      <c r="AM829" s="28">
        <v>126486</v>
      </c>
      <c r="AN829" s="28">
        <v>35.875</v>
      </c>
      <c r="AO829" s="28">
        <v>56.02</v>
      </c>
      <c r="AQ829" s="30">
        <v>125923</v>
      </c>
      <c r="AR829" s="28" t="s">
        <v>10</v>
      </c>
      <c r="AS829" s="28">
        <v>245</v>
      </c>
      <c r="AT829" s="28">
        <v>13.03</v>
      </c>
      <c r="AU829" s="48">
        <f t="shared" si="26"/>
        <v>319.23438970255091</v>
      </c>
      <c r="AV829" s="48">
        <f t="shared" si="27"/>
        <v>176.27303262955854</v>
      </c>
    </row>
    <row r="830" spans="1:48" x14ac:dyDescent="0.25">
      <c r="A830" s="1">
        <v>43775</v>
      </c>
      <c r="B830">
        <v>126487</v>
      </c>
      <c r="C830">
        <v>58.274999999999999</v>
      </c>
      <c r="D830">
        <v>182.24</v>
      </c>
      <c r="E830">
        <f>SUMPRODUCT(fLineItemInvoiceDetail[Quanity],fLineItemInvoiceDetail[Unit Price],--(fLineItemInvoiceDetail[Invoice Number]=fInvoiceHeader[[#This Row],[Invoice Number]]))</f>
        <v>2429.8900000000003</v>
      </c>
      <c r="F830">
        <f>fInvoiceHeader[[#This Row],[Invoice Discount]]/fInvoiceHeader[[#This Row],[Invoice Sales]]</f>
        <v>7.499927980278942E-2</v>
      </c>
      <c r="G830">
        <f>SUMIFS(fLineItemInvoiceDetail[Line Weight],fLineItemInvoiceDetail[Invoice Number],fInvoiceHeader[[#This Row],[Invoice Number]])</f>
        <v>382</v>
      </c>
      <c r="I830" s="46">
        <v>125924</v>
      </c>
      <c r="J830" s="46" t="s">
        <v>16</v>
      </c>
      <c r="K830" s="46">
        <v>49</v>
      </c>
      <c r="L830" s="46">
        <v>12.32</v>
      </c>
      <c r="M830" s="46">
        <f>VLOOKUP(fLineItemInvoiceDetail[[#This Row],[Invoice Number]],fInvoiceHeader[[Invoice Number]:[% Sales Discount]],5,0)*fLineItemInvoiceDetail[[#This Row],[Quanity]]*fLineItemInvoiceDetail[[#This Row],[Unit Price]]</f>
        <v>18.11</v>
      </c>
      <c r="N8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830" s="46">
        <f>VLOOKUP(fLineItemInvoiceDetail[[#This Row],[Product]],dProduct[],4,0)*fLineItemInvoiceDetail[[#This Row],[Quanity]]</f>
        <v>171.5</v>
      </c>
      <c r="AM830" s="31">
        <v>126487</v>
      </c>
      <c r="AN830" s="31">
        <v>58.274999999999999</v>
      </c>
      <c r="AO830" s="31">
        <v>182.24</v>
      </c>
      <c r="AQ830" s="32">
        <v>125924</v>
      </c>
      <c r="AR830" s="31" t="s">
        <v>16</v>
      </c>
      <c r="AS830" s="31">
        <v>49</v>
      </c>
      <c r="AT830" s="31">
        <v>12.32</v>
      </c>
      <c r="AU830" s="48">
        <f t="shared" si="26"/>
        <v>18.11</v>
      </c>
      <c r="AV830" s="48">
        <f t="shared" si="27"/>
        <v>17.324999999999999</v>
      </c>
    </row>
    <row r="831" spans="1:48" x14ac:dyDescent="0.25">
      <c r="A831" s="1">
        <v>43777</v>
      </c>
      <c r="B831">
        <v>126488</v>
      </c>
      <c r="C831">
        <v>83.65</v>
      </c>
      <c r="D831">
        <v>123.44</v>
      </c>
      <c r="E831">
        <f>SUMPRODUCT(fLineItemInvoiceDetail[Quanity],fLineItemInvoiceDetail[Unit Price],--(fLineItemInvoiceDetail[Invoice Number]=fInvoiceHeader[[#This Row],[Invoice Number]]))</f>
        <v>1899</v>
      </c>
      <c r="F831">
        <f>fInvoiceHeader[[#This Row],[Invoice Discount]]/fInvoiceHeader[[#This Row],[Invoice Sales]]</f>
        <v>6.5002632964718268E-2</v>
      </c>
      <c r="G831">
        <f>SUMIFS(fLineItemInvoiceDetail[Line Weight],fLineItemInvoiceDetail[Invoice Number],fInvoiceHeader[[#This Row],[Invoice Number]])</f>
        <v>717</v>
      </c>
      <c r="I831" s="43">
        <v>125926</v>
      </c>
      <c r="J831" s="43" t="s">
        <v>11</v>
      </c>
      <c r="K831" s="43">
        <v>34</v>
      </c>
      <c r="L831" s="43">
        <v>12.97</v>
      </c>
      <c r="M831" s="43">
        <f>VLOOKUP(fLineItemInvoiceDetail[[#This Row],[Invoice Number]],fInvoiceHeader[[Invoice Number]:[% Sales Discount]],5,0)*fLineItemInvoiceDetail[[#This Row],[Quanity]]*fLineItemInvoiceDetail[[#This Row],[Unit Price]]</f>
        <v>22.048196005980088</v>
      </c>
      <c r="N8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20.245036101083031</v>
      </c>
      <c r="O831" s="43">
        <f>VLOOKUP(fLineItemInvoiceDetail[[#This Row],[Product]],dProduct[],4,0)*fLineItemInvoiceDetail[[#This Row],[Quanity]]</f>
        <v>170</v>
      </c>
      <c r="AM831" s="28">
        <v>126488</v>
      </c>
      <c r="AN831" s="28">
        <v>83.65</v>
      </c>
      <c r="AO831" s="28">
        <v>123.44</v>
      </c>
      <c r="AQ831" s="30">
        <v>125926</v>
      </c>
      <c r="AR831" s="28" t="s">
        <v>11</v>
      </c>
      <c r="AS831" s="28">
        <v>34</v>
      </c>
      <c r="AT831" s="28">
        <v>12.97</v>
      </c>
      <c r="AU831" s="48">
        <f t="shared" si="26"/>
        <v>22.048196005980088</v>
      </c>
      <c r="AV831" s="48">
        <f t="shared" si="27"/>
        <v>20.245036101083031</v>
      </c>
    </row>
    <row r="832" spans="1:48" x14ac:dyDescent="0.25">
      <c r="A832" s="1">
        <v>43778</v>
      </c>
      <c r="B832">
        <v>126489</v>
      </c>
      <c r="C832">
        <v>53.725000000000001</v>
      </c>
      <c r="D832">
        <v>393.91</v>
      </c>
      <c r="E832">
        <f>SUMPRODUCT(fLineItemInvoiceDetail[Quanity],fLineItemInvoiceDetail[Unit Price],--(fLineItemInvoiceDetail[Invoice Number]=fInvoiceHeader[[#This Row],[Invoice Number]]))</f>
        <v>3939.06</v>
      </c>
      <c r="F832">
        <f>fInvoiceHeader[[#This Row],[Invoice Discount]]/fInvoiceHeader[[#This Row],[Invoice Sales]]</f>
        <v>0.10000101547069606</v>
      </c>
      <c r="G832">
        <f>SUMIFS(fLineItemInvoiceDetail[Line Weight],fLineItemInvoiceDetail[Invoice Number],fInvoiceHeader[[#This Row],[Invoice Number]])</f>
        <v>510</v>
      </c>
      <c r="I832" s="46">
        <v>125926</v>
      </c>
      <c r="J832" s="46" t="s">
        <v>10</v>
      </c>
      <c r="K832" s="46">
        <v>30</v>
      </c>
      <c r="L832" s="46">
        <v>18.82</v>
      </c>
      <c r="M832" s="46">
        <f>VLOOKUP(fLineItemInvoiceDetail[[#This Row],[Invoice Number]],fInvoiceHeader[[Invoice Number]:[% Sales Discount]],5,0)*fLineItemInvoiceDetail[[#This Row],[Quanity]]*fLineItemInvoiceDetail[[#This Row],[Unit Price]]</f>
        <v>28.22897062219683</v>
      </c>
      <c r="N8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21.435920577617328</v>
      </c>
      <c r="O832" s="46">
        <f>VLOOKUP(fLineItemInvoiceDetail[[#This Row],[Product]],dProduct[],4,0)*fLineItemInvoiceDetail[[#This Row],[Quanity]]</f>
        <v>180</v>
      </c>
      <c r="AM832" s="31">
        <v>126489</v>
      </c>
      <c r="AN832" s="31">
        <v>53.725000000000001</v>
      </c>
      <c r="AO832" s="31">
        <v>393.91</v>
      </c>
      <c r="AQ832" s="32">
        <v>125926</v>
      </c>
      <c r="AR832" s="31" t="s">
        <v>10</v>
      </c>
      <c r="AS832" s="31">
        <v>30</v>
      </c>
      <c r="AT832" s="31">
        <v>18.82</v>
      </c>
      <c r="AU832" s="48">
        <f t="shared" si="26"/>
        <v>28.22897062219683</v>
      </c>
      <c r="AV832" s="48">
        <f t="shared" si="27"/>
        <v>21.435920577617328</v>
      </c>
    </row>
    <row r="833" spans="1:48" x14ac:dyDescent="0.25">
      <c r="A833" s="1">
        <v>43778</v>
      </c>
      <c r="B833">
        <v>126490</v>
      </c>
      <c r="C833">
        <v>118.825</v>
      </c>
      <c r="D833">
        <v>629.84</v>
      </c>
      <c r="E833">
        <f>SUMPRODUCT(fLineItemInvoiceDetail[Quanity],fLineItemInvoiceDetail[Unit Price],--(fLineItemInvoiceDetail[Invoice Number]=fInvoiceHeader[[#This Row],[Invoice Number]]))</f>
        <v>6298.35</v>
      </c>
      <c r="F833">
        <f>fInvoiceHeader[[#This Row],[Invoice Discount]]/fInvoiceHeader[[#This Row],[Invoice Sales]]</f>
        <v>0.10000079385870903</v>
      </c>
      <c r="G833">
        <f>SUMIFS(fLineItemInvoiceDetail[Line Weight],fLineItemInvoiceDetail[Invoice Number],fInvoiceHeader[[#This Row],[Invoice Number]])</f>
        <v>1123</v>
      </c>
      <c r="I833" s="43">
        <v>125926</v>
      </c>
      <c r="J833" s="43" t="s">
        <v>10</v>
      </c>
      <c r="K833" s="43">
        <v>34</v>
      </c>
      <c r="L833" s="43">
        <v>18.82</v>
      </c>
      <c r="M833" s="43">
        <f>VLOOKUP(fLineItemInvoiceDetail[[#This Row],[Invoice Number]],fInvoiceHeader[[Invoice Number]:[% Sales Discount]],5,0)*fLineItemInvoiceDetail[[#This Row],[Quanity]]*fLineItemInvoiceDetail[[#This Row],[Unit Price]]</f>
        <v>31.992833371823075</v>
      </c>
      <c r="N8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24.29404332129964</v>
      </c>
      <c r="O833" s="43">
        <f>VLOOKUP(fLineItemInvoiceDetail[[#This Row],[Product]],dProduct[],4,0)*fLineItemInvoiceDetail[[#This Row],[Quanity]]</f>
        <v>204</v>
      </c>
      <c r="AM833" s="28">
        <v>126490</v>
      </c>
      <c r="AN833" s="28">
        <v>118.825</v>
      </c>
      <c r="AO833" s="28">
        <v>629.84</v>
      </c>
      <c r="AQ833" s="30">
        <v>125926</v>
      </c>
      <c r="AR833" s="28" t="s">
        <v>10</v>
      </c>
      <c r="AS833" s="28">
        <v>34</v>
      </c>
      <c r="AT833" s="28">
        <v>18.82</v>
      </c>
      <c r="AU833" s="48">
        <f t="shared" si="26"/>
        <v>31.992833371823075</v>
      </c>
      <c r="AV833" s="48">
        <f t="shared" si="27"/>
        <v>24.29404332129964</v>
      </c>
    </row>
    <row r="834" spans="1:48" x14ac:dyDescent="0.25">
      <c r="A834" s="1">
        <v>43779</v>
      </c>
      <c r="B834">
        <v>126491</v>
      </c>
      <c r="C834">
        <v>28.35</v>
      </c>
      <c r="D834">
        <v>20.11</v>
      </c>
      <c r="E834">
        <f>SUMPRODUCT(fLineItemInvoiceDetail[Quanity],fLineItemInvoiceDetail[Unit Price],--(fLineItemInvoiceDetail[Invoice Number]=fInvoiceHeader[[#This Row],[Invoice Number]]))</f>
        <v>670.32</v>
      </c>
      <c r="F834">
        <f>fInvoiceHeader[[#This Row],[Invoice Discount]]/fInvoiceHeader[[#This Row],[Invoice Sales]]</f>
        <v>3.0000596729920035E-2</v>
      </c>
      <c r="G834">
        <f>SUMIFS(fLineItemInvoiceDetail[Line Weight],fLineItemInvoiceDetail[Invoice Number],fInvoiceHeader[[#This Row],[Invoice Number]])</f>
        <v>280</v>
      </c>
      <c r="I834" s="46">
        <v>125927</v>
      </c>
      <c r="J834" s="46" t="s">
        <v>11</v>
      </c>
      <c r="K834" s="46">
        <v>31</v>
      </c>
      <c r="L834" s="46">
        <v>12.97</v>
      </c>
      <c r="M834" s="46">
        <f>VLOOKUP(fLineItemInvoiceDetail[[#This Row],[Invoice Number]],fInvoiceHeader[[Invoice Number]:[% Sales Discount]],5,0)*fLineItemInvoiceDetail[[#This Row],[Quanity]]*fLineItemInvoiceDetail[[#This Row],[Unit Price]]</f>
        <v>40.207000000000001</v>
      </c>
      <c r="N8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21.595754349519602</v>
      </c>
      <c r="O834" s="46">
        <f>VLOOKUP(fLineItemInvoiceDetail[[#This Row],[Product]],dProduct[],4,0)*fLineItemInvoiceDetail[[#This Row],[Quanity]]</f>
        <v>155</v>
      </c>
      <c r="AM834" s="31">
        <v>126491</v>
      </c>
      <c r="AN834" s="31">
        <v>28.35</v>
      </c>
      <c r="AO834" s="31">
        <v>20.11</v>
      </c>
      <c r="AQ834" s="32">
        <v>125927</v>
      </c>
      <c r="AR834" s="31" t="s">
        <v>11</v>
      </c>
      <c r="AS834" s="31">
        <v>31</v>
      </c>
      <c r="AT834" s="31">
        <v>12.97</v>
      </c>
      <c r="AU834" s="48">
        <f t="shared" si="26"/>
        <v>40.207000000000001</v>
      </c>
      <c r="AV834" s="48">
        <f t="shared" si="27"/>
        <v>21.595754349519602</v>
      </c>
    </row>
    <row r="835" spans="1:48" x14ac:dyDescent="0.25">
      <c r="A835" s="1">
        <v>43781</v>
      </c>
      <c r="B835">
        <v>126494</v>
      </c>
      <c r="C835">
        <v>21</v>
      </c>
      <c r="D835">
        <v>26.35</v>
      </c>
      <c r="E835">
        <f>SUMPRODUCT(fLineItemInvoiceDetail[Quanity],fLineItemInvoiceDetail[Unit Price],--(fLineItemInvoiceDetail[Invoice Number]=fInvoiceHeader[[#This Row],[Invoice Number]]))</f>
        <v>752.8</v>
      </c>
      <c r="F835">
        <f>fInvoiceHeader[[#This Row],[Invoice Discount]]/fInvoiceHeader[[#This Row],[Invoice Sales]]</f>
        <v>3.5002656748140279E-2</v>
      </c>
      <c r="G835">
        <f>SUMIFS(fLineItemInvoiceDetail[Line Weight],fLineItemInvoiceDetail[Invoice Number],fInvoiceHeader[[#This Row],[Invoice Number]])</f>
        <v>240</v>
      </c>
      <c r="I835" s="43">
        <v>125927</v>
      </c>
      <c r="J835" s="43" t="s">
        <v>11</v>
      </c>
      <c r="K835" s="43">
        <v>200</v>
      </c>
      <c r="L835" s="43">
        <v>8.98</v>
      </c>
      <c r="M835" s="43">
        <f>VLOOKUP(fLineItemInvoiceDetail[[#This Row],[Invoice Number]],fInvoiceHeader[[Invoice Number]:[% Sales Discount]],5,0)*fLineItemInvoiceDetail[[#This Row],[Quanity]]*fLineItemInvoiceDetail[[#This Row],[Unit Price]]</f>
        <v>179.60000000000002</v>
      </c>
      <c r="N8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139.32744741625552</v>
      </c>
      <c r="O835" s="43">
        <f>VLOOKUP(fLineItemInvoiceDetail[[#This Row],[Product]],dProduct[],4,0)*fLineItemInvoiceDetail[[#This Row],[Quanity]]</f>
        <v>1000</v>
      </c>
      <c r="AM835" s="28">
        <v>126494</v>
      </c>
      <c r="AN835" s="28">
        <v>21</v>
      </c>
      <c r="AO835" s="28">
        <v>26.35</v>
      </c>
      <c r="AQ835" s="30">
        <v>125927</v>
      </c>
      <c r="AR835" s="28" t="s">
        <v>11</v>
      </c>
      <c r="AS835" s="28">
        <v>200</v>
      </c>
      <c r="AT835" s="28">
        <v>8.98</v>
      </c>
      <c r="AU835" s="48">
        <f t="shared" si="26"/>
        <v>179.60000000000002</v>
      </c>
      <c r="AV835" s="48">
        <f t="shared" si="27"/>
        <v>139.32744741625552</v>
      </c>
    </row>
    <row r="836" spans="1:48" x14ac:dyDescent="0.25">
      <c r="A836" s="1">
        <v>43781</v>
      </c>
      <c r="B836">
        <v>126495</v>
      </c>
      <c r="C836">
        <v>201.42500000000001</v>
      </c>
      <c r="D836">
        <v>440.93</v>
      </c>
      <c r="E836">
        <f>SUMPRODUCT(fLineItemInvoiceDetail[Quanity],fLineItemInvoiceDetail[Unit Price],--(fLineItemInvoiceDetail[Invoice Number]=fInvoiceHeader[[#This Row],[Invoice Number]]))</f>
        <v>4409.2700000000004</v>
      </c>
      <c r="F836">
        <f>fInvoiceHeader[[#This Row],[Invoice Discount]]/fInvoiceHeader[[#This Row],[Invoice Sales]]</f>
        <v>0.10000068038473488</v>
      </c>
      <c r="G836">
        <f>SUMIFS(fLineItemInvoiceDetail[Line Weight],fLineItemInvoiceDetail[Invoice Number],fInvoiceHeader[[#This Row],[Invoice Number]])</f>
        <v>1753</v>
      </c>
      <c r="I836" s="46">
        <v>125927</v>
      </c>
      <c r="J836" s="46" t="s">
        <v>6</v>
      </c>
      <c r="K836" s="46">
        <v>97</v>
      </c>
      <c r="L836" s="46">
        <v>27.57</v>
      </c>
      <c r="M836" s="46">
        <f>VLOOKUP(fLineItemInvoiceDetail[[#This Row],[Invoice Number]],fInvoiceHeader[[Invoice Number]:[% Sales Discount]],5,0)*fLineItemInvoiceDetail[[#This Row],[Quanity]]*fLineItemInvoiceDetail[[#This Row],[Unit Price]]</f>
        <v>267.42899999999997</v>
      </c>
      <c r="N8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40.544287198130355</v>
      </c>
      <c r="O836" s="46">
        <f>VLOOKUP(fLineItemInvoiceDetail[[#This Row],[Product]],dProduct[],4,0)*fLineItemInvoiceDetail[[#This Row],[Quanity]]</f>
        <v>291</v>
      </c>
      <c r="AM836" s="31">
        <v>126495</v>
      </c>
      <c r="AN836" s="31">
        <v>201.42500000000001</v>
      </c>
      <c r="AO836" s="31">
        <v>440.93</v>
      </c>
      <c r="AQ836" s="32">
        <v>125927</v>
      </c>
      <c r="AR836" s="31" t="s">
        <v>6</v>
      </c>
      <c r="AS836" s="31">
        <v>97</v>
      </c>
      <c r="AT836" s="31">
        <v>27.57</v>
      </c>
      <c r="AU836" s="48">
        <f t="shared" si="26"/>
        <v>267.42899999999997</v>
      </c>
      <c r="AV836" s="48">
        <f t="shared" si="27"/>
        <v>40.544287198130355</v>
      </c>
    </row>
    <row r="837" spans="1:48" x14ac:dyDescent="0.25">
      <c r="A837" s="1">
        <v>43782</v>
      </c>
      <c r="B837">
        <v>126496</v>
      </c>
      <c r="C837">
        <v>60.55</v>
      </c>
      <c r="D837">
        <v>128.83000000000001</v>
      </c>
      <c r="E837">
        <f>SUMPRODUCT(fLineItemInvoiceDetail[Quanity],fLineItemInvoiceDetail[Unit Price],--(fLineItemInvoiceDetail[Invoice Number]=fInvoiceHeader[[#This Row],[Invoice Number]]))</f>
        <v>1982.02</v>
      </c>
      <c r="F837">
        <f>fInvoiceHeader[[#This Row],[Invoice Discount]]/fInvoiceHeader[[#This Row],[Invoice Sales]]</f>
        <v>6.4999344103490383E-2</v>
      </c>
      <c r="G837">
        <f>SUMIFS(fLineItemInvoiceDetail[Line Weight],fLineItemInvoiceDetail[Invoice Number],fInvoiceHeader[[#This Row],[Invoice Number]])</f>
        <v>684</v>
      </c>
      <c r="I837" s="43">
        <v>125927</v>
      </c>
      <c r="J837" s="43" t="s">
        <v>16</v>
      </c>
      <c r="K837" s="43">
        <v>137</v>
      </c>
      <c r="L837" s="43">
        <v>10.42</v>
      </c>
      <c r="M837" s="43">
        <f>VLOOKUP(fLineItemInvoiceDetail[[#This Row],[Invoice Number]],fInvoiceHeader[[Invoice Number]:[% Sales Discount]],5,0)*fLineItemInvoiceDetail[[#This Row],[Quanity]]*fLineItemInvoiceDetail[[#This Row],[Unit Price]]</f>
        <v>142.75399999999999</v>
      </c>
      <c r="N8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66.807511036094525</v>
      </c>
      <c r="O837" s="43">
        <f>VLOOKUP(fLineItemInvoiceDetail[[#This Row],[Product]],dProduct[],4,0)*fLineItemInvoiceDetail[[#This Row],[Quanity]]</f>
        <v>479.5</v>
      </c>
      <c r="AM837" s="28">
        <v>126496</v>
      </c>
      <c r="AN837" s="28">
        <v>60.55</v>
      </c>
      <c r="AO837" s="28">
        <v>128.83000000000001</v>
      </c>
      <c r="AQ837" s="30">
        <v>125927</v>
      </c>
      <c r="AR837" s="28" t="s">
        <v>16</v>
      </c>
      <c r="AS837" s="28">
        <v>137</v>
      </c>
      <c r="AT837" s="28">
        <v>10.42</v>
      </c>
      <c r="AU837" s="48">
        <f t="shared" si="26"/>
        <v>142.75399999999999</v>
      </c>
      <c r="AV837" s="48">
        <f t="shared" si="27"/>
        <v>66.807511036094525</v>
      </c>
    </row>
    <row r="838" spans="1:48" x14ac:dyDescent="0.25">
      <c r="A838" s="1">
        <v>43782</v>
      </c>
      <c r="B838">
        <v>126497</v>
      </c>
      <c r="C838">
        <v>60.2</v>
      </c>
      <c r="D838">
        <v>82.31</v>
      </c>
      <c r="E838">
        <f>SUMPRODUCT(fLineItemInvoiceDetail[Quanity],fLineItemInvoiceDetail[Unit Price],--(fLineItemInvoiceDetail[Invoice Number]=fInvoiceHeader[[#This Row],[Invoice Number]]))</f>
        <v>1646.29</v>
      </c>
      <c r="F838">
        <f>fInvoiceHeader[[#This Row],[Invoice Discount]]/fInvoiceHeader[[#This Row],[Invoice Sales]]</f>
        <v>4.999726658122202E-2</v>
      </c>
      <c r="G838">
        <f>SUMIFS(fLineItemInvoiceDetail[Line Weight],fLineItemInvoiceDetail[Invoice Number],fInvoiceHeader[[#This Row],[Invoice Number]])</f>
        <v>675.5</v>
      </c>
      <c r="I838" s="46">
        <v>125928</v>
      </c>
      <c r="J838" s="46" t="s">
        <v>17</v>
      </c>
      <c r="K838" s="46">
        <v>59</v>
      </c>
      <c r="L838" s="46">
        <v>16.77</v>
      </c>
      <c r="M838" s="46">
        <f>VLOOKUP(fLineItemInvoiceDetail[[#This Row],[Invoice Number]],fInvoiceHeader[[Invoice Number]:[% Sales Discount]],5,0)*fLineItemInvoiceDetail[[#This Row],[Quanity]]*fLineItemInvoiceDetail[[#This Row],[Unit Price]]</f>
        <v>98.942174013462719</v>
      </c>
      <c r="N8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44.196036585365853</v>
      </c>
      <c r="O838" s="46">
        <f>VLOOKUP(fLineItemInvoiceDetail[[#This Row],[Product]],dProduct[],4,0)*fLineItemInvoiceDetail[[#This Row],[Quanity]]</f>
        <v>383.5</v>
      </c>
      <c r="AM838" s="31">
        <v>126497</v>
      </c>
      <c r="AN838" s="31">
        <v>60.2</v>
      </c>
      <c r="AO838" s="31">
        <v>82.31</v>
      </c>
      <c r="AQ838" s="32">
        <v>125928</v>
      </c>
      <c r="AR838" s="31" t="s">
        <v>17</v>
      </c>
      <c r="AS838" s="31">
        <v>59</v>
      </c>
      <c r="AT838" s="31">
        <v>16.77</v>
      </c>
      <c r="AU838" s="48">
        <f t="shared" si="26"/>
        <v>98.942174013462719</v>
      </c>
      <c r="AV838" s="48">
        <f t="shared" si="27"/>
        <v>44.196036585365853</v>
      </c>
    </row>
    <row r="839" spans="1:48" x14ac:dyDescent="0.25">
      <c r="A839" s="1">
        <v>43783</v>
      </c>
      <c r="B839">
        <v>126498</v>
      </c>
      <c r="C839">
        <v>85.575000000000003</v>
      </c>
      <c r="D839">
        <v>174.04</v>
      </c>
      <c r="E839">
        <f>SUMPRODUCT(fLineItemInvoiceDetail[Quanity],fLineItemInvoiceDetail[Unit Price],--(fLineItemInvoiceDetail[Invoice Number]=fInvoiceHeader[[#This Row],[Invoice Number]]))</f>
        <v>2320.5200000000004</v>
      </c>
      <c r="F839">
        <f>fInvoiceHeader[[#This Row],[Invoice Discount]]/fInvoiceHeader[[#This Row],[Invoice Sales]]</f>
        <v>7.5000430937893214E-2</v>
      </c>
      <c r="G839">
        <f>SUMIFS(fLineItemInvoiceDetail[Line Weight],fLineItemInvoiceDetail[Invoice Number],fInvoiceHeader[[#This Row],[Invoice Number]])</f>
        <v>743.5</v>
      </c>
      <c r="I839" s="43">
        <v>125928</v>
      </c>
      <c r="J839" s="43" t="s">
        <v>13</v>
      </c>
      <c r="K839" s="43">
        <v>39</v>
      </c>
      <c r="L839" s="43">
        <v>16.22</v>
      </c>
      <c r="M839" s="43">
        <f>VLOOKUP(fLineItemInvoiceDetail[[#This Row],[Invoice Number]],fInvoiceHeader[[Invoice Number]:[% Sales Discount]],5,0)*fLineItemInvoiceDetail[[#This Row],[Quanity]]*fLineItemInvoiceDetail[[#This Row],[Unit Price]]</f>
        <v>63.25747191558397</v>
      </c>
      <c r="N8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24.719817073170731</v>
      </c>
      <c r="O839" s="43">
        <f>VLOOKUP(fLineItemInvoiceDetail[[#This Row],[Product]],dProduct[],4,0)*fLineItemInvoiceDetail[[#This Row],[Quanity]]</f>
        <v>214.5</v>
      </c>
      <c r="AM839" s="28">
        <v>126498</v>
      </c>
      <c r="AN839" s="28">
        <v>85.575000000000003</v>
      </c>
      <c r="AO839" s="28">
        <v>174.04</v>
      </c>
      <c r="AQ839" s="30">
        <v>125928</v>
      </c>
      <c r="AR839" s="28" t="s">
        <v>13</v>
      </c>
      <c r="AS839" s="28">
        <v>39</v>
      </c>
      <c r="AT839" s="28">
        <v>16.22</v>
      </c>
      <c r="AU839" s="48">
        <f t="shared" si="26"/>
        <v>63.25747191558397</v>
      </c>
      <c r="AV839" s="48">
        <f t="shared" si="27"/>
        <v>24.719817073170731</v>
      </c>
    </row>
    <row r="840" spans="1:48" x14ac:dyDescent="0.25">
      <c r="A840" s="1">
        <v>43784</v>
      </c>
      <c r="B840">
        <v>126500</v>
      </c>
      <c r="C840">
        <v>169.57499999999999</v>
      </c>
      <c r="D840">
        <v>809.29</v>
      </c>
      <c r="E840">
        <f>SUMPRODUCT(fLineItemInvoiceDetail[Quanity],fLineItemInvoiceDetail[Unit Price],--(fLineItemInvoiceDetail[Invoice Number]=fInvoiceHeader[[#This Row],[Invoice Number]]))</f>
        <v>8092.91</v>
      </c>
      <c r="F840">
        <f>fInvoiceHeader[[#This Row],[Invoice Discount]]/fInvoiceHeader[[#This Row],[Invoice Sales]]</f>
        <v>9.9999876435052412E-2</v>
      </c>
      <c r="G840">
        <f>SUMIFS(fLineItemInvoiceDetail[Line Weight],fLineItemInvoiceDetail[Invoice Number],fInvoiceHeader[[#This Row],[Invoice Number]])</f>
        <v>2279</v>
      </c>
      <c r="I840" s="46">
        <v>125928</v>
      </c>
      <c r="J840" s="46" t="s">
        <v>15</v>
      </c>
      <c r="K840" s="46">
        <v>41</v>
      </c>
      <c r="L840" s="46">
        <v>18.82</v>
      </c>
      <c r="M840" s="46">
        <f>VLOOKUP(fLineItemInvoiceDetail[[#This Row],[Invoice Number]],fInvoiceHeader[[Invoice Number]:[% Sales Discount]],5,0)*fLineItemInvoiceDetail[[#This Row],[Quanity]]*fLineItemInvoiceDetail[[#This Row],[Unit Price]]</f>
        <v>77.161355843534267</v>
      </c>
      <c r="N8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23.625</v>
      </c>
      <c r="O840" s="46">
        <f>VLOOKUP(fLineItemInvoiceDetail[[#This Row],[Product]],dProduct[],4,0)*fLineItemInvoiceDetail[[#This Row],[Quanity]]</f>
        <v>205</v>
      </c>
      <c r="AM840" s="31">
        <v>126500</v>
      </c>
      <c r="AN840" s="31">
        <v>169.57499999999999</v>
      </c>
      <c r="AO840" s="31">
        <v>809.29</v>
      </c>
      <c r="AQ840" s="32">
        <v>125928</v>
      </c>
      <c r="AR840" s="31" t="s">
        <v>15</v>
      </c>
      <c r="AS840" s="31">
        <v>41</v>
      </c>
      <c r="AT840" s="31">
        <v>18.82</v>
      </c>
      <c r="AU840" s="48">
        <f t="shared" si="26"/>
        <v>77.161355843534267</v>
      </c>
      <c r="AV840" s="48">
        <f t="shared" si="27"/>
        <v>23.625</v>
      </c>
    </row>
    <row r="841" spans="1:48" x14ac:dyDescent="0.25">
      <c r="A841" s="1">
        <v>43785</v>
      </c>
      <c r="B841">
        <v>126501</v>
      </c>
      <c r="C841">
        <v>54.25</v>
      </c>
      <c r="D841">
        <v>62.6</v>
      </c>
      <c r="E841">
        <f>SUMPRODUCT(fLineItemInvoiceDetail[Quanity],fLineItemInvoiceDetail[Unit Price],--(fLineItemInvoiceDetail[Invoice Number]=fInvoiceHeader[[#This Row],[Invoice Number]]))</f>
        <v>1251.94</v>
      </c>
      <c r="F841">
        <f>fInvoiceHeader[[#This Row],[Invoice Discount]]/fInvoiceHeader[[#This Row],[Invoice Sales]]</f>
        <v>5.0002396280971931E-2</v>
      </c>
      <c r="G841">
        <f>SUMIFS(fLineItemInvoiceDetail[Line Weight],fLineItemInvoiceDetail[Invoice Number],fInvoiceHeader[[#This Row],[Invoice Number]])</f>
        <v>510</v>
      </c>
      <c r="I841" s="43">
        <v>125928</v>
      </c>
      <c r="J841" s="43" t="s">
        <v>22</v>
      </c>
      <c r="K841" s="43">
        <v>20</v>
      </c>
      <c r="L841" s="43">
        <v>60</v>
      </c>
      <c r="M841" s="43">
        <f>VLOOKUP(fLineItemInvoiceDetail[[#This Row],[Invoice Number]],fInvoiceHeader[[Invoice Number]:[% Sales Discount]],5,0)*fLineItemInvoiceDetail[[#This Row],[Quanity]]*fLineItemInvoiceDetail[[#This Row],[Unit Price]]</f>
        <v>119.99899822741908</v>
      </c>
      <c r="N8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16.134146341463413</v>
      </c>
      <c r="O841" s="43">
        <f>VLOOKUP(fLineItemInvoiceDetail[[#This Row],[Product]],dProduct[],4,0)*fLineItemInvoiceDetail[[#This Row],[Quanity]]</f>
        <v>140</v>
      </c>
      <c r="AM841" s="28">
        <v>126501</v>
      </c>
      <c r="AN841" s="28">
        <v>54.25</v>
      </c>
      <c r="AO841" s="28">
        <v>62.6</v>
      </c>
      <c r="AQ841" s="30">
        <v>125928</v>
      </c>
      <c r="AR841" s="28" t="s">
        <v>22</v>
      </c>
      <c r="AS841" s="28">
        <v>20</v>
      </c>
      <c r="AT841" s="28">
        <v>60</v>
      </c>
      <c r="AU841" s="48">
        <f t="shared" si="26"/>
        <v>119.99899822741908</v>
      </c>
      <c r="AV841" s="48">
        <f t="shared" si="27"/>
        <v>16.134146341463413</v>
      </c>
    </row>
    <row r="842" spans="1:48" x14ac:dyDescent="0.25">
      <c r="A842" s="1">
        <v>43788</v>
      </c>
      <c r="B842">
        <v>126502</v>
      </c>
      <c r="C842">
        <v>6.3</v>
      </c>
      <c r="D842">
        <v>6.65</v>
      </c>
      <c r="E842">
        <f>SUMPRODUCT(fLineItemInvoiceDetail[Quanity],fLineItemInvoiceDetail[Unit Price],--(fLineItemInvoiceDetail[Invoice Number]=fInvoiceHeader[[#This Row],[Invoice Number]]))</f>
        <v>332.64</v>
      </c>
      <c r="F842">
        <f>fInvoiceHeader[[#This Row],[Invoice Discount]]/fInvoiceHeader[[#This Row],[Invoice Sales]]</f>
        <v>1.9991582491582494E-2</v>
      </c>
      <c r="G842">
        <f>SUMIFS(fLineItemInvoiceDetail[Line Weight],fLineItemInvoiceDetail[Invoice Number],fInvoiceHeader[[#This Row],[Invoice Number]])</f>
        <v>94.5</v>
      </c>
      <c r="I842" s="46">
        <v>125929</v>
      </c>
      <c r="J842" s="46" t="s">
        <v>10</v>
      </c>
      <c r="K842" s="46">
        <v>34</v>
      </c>
      <c r="L842" s="46">
        <v>18.82</v>
      </c>
      <c r="M842" s="46">
        <f>VLOOKUP(fLineItemInvoiceDetail[[#This Row],[Invoice Number]],fInvoiceHeader[[Invoice Number]:[% Sales Discount]],5,0)*fLineItemInvoiceDetail[[#This Row],[Quanity]]*fLineItemInvoiceDetail[[#This Row],[Unit Price]]</f>
        <v>19.200000000000003</v>
      </c>
      <c r="N8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34.125</v>
      </c>
      <c r="O842" s="46">
        <f>VLOOKUP(fLineItemInvoiceDetail[[#This Row],[Product]],dProduct[],4,0)*fLineItemInvoiceDetail[[#This Row],[Quanity]]</f>
        <v>204</v>
      </c>
      <c r="AM842" s="31">
        <v>126502</v>
      </c>
      <c r="AN842" s="31">
        <v>6.3</v>
      </c>
      <c r="AO842" s="31">
        <v>6.65</v>
      </c>
      <c r="AQ842" s="32">
        <v>125929</v>
      </c>
      <c r="AR842" s="31" t="s">
        <v>10</v>
      </c>
      <c r="AS842" s="31">
        <v>34</v>
      </c>
      <c r="AT842" s="31">
        <v>18.82</v>
      </c>
      <c r="AU842" s="48">
        <f t="shared" ref="AU842:AU905" si="28">VLOOKUP(AQ842,$AM$9:$AO$872,3,0)/SUMPRODUCT($AS$9:$AS$1780,$AT$9:$AT$1780,--($AQ$9:$AQ$1780=AQ842))*AS842*AT842</f>
        <v>19.200000000000003</v>
      </c>
      <c r="AV842" s="48">
        <f t="shared" ref="AV842:AV905" si="29">(VLOOKUP(AR842,$AX$9:$BA$19,4,0)*AS842)/SUMPRODUCT(SUMIFS($BA$9:$BA$19,$AX$9:$AX$19,$AR$9:$AR$1780),$AS$9:$AS$1780,--($AQ$9:$AQ$1780=AQ842))*VLOOKUP(AQ842,$AM$9:$AO$872,2,0)</f>
        <v>34.125</v>
      </c>
    </row>
    <row r="843" spans="1:48" x14ac:dyDescent="0.25">
      <c r="A843" s="1">
        <v>43788</v>
      </c>
      <c r="B843">
        <v>126503</v>
      </c>
      <c r="C843">
        <v>59.325000000000003</v>
      </c>
      <c r="D843">
        <v>137.97</v>
      </c>
      <c r="E843">
        <f>SUMPRODUCT(fLineItemInvoiceDetail[Quanity],fLineItemInvoiceDetail[Unit Price],--(fLineItemInvoiceDetail[Invoice Number]=fInvoiceHeader[[#This Row],[Invoice Number]]))</f>
        <v>2122.6</v>
      </c>
      <c r="F843">
        <f>fInvoiceHeader[[#This Row],[Invoice Discount]]/fInvoiceHeader[[#This Row],[Invoice Sales]]</f>
        <v>6.500047112032413E-2</v>
      </c>
      <c r="G843">
        <f>SUMIFS(fLineItemInvoiceDetail[Line Weight],fLineItemInvoiceDetail[Invoice Number],fInvoiceHeader[[#This Row],[Invoice Number]])</f>
        <v>586</v>
      </c>
      <c r="I843" s="43">
        <v>125930</v>
      </c>
      <c r="J843" s="43" t="s">
        <v>16</v>
      </c>
      <c r="K843" s="43">
        <v>34</v>
      </c>
      <c r="L843" s="43">
        <v>12.32</v>
      </c>
      <c r="M843" s="43">
        <f>VLOOKUP(fLineItemInvoiceDetail[[#This Row],[Invoice Number]],fInvoiceHeader[[Invoice Number]:[% Sales Discount]],5,0)*fLineItemInvoiceDetail[[#This Row],[Quanity]]*fLineItemInvoiceDetail[[#This Row],[Unit Price]]</f>
        <v>31.416342973176558</v>
      </c>
      <c r="N8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10.266870629370629</v>
      </c>
      <c r="O843" s="43">
        <f>VLOOKUP(fLineItemInvoiceDetail[[#This Row],[Product]],dProduct[],4,0)*fLineItemInvoiceDetail[[#This Row],[Quanity]]</f>
        <v>119</v>
      </c>
      <c r="AM843" s="28">
        <v>126503</v>
      </c>
      <c r="AN843" s="28">
        <v>59.325000000000003</v>
      </c>
      <c r="AO843" s="28">
        <v>137.97</v>
      </c>
      <c r="AQ843" s="30">
        <v>125930</v>
      </c>
      <c r="AR843" s="28" t="s">
        <v>16</v>
      </c>
      <c r="AS843" s="28">
        <v>34</v>
      </c>
      <c r="AT843" s="28">
        <v>12.32</v>
      </c>
      <c r="AU843" s="48">
        <f t="shared" si="28"/>
        <v>31.416342973176558</v>
      </c>
      <c r="AV843" s="48">
        <f t="shared" si="29"/>
        <v>10.266870629370629</v>
      </c>
    </row>
    <row r="844" spans="1:48" x14ac:dyDescent="0.25">
      <c r="A844" s="1">
        <v>43789</v>
      </c>
      <c r="B844">
        <v>126504</v>
      </c>
      <c r="C844">
        <v>238.875</v>
      </c>
      <c r="D844">
        <v>201.31</v>
      </c>
      <c r="E844">
        <f>SUMPRODUCT(fLineItemInvoiceDetail[Quanity],fLineItemInvoiceDetail[Unit Price],--(fLineItemInvoiceDetail[Invoice Number]=fInvoiceHeader[[#This Row],[Invoice Number]]))</f>
        <v>2684.18</v>
      </c>
      <c r="F844">
        <f>fInvoiceHeader[[#This Row],[Invoice Discount]]/fInvoiceHeader[[#This Row],[Invoice Sales]]</f>
        <v>7.4998696063602294E-2</v>
      </c>
      <c r="G844">
        <f>SUMIFS(fLineItemInvoiceDetail[Line Weight],fLineItemInvoiceDetail[Invoice Number],fInvoiceHeader[[#This Row],[Invoice Number]])</f>
        <v>1442</v>
      </c>
      <c r="I844" s="46">
        <v>125930</v>
      </c>
      <c r="J844" s="46" t="s">
        <v>10</v>
      </c>
      <c r="K844" s="46">
        <v>25</v>
      </c>
      <c r="L844" s="46">
        <v>18.82</v>
      </c>
      <c r="M844" s="46">
        <f>VLOOKUP(fLineItemInvoiceDetail[[#This Row],[Invoice Number]],fInvoiceHeader[[Invoice Number]:[% Sales Discount]],5,0)*fLineItemInvoiceDetail[[#This Row],[Quanity]]*fLineItemInvoiceDetail[[#This Row],[Unit Price]]</f>
        <v>35.287885238921824</v>
      </c>
      <c r="N8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12.941433566433567</v>
      </c>
      <c r="O844" s="46">
        <f>VLOOKUP(fLineItemInvoiceDetail[[#This Row],[Product]],dProduct[],4,0)*fLineItemInvoiceDetail[[#This Row],[Quanity]]</f>
        <v>150</v>
      </c>
      <c r="AM844" s="31">
        <v>126504</v>
      </c>
      <c r="AN844" s="31">
        <v>238.875</v>
      </c>
      <c r="AO844" s="31">
        <v>201.31</v>
      </c>
      <c r="AQ844" s="32">
        <v>125930</v>
      </c>
      <c r="AR844" s="31" t="s">
        <v>10</v>
      </c>
      <c r="AS844" s="31">
        <v>25</v>
      </c>
      <c r="AT844" s="31">
        <v>18.82</v>
      </c>
      <c r="AU844" s="48">
        <f t="shared" si="28"/>
        <v>35.287885238921824</v>
      </c>
      <c r="AV844" s="48">
        <f t="shared" si="29"/>
        <v>12.941433566433567</v>
      </c>
    </row>
    <row r="845" spans="1:48" x14ac:dyDescent="0.25">
      <c r="A845" s="1">
        <v>43789</v>
      </c>
      <c r="B845">
        <v>126505</v>
      </c>
      <c r="C845">
        <v>9.8000000000000007</v>
      </c>
      <c r="D845">
        <v>8.0500000000000007</v>
      </c>
      <c r="E845">
        <f>SUMPRODUCT(fLineItemInvoiceDetail[Quanity],fLineItemInvoiceDetail[Unit Price],--(fLineItemInvoiceDetail[Invoice Number]=fInvoiceHeader[[#This Row],[Invoice Number]]))</f>
        <v>402.48</v>
      </c>
      <c r="F845">
        <f>fInvoiceHeader[[#This Row],[Invoice Discount]]/fInvoiceHeader[[#This Row],[Invoice Sales]]</f>
        <v>2.000099383820314E-2</v>
      </c>
      <c r="G845">
        <f>SUMIFS(fLineItemInvoiceDetail[Line Weight],fLineItemInvoiceDetail[Invoice Number],fInvoiceHeader[[#This Row],[Invoice Number]])</f>
        <v>117</v>
      </c>
      <c r="I845" s="43">
        <v>125930</v>
      </c>
      <c r="J845" s="43" t="s">
        <v>15</v>
      </c>
      <c r="K845" s="43">
        <v>53</v>
      </c>
      <c r="L845" s="43">
        <v>17.37</v>
      </c>
      <c r="M845" s="43">
        <f>VLOOKUP(fLineItemInvoiceDetail[[#This Row],[Invoice Number]],fInvoiceHeader[[Invoice Number]:[% Sales Discount]],5,0)*fLineItemInvoiceDetail[[#This Row],[Quanity]]*fLineItemInvoiceDetail[[#This Row],[Unit Price]]</f>
        <v>69.046503782792385</v>
      </c>
      <c r="N8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22.8631993006993</v>
      </c>
      <c r="O845" s="43">
        <f>VLOOKUP(fLineItemInvoiceDetail[[#This Row],[Product]],dProduct[],4,0)*fLineItemInvoiceDetail[[#This Row],[Quanity]]</f>
        <v>265</v>
      </c>
      <c r="AM845" s="28">
        <v>126505</v>
      </c>
      <c r="AN845" s="28">
        <v>9.8000000000000007</v>
      </c>
      <c r="AO845" s="28">
        <v>8.0500000000000007</v>
      </c>
      <c r="AQ845" s="30">
        <v>125930</v>
      </c>
      <c r="AR845" s="28" t="s">
        <v>15</v>
      </c>
      <c r="AS845" s="28">
        <v>53</v>
      </c>
      <c r="AT845" s="28">
        <v>17.37</v>
      </c>
      <c r="AU845" s="48">
        <f t="shared" si="28"/>
        <v>69.046503782792385</v>
      </c>
      <c r="AV845" s="48">
        <f t="shared" si="29"/>
        <v>22.8631993006993</v>
      </c>
    </row>
    <row r="846" spans="1:48" x14ac:dyDescent="0.25">
      <c r="A846" s="1">
        <v>43790</v>
      </c>
      <c r="B846">
        <v>126506</v>
      </c>
      <c r="C846">
        <v>13.475</v>
      </c>
      <c r="D846">
        <v>18.63</v>
      </c>
      <c r="E846">
        <f>SUMPRODUCT(fLineItemInvoiceDetail[Quanity],fLineItemInvoiceDetail[Unit Price],--(fLineItemInvoiceDetail[Invoice Number]=fInvoiceHeader[[#This Row],[Invoice Number]]))</f>
        <v>621.06000000000006</v>
      </c>
      <c r="F846">
        <f>fInvoiceHeader[[#This Row],[Invoice Discount]]/fInvoiceHeader[[#This Row],[Invoice Sales]]</f>
        <v>2.9997101729301513E-2</v>
      </c>
      <c r="G846">
        <f>SUMIFS(fLineItemInvoiceDetail[Line Weight],fLineItemInvoiceDetail[Invoice Number],fInvoiceHeader[[#This Row],[Invoice Number]])</f>
        <v>165</v>
      </c>
      <c r="I846" s="46">
        <v>125930</v>
      </c>
      <c r="J846" s="46" t="s">
        <v>10</v>
      </c>
      <c r="K846" s="46">
        <v>54</v>
      </c>
      <c r="L846" s="46">
        <v>17.37</v>
      </c>
      <c r="M846" s="46">
        <f>VLOOKUP(fLineItemInvoiceDetail[[#This Row],[Invoice Number]],fInvoiceHeader[[Invoice Number]:[% Sales Discount]],5,0)*fLineItemInvoiceDetail[[#This Row],[Quanity]]*fLineItemInvoiceDetail[[#This Row],[Unit Price]]</f>
        <v>70.349268005109224</v>
      </c>
      <c r="N8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27.953496503496503</v>
      </c>
      <c r="O846" s="46">
        <f>VLOOKUP(fLineItemInvoiceDetail[[#This Row],[Product]],dProduct[],4,0)*fLineItemInvoiceDetail[[#This Row],[Quanity]]</f>
        <v>324</v>
      </c>
      <c r="AM846" s="31">
        <v>126506</v>
      </c>
      <c r="AN846" s="31">
        <v>13.475</v>
      </c>
      <c r="AO846" s="31">
        <v>18.63</v>
      </c>
      <c r="AQ846" s="32">
        <v>125930</v>
      </c>
      <c r="AR846" s="31" t="s">
        <v>10</v>
      </c>
      <c r="AS846" s="31">
        <v>54</v>
      </c>
      <c r="AT846" s="31">
        <v>17.37</v>
      </c>
      <c r="AU846" s="48">
        <f t="shared" si="28"/>
        <v>70.349268005109224</v>
      </c>
      <c r="AV846" s="48">
        <f t="shared" si="29"/>
        <v>27.953496503496503</v>
      </c>
    </row>
    <row r="847" spans="1:48" x14ac:dyDescent="0.25">
      <c r="A847" s="1">
        <v>43792</v>
      </c>
      <c r="B847">
        <v>126508</v>
      </c>
      <c r="C847">
        <v>86.625</v>
      </c>
      <c r="D847">
        <v>511.5</v>
      </c>
      <c r="E847">
        <f>SUMPRODUCT(fLineItemInvoiceDetail[Quanity],fLineItemInvoiceDetail[Unit Price],--(fLineItemInvoiceDetail[Invoice Number]=fInvoiceHeader[[#This Row],[Invoice Number]]))</f>
        <v>5115</v>
      </c>
      <c r="F847">
        <f>fInvoiceHeader[[#This Row],[Invoice Discount]]/fInvoiceHeader[[#This Row],[Invoice Sales]]</f>
        <v>0.1</v>
      </c>
      <c r="G847">
        <f>SUMIFS(fLineItemInvoiceDetail[Line Weight],fLineItemInvoiceDetail[Invoice Number],fInvoiceHeader[[#This Row],[Invoice Number]])</f>
        <v>868</v>
      </c>
      <c r="I847" s="43">
        <v>125931</v>
      </c>
      <c r="J847" s="43" t="s">
        <v>8</v>
      </c>
      <c r="K847" s="43">
        <v>29</v>
      </c>
      <c r="L847" s="43">
        <v>18.170000000000002</v>
      </c>
      <c r="M847" s="43">
        <f>VLOOKUP(fLineItemInvoiceDetail[[#This Row],[Invoice Number]],fInvoiceHeader[[Invoice Number]:[% Sales Discount]],5,0)*fLineItemInvoiceDetail[[#This Row],[Quanity]]*fLineItemInvoiceDetail[[#This Row],[Unit Price]]</f>
        <v>15.81</v>
      </c>
      <c r="N8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847" s="43">
        <f>VLOOKUP(fLineItemInvoiceDetail[[#This Row],[Product]],dProduct[],4,0)*fLineItemInvoiceDetail[[#This Row],[Quanity]]</f>
        <v>116</v>
      </c>
      <c r="AM847" s="28">
        <v>126508</v>
      </c>
      <c r="AN847" s="28">
        <v>86.625</v>
      </c>
      <c r="AO847" s="28">
        <v>511.5</v>
      </c>
      <c r="AQ847" s="30">
        <v>125931</v>
      </c>
      <c r="AR847" s="28" t="s">
        <v>8</v>
      </c>
      <c r="AS847" s="28">
        <v>29</v>
      </c>
      <c r="AT847" s="28">
        <v>18.170000000000002</v>
      </c>
      <c r="AU847" s="48">
        <f t="shared" si="28"/>
        <v>15.81</v>
      </c>
      <c r="AV847" s="48">
        <f t="shared" si="29"/>
        <v>18.2</v>
      </c>
    </row>
    <row r="848" spans="1:48" x14ac:dyDescent="0.25">
      <c r="A848" s="1">
        <v>43793</v>
      </c>
      <c r="B848">
        <v>126509</v>
      </c>
      <c r="C848">
        <v>126</v>
      </c>
      <c r="D848">
        <v>626.35</v>
      </c>
      <c r="E848">
        <f>SUMPRODUCT(fLineItemInvoiceDetail[Quanity],fLineItemInvoiceDetail[Unit Price],--(fLineItemInvoiceDetail[Invoice Number]=fInvoiceHeader[[#This Row],[Invoice Number]]))</f>
        <v>6263.54</v>
      </c>
      <c r="F848">
        <f>fInvoiceHeader[[#This Row],[Invoice Discount]]/fInvoiceHeader[[#This Row],[Invoice Sales]]</f>
        <v>9.9999361383498797E-2</v>
      </c>
      <c r="G848">
        <f>SUMIFS(fLineItemInvoiceDetail[Line Weight],fLineItemInvoiceDetail[Invoice Number],fInvoiceHeader[[#This Row],[Invoice Number]])</f>
        <v>2076</v>
      </c>
      <c r="I848" s="46">
        <v>125932</v>
      </c>
      <c r="J848" s="46" t="s">
        <v>22</v>
      </c>
      <c r="K848" s="46">
        <v>51</v>
      </c>
      <c r="L848" s="46">
        <v>45</v>
      </c>
      <c r="M848" s="46">
        <f>VLOOKUP(fLineItemInvoiceDetail[[#This Row],[Invoice Number]],fInvoiceHeader[[Invoice Number]:[% Sales Discount]],5,0)*fLineItemInvoiceDetail[[#This Row],[Quanity]]*fLineItemInvoiceDetail[[#This Row],[Unit Price]]</f>
        <v>172.13</v>
      </c>
      <c r="N8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32.200000000000003</v>
      </c>
      <c r="O848" s="46">
        <f>VLOOKUP(fLineItemInvoiceDetail[[#This Row],[Product]],dProduct[],4,0)*fLineItemInvoiceDetail[[#This Row],[Quanity]]</f>
        <v>357</v>
      </c>
      <c r="AM848" s="31">
        <v>126509</v>
      </c>
      <c r="AN848" s="31">
        <v>126</v>
      </c>
      <c r="AO848" s="31">
        <v>626.35</v>
      </c>
      <c r="AQ848" s="32">
        <v>125932</v>
      </c>
      <c r="AR848" s="31" t="s">
        <v>22</v>
      </c>
      <c r="AS848" s="31">
        <v>51</v>
      </c>
      <c r="AT848" s="31">
        <v>45</v>
      </c>
      <c r="AU848" s="48">
        <f t="shared" si="28"/>
        <v>172.13</v>
      </c>
      <c r="AV848" s="48">
        <f t="shared" si="29"/>
        <v>32.200000000000003</v>
      </c>
    </row>
    <row r="849" spans="1:48" x14ac:dyDescent="0.25">
      <c r="A849" s="1">
        <v>43795</v>
      </c>
      <c r="B849">
        <v>126510</v>
      </c>
      <c r="C849">
        <v>23.274999999999999</v>
      </c>
      <c r="D849">
        <v>29.25</v>
      </c>
      <c r="E849">
        <f>SUMPRODUCT(fLineItemInvoiceDetail[Quanity],fLineItemInvoiceDetail[Unit Price],--(fLineItemInvoiceDetail[Invoice Number]=fInvoiceHeader[[#This Row],[Invoice Number]]))</f>
        <v>835.82</v>
      </c>
      <c r="F849">
        <f>fInvoiceHeader[[#This Row],[Invoice Discount]]/fInvoiceHeader[[#This Row],[Invoice Sales]]</f>
        <v>3.4995573209542725E-2</v>
      </c>
      <c r="G849">
        <f>SUMIFS(fLineItemInvoiceDetail[Line Weight],fLineItemInvoiceDetail[Invoice Number],fInvoiceHeader[[#This Row],[Invoice Number]])</f>
        <v>299</v>
      </c>
      <c r="I849" s="43">
        <v>125933</v>
      </c>
      <c r="J849" s="43" t="s">
        <v>8</v>
      </c>
      <c r="K849" s="43">
        <v>78</v>
      </c>
      <c r="L849" s="43">
        <v>16.77</v>
      </c>
      <c r="M849" s="43">
        <f>VLOOKUP(fLineItemInvoiceDetail[[#This Row],[Invoice Number]],fInvoiceHeader[[Invoice Number]:[% Sales Discount]],5,0)*fLineItemInvoiceDetail[[#This Row],[Quanity]]*fLineItemInvoiceDetail[[#This Row],[Unit Price]]</f>
        <v>65.400000000000006</v>
      </c>
      <c r="N8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849" s="43">
        <f>VLOOKUP(fLineItemInvoiceDetail[[#This Row],[Product]],dProduct[],4,0)*fLineItemInvoiceDetail[[#This Row],[Quanity]]</f>
        <v>312</v>
      </c>
      <c r="AM849" s="28">
        <v>126510</v>
      </c>
      <c r="AN849" s="28">
        <v>23.274999999999999</v>
      </c>
      <c r="AO849" s="28">
        <v>29.25</v>
      </c>
      <c r="AQ849" s="30">
        <v>125933</v>
      </c>
      <c r="AR849" s="28" t="s">
        <v>8</v>
      </c>
      <c r="AS849" s="28">
        <v>78</v>
      </c>
      <c r="AT849" s="28">
        <v>16.77</v>
      </c>
      <c r="AU849" s="48">
        <f t="shared" si="28"/>
        <v>65.400000000000006</v>
      </c>
      <c r="AV849" s="48">
        <f t="shared" si="29"/>
        <v>24.5</v>
      </c>
    </row>
    <row r="850" spans="1:48" x14ac:dyDescent="0.25">
      <c r="A850" s="1">
        <v>43797</v>
      </c>
      <c r="B850">
        <v>126512</v>
      </c>
      <c r="C850">
        <v>109.72499999999999</v>
      </c>
      <c r="D850">
        <v>419.95</v>
      </c>
      <c r="E850">
        <f>SUMPRODUCT(fLineItemInvoiceDetail[Quanity],fLineItemInvoiceDetail[Unit Price],--(fLineItemInvoiceDetail[Invoice Number]=fInvoiceHeader[[#This Row],[Invoice Number]]))</f>
        <v>4199.49</v>
      </c>
      <c r="F850">
        <f>fInvoiceHeader[[#This Row],[Invoice Discount]]/fInvoiceHeader[[#This Row],[Invoice Sales]]</f>
        <v>0.10000023812415318</v>
      </c>
      <c r="G850">
        <f>SUMIFS(fLineItemInvoiceDetail[Line Weight],fLineItemInvoiceDetail[Invoice Number],fInvoiceHeader[[#This Row],[Invoice Number]])</f>
        <v>898.5</v>
      </c>
      <c r="I850" s="46">
        <v>125934</v>
      </c>
      <c r="J850" s="46" t="s">
        <v>16</v>
      </c>
      <c r="K850" s="46">
        <v>240</v>
      </c>
      <c r="L850" s="46">
        <v>8.5299999999999994</v>
      </c>
      <c r="M850" s="46">
        <f>VLOOKUP(fLineItemInvoiceDetail[[#This Row],[Invoice Number]],fInvoiceHeader[[Invoice Number]:[% Sales Discount]],5,0)*fLineItemInvoiceDetail[[#This Row],[Quanity]]*fLineItemInvoiceDetail[[#This Row],[Unit Price]]</f>
        <v>204.72326273009801</v>
      </c>
      <c r="N8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115.06090909090908</v>
      </c>
      <c r="O850" s="46">
        <f>VLOOKUP(fLineItemInvoiceDetail[[#This Row],[Product]],dProduct[],4,0)*fLineItemInvoiceDetail[[#This Row],[Quanity]]</f>
        <v>840</v>
      </c>
      <c r="AM850" s="31">
        <v>126512</v>
      </c>
      <c r="AN850" s="31">
        <v>109.72499999999999</v>
      </c>
      <c r="AO850" s="31">
        <v>419.95</v>
      </c>
      <c r="AQ850" s="32">
        <v>125934</v>
      </c>
      <c r="AR850" s="31" t="s">
        <v>16</v>
      </c>
      <c r="AS850" s="31">
        <v>240</v>
      </c>
      <c r="AT850" s="31">
        <v>8.5299999999999994</v>
      </c>
      <c r="AU850" s="48">
        <f t="shared" si="28"/>
        <v>204.72326273009801</v>
      </c>
      <c r="AV850" s="48">
        <f t="shared" si="29"/>
        <v>115.06090909090908</v>
      </c>
    </row>
    <row r="851" spans="1:48" x14ac:dyDescent="0.25">
      <c r="A851" s="1">
        <v>43797</v>
      </c>
      <c r="B851">
        <v>126513</v>
      </c>
      <c r="C851">
        <v>250.6</v>
      </c>
      <c r="D851">
        <v>431.03</v>
      </c>
      <c r="E851">
        <f>SUMPRODUCT(fLineItemInvoiceDetail[Quanity],fLineItemInvoiceDetail[Unit Price],--(fLineItemInvoiceDetail[Invoice Number]=fInvoiceHeader[[#This Row],[Invoice Number]]))</f>
        <v>4310.34</v>
      </c>
      <c r="F851">
        <f>fInvoiceHeader[[#This Row],[Invoice Discount]]/fInvoiceHeader[[#This Row],[Invoice Sales]]</f>
        <v>9.9999071998960631E-2</v>
      </c>
      <c r="G851">
        <f>SUMIFS(fLineItemInvoiceDetail[Line Weight],fLineItemInvoiceDetail[Invoice Number],fInvoiceHeader[[#This Row],[Invoice Number]])</f>
        <v>1797.5</v>
      </c>
      <c r="I851" s="43">
        <v>125934</v>
      </c>
      <c r="J851" s="43" t="s">
        <v>8</v>
      </c>
      <c r="K851" s="43">
        <v>65</v>
      </c>
      <c r="L851" s="43">
        <v>16.77</v>
      </c>
      <c r="M851" s="43">
        <f>VLOOKUP(fLineItemInvoiceDetail[[#This Row],[Invoice Number]],fInvoiceHeader[[Invoice Number]:[% Sales Discount]],5,0)*fLineItemInvoiceDetail[[#This Row],[Quanity]]*fLineItemInvoiceDetail[[#This Row],[Unit Price]]</f>
        <v>109.006737269902</v>
      </c>
      <c r="N8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35.614090909090905</v>
      </c>
      <c r="O851" s="43">
        <f>VLOOKUP(fLineItemInvoiceDetail[[#This Row],[Product]],dProduct[],4,0)*fLineItemInvoiceDetail[[#This Row],[Quanity]]</f>
        <v>260</v>
      </c>
      <c r="AM851" s="28">
        <v>126513</v>
      </c>
      <c r="AN851" s="28">
        <v>250.6</v>
      </c>
      <c r="AO851" s="28">
        <v>431.03</v>
      </c>
      <c r="AQ851" s="30">
        <v>125934</v>
      </c>
      <c r="AR851" s="28" t="s">
        <v>8</v>
      </c>
      <c r="AS851" s="28">
        <v>65</v>
      </c>
      <c r="AT851" s="28">
        <v>16.77</v>
      </c>
      <c r="AU851" s="48">
        <f t="shared" si="28"/>
        <v>109.006737269902</v>
      </c>
      <c r="AV851" s="48">
        <f t="shared" si="29"/>
        <v>35.614090909090905</v>
      </c>
    </row>
    <row r="852" spans="1:48" x14ac:dyDescent="0.25">
      <c r="A852" s="1">
        <v>43802</v>
      </c>
      <c r="B852">
        <v>126514</v>
      </c>
      <c r="C852">
        <v>44.1</v>
      </c>
      <c r="D852">
        <v>137.37</v>
      </c>
      <c r="E852">
        <f>SUMPRODUCT(fLineItemInvoiceDetail[Quanity],fLineItemInvoiceDetail[Unit Price],--(fLineItemInvoiceDetail[Invoice Number]=fInvoiceHeader[[#This Row],[Invoice Number]]))</f>
        <v>2113.44</v>
      </c>
      <c r="F852">
        <f>fInvoiceHeader[[#This Row],[Invoice Discount]]/fInvoiceHeader[[#This Row],[Invoice Sales]]</f>
        <v>6.4998296615943682E-2</v>
      </c>
      <c r="G852">
        <f>SUMIFS(fLineItemInvoiceDetail[Line Weight],fLineItemInvoiceDetail[Invoice Number],fInvoiceHeader[[#This Row],[Invoice Number]])</f>
        <v>672</v>
      </c>
      <c r="I852" s="46">
        <v>125935</v>
      </c>
      <c r="J852" s="46" t="s">
        <v>11</v>
      </c>
      <c r="K852" s="46">
        <v>26</v>
      </c>
      <c r="L852" s="46">
        <v>12.97</v>
      </c>
      <c r="M852" s="46">
        <f>VLOOKUP(fLineItemInvoiceDetail[[#This Row],[Invoice Number]],fInvoiceHeader[[Invoice Number]:[% Sales Discount]],5,0)*fLineItemInvoiceDetail[[#This Row],[Quanity]]*fLineItemInvoiceDetail[[#This Row],[Unit Price]]</f>
        <v>6.7400000000000011</v>
      </c>
      <c r="N8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7.875</v>
      </c>
      <c r="O852" s="46">
        <f>VLOOKUP(fLineItemInvoiceDetail[[#This Row],[Product]],dProduct[],4,0)*fLineItemInvoiceDetail[[#This Row],[Quanity]]</f>
        <v>130</v>
      </c>
      <c r="AM852" s="31">
        <v>126514</v>
      </c>
      <c r="AN852" s="31">
        <v>44.1</v>
      </c>
      <c r="AO852" s="31">
        <v>137.37</v>
      </c>
      <c r="AQ852" s="32">
        <v>125935</v>
      </c>
      <c r="AR852" s="31" t="s">
        <v>11</v>
      </c>
      <c r="AS852" s="31">
        <v>26</v>
      </c>
      <c r="AT852" s="31">
        <v>12.97</v>
      </c>
      <c r="AU852" s="48">
        <f t="shared" si="28"/>
        <v>6.7400000000000011</v>
      </c>
      <c r="AV852" s="48">
        <f t="shared" si="29"/>
        <v>7.875</v>
      </c>
    </row>
    <row r="853" spans="1:48" x14ac:dyDescent="0.25">
      <c r="A853" s="1">
        <v>43804</v>
      </c>
      <c r="B853">
        <v>126516</v>
      </c>
      <c r="C853">
        <v>33.6</v>
      </c>
      <c r="D853">
        <v>21.26</v>
      </c>
      <c r="E853">
        <f>SUMPRODUCT(fLineItemInvoiceDetail[Quanity],fLineItemInvoiceDetail[Unit Price],--(fLineItemInvoiceDetail[Invoice Number]=fInvoiceHeader[[#This Row],[Invoice Number]]))</f>
        <v>708.63000000000011</v>
      </c>
      <c r="F853">
        <f>fInvoiceHeader[[#This Row],[Invoice Discount]]/fInvoiceHeader[[#This Row],[Invoice Sales]]</f>
        <v>3.0001552291040456E-2</v>
      </c>
      <c r="G853">
        <f>SUMIFS(fLineItemInvoiceDetail[Line Weight],fLineItemInvoiceDetail[Invoice Number],fInvoiceHeader[[#This Row],[Invoice Number]])</f>
        <v>253.5</v>
      </c>
      <c r="I853" s="43">
        <v>125936</v>
      </c>
      <c r="J853" s="43" t="s">
        <v>10</v>
      </c>
      <c r="K853" s="43">
        <v>45</v>
      </c>
      <c r="L853" s="43">
        <v>18.82</v>
      </c>
      <c r="M853" s="43">
        <f>VLOOKUP(fLineItemInvoiceDetail[[#This Row],[Invoice Number]],fInvoiceHeader[[Invoice Number]:[% Sales Discount]],5,0)*fLineItemInvoiceDetail[[#This Row],[Quanity]]*fLineItemInvoiceDetail[[#This Row],[Unit Price]]</f>
        <v>63.516639014273501</v>
      </c>
      <c r="N8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35.631147540983605</v>
      </c>
      <c r="O853" s="43">
        <f>VLOOKUP(fLineItemInvoiceDetail[[#This Row],[Product]],dProduct[],4,0)*fLineItemInvoiceDetail[[#This Row],[Quanity]]</f>
        <v>270</v>
      </c>
      <c r="AM853" s="28">
        <v>126516</v>
      </c>
      <c r="AN853" s="28">
        <v>33.6</v>
      </c>
      <c r="AO853" s="28">
        <v>21.26</v>
      </c>
      <c r="AQ853" s="30">
        <v>125936</v>
      </c>
      <c r="AR853" s="28" t="s">
        <v>10</v>
      </c>
      <c r="AS853" s="28">
        <v>45</v>
      </c>
      <c r="AT853" s="28">
        <v>18.82</v>
      </c>
      <c r="AU853" s="48">
        <f t="shared" si="28"/>
        <v>63.516639014273501</v>
      </c>
      <c r="AV853" s="48">
        <f t="shared" si="29"/>
        <v>35.631147540983605</v>
      </c>
    </row>
    <row r="854" spans="1:48" x14ac:dyDescent="0.25">
      <c r="A854" s="1">
        <v>43804</v>
      </c>
      <c r="B854">
        <v>126517</v>
      </c>
      <c r="C854">
        <v>188.65</v>
      </c>
      <c r="D854">
        <v>426.27</v>
      </c>
      <c r="E854">
        <f>SUMPRODUCT(fLineItemInvoiceDetail[Quanity],fLineItemInvoiceDetail[Unit Price],--(fLineItemInvoiceDetail[Invoice Number]=fInvoiceHeader[[#This Row],[Invoice Number]]))</f>
        <v>4262.6499999999996</v>
      </c>
      <c r="F854">
        <f>fInvoiceHeader[[#This Row],[Invoice Discount]]/fInvoiceHeader[[#This Row],[Invoice Sales]]</f>
        <v>0.10000117297925</v>
      </c>
      <c r="G854">
        <f>SUMIFS(fLineItemInvoiceDetail[Line Weight],fLineItemInvoiceDetail[Invoice Number],fInvoiceHeader[[#This Row],[Invoice Number]])</f>
        <v>1262.5</v>
      </c>
      <c r="I854" s="46">
        <v>125936</v>
      </c>
      <c r="J854" s="46" t="s">
        <v>10</v>
      </c>
      <c r="K854" s="46">
        <v>62</v>
      </c>
      <c r="L854" s="46">
        <v>17.37</v>
      </c>
      <c r="M854" s="46">
        <f>VLOOKUP(fLineItemInvoiceDetail[[#This Row],[Invoice Number]],fInvoiceHeader[[Invoice Number]:[% Sales Discount]],5,0)*fLineItemInvoiceDetail[[#This Row],[Quanity]]*fLineItemInvoiceDetail[[#This Row],[Unit Price]]</f>
        <v>80.769405148224948</v>
      </c>
      <c r="N8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49.091803278688523</v>
      </c>
      <c r="O854" s="46">
        <f>VLOOKUP(fLineItemInvoiceDetail[[#This Row],[Product]],dProduct[],4,0)*fLineItemInvoiceDetail[[#This Row],[Quanity]]</f>
        <v>372</v>
      </c>
      <c r="AM854" s="31">
        <v>126517</v>
      </c>
      <c r="AN854" s="31">
        <v>188.65</v>
      </c>
      <c r="AO854" s="31">
        <v>426.27</v>
      </c>
      <c r="AQ854" s="32">
        <v>125936</v>
      </c>
      <c r="AR854" s="31" t="s">
        <v>10</v>
      </c>
      <c r="AS854" s="31">
        <v>62</v>
      </c>
      <c r="AT854" s="31">
        <v>17.37</v>
      </c>
      <c r="AU854" s="48">
        <f t="shared" si="28"/>
        <v>80.769405148224948</v>
      </c>
      <c r="AV854" s="48">
        <f t="shared" si="29"/>
        <v>49.091803278688523</v>
      </c>
    </row>
    <row r="855" spans="1:48" x14ac:dyDescent="0.25">
      <c r="A855" s="1">
        <v>43805</v>
      </c>
      <c r="B855">
        <v>126520</v>
      </c>
      <c r="C855">
        <v>336.87499999999994</v>
      </c>
      <c r="D855">
        <v>894.56</v>
      </c>
      <c r="E855">
        <f>SUMPRODUCT(fLineItemInvoiceDetail[Quanity],fLineItemInvoiceDetail[Unit Price],--(fLineItemInvoiceDetail[Invoice Number]=fInvoiceHeader[[#This Row],[Invoice Number]]))</f>
        <v>8945.64</v>
      </c>
      <c r="F855">
        <f>fInvoiceHeader[[#This Row],[Invoice Discount]]/fInvoiceHeader[[#This Row],[Invoice Sales]]</f>
        <v>9.9999552854798543E-2</v>
      </c>
      <c r="G855">
        <f>SUMIFS(fLineItemInvoiceDetail[Line Weight],fLineItemInvoiceDetail[Invoice Number],fInvoiceHeader[[#This Row],[Invoice Number]])</f>
        <v>2745.5</v>
      </c>
      <c r="I855" s="43">
        <v>125936</v>
      </c>
      <c r="J855" s="43" t="s">
        <v>13</v>
      </c>
      <c r="K855" s="43">
        <v>33</v>
      </c>
      <c r="L855" s="43">
        <v>16.22</v>
      </c>
      <c r="M855" s="43">
        <f>VLOOKUP(fLineItemInvoiceDetail[[#This Row],[Invoice Number]],fInvoiceHeader[[Invoice Number]:[% Sales Discount]],5,0)*fLineItemInvoiceDetail[[#This Row],[Quanity]]*fLineItemInvoiceDetail[[#This Row],[Unit Price]]</f>
        <v>40.143955837501522</v>
      </c>
      <c r="N8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23.952049180327869</v>
      </c>
      <c r="O855" s="43">
        <f>VLOOKUP(fLineItemInvoiceDetail[[#This Row],[Product]],dProduct[],4,0)*fLineItemInvoiceDetail[[#This Row],[Quanity]]</f>
        <v>181.5</v>
      </c>
      <c r="AM855" s="28">
        <v>126520</v>
      </c>
      <c r="AN855" s="28">
        <v>336.87499999999994</v>
      </c>
      <c r="AO855" s="28">
        <v>894.56</v>
      </c>
      <c r="AQ855" s="30">
        <v>125936</v>
      </c>
      <c r="AR855" s="28" t="s">
        <v>13</v>
      </c>
      <c r="AS855" s="28">
        <v>33</v>
      </c>
      <c r="AT855" s="28">
        <v>16.22</v>
      </c>
      <c r="AU855" s="48">
        <f t="shared" si="28"/>
        <v>40.143955837501522</v>
      </c>
      <c r="AV855" s="48">
        <f t="shared" si="29"/>
        <v>23.952049180327869</v>
      </c>
    </row>
    <row r="856" spans="1:48" x14ac:dyDescent="0.25">
      <c r="A856" s="1">
        <v>43806</v>
      </c>
      <c r="B856">
        <v>126521</v>
      </c>
      <c r="C856">
        <v>26.6</v>
      </c>
      <c r="D856">
        <v>27.77</v>
      </c>
      <c r="E856">
        <f>SUMPRODUCT(fLineItemInvoiceDetail[Quanity],fLineItemInvoiceDetail[Unit Price],--(fLineItemInvoiceDetail[Invoice Number]=fInvoiceHeader[[#This Row],[Invoice Number]]))</f>
        <v>793.41000000000008</v>
      </c>
      <c r="F856">
        <f>fInvoiceHeader[[#This Row],[Invoice Discount]]/fInvoiceHeader[[#This Row],[Invoice Sales]]</f>
        <v>3.5000819248560008E-2</v>
      </c>
      <c r="G856">
        <f>SUMIFS(fLineItemInvoiceDetail[Line Weight],fLineItemInvoiceDetail[Invoice Number],fInvoiceHeader[[#This Row],[Invoice Number]])</f>
        <v>291.5</v>
      </c>
      <c r="I856" s="46">
        <v>125937</v>
      </c>
      <c r="J856" s="46" t="s">
        <v>13</v>
      </c>
      <c r="K856" s="46">
        <v>33</v>
      </c>
      <c r="L856" s="46">
        <v>16.22</v>
      </c>
      <c r="M856" s="46">
        <f>VLOOKUP(fLineItemInvoiceDetail[[#This Row],[Invoice Number]],fInvoiceHeader[[Invoice Number]:[% Sales Discount]],5,0)*fLineItemInvoiceDetail[[#This Row],[Quanity]]*fLineItemInvoiceDetail[[#This Row],[Unit Price]]</f>
        <v>53.525250372880883</v>
      </c>
      <c r="N8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28.372255866767599</v>
      </c>
      <c r="O856" s="46">
        <f>VLOOKUP(fLineItemInvoiceDetail[[#This Row],[Product]],dProduct[],4,0)*fLineItemInvoiceDetail[[#This Row],[Quanity]]</f>
        <v>181.5</v>
      </c>
      <c r="AM856" s="31">
        <v>126521</v>
      </c>
      <c r="AN856" s="31">
        <v>26.6</v>
      </c>
      <c r="AO856" s="31">
        <v>27.77</v>
      </c>
      <c r="AQ856" s="32">
        <v>125937</v>
      </c>
      <c r="AR856" s="31" t="s">
        <v>13</v>
      </c>
      <c r="AS856" s="31">
        <v>33</v>
      </c>
      <c r="AT856" s="31">
        <v>16.22</v>
      </c>
      <c r="AU856" s="48">
        <f t="shared" si="28"/>
        <v>53.525250372880883</v>
      </c>
      <c r="AV856" s="48">
        <f t="shared" si="29"/>
        <v>28.372255866767599</v>
      </c>
    </row>
    <row r="857" spans="1:48" x14ac:dyDescent="0.25">
      <c r="A857" s="1">
        <v>43806</v>
      </c>
      <c r="B857">
        <v>126522</v>
      </c>
      <c r="C857">
        <v>21</v>
      </c>
      <c r="D857">
        <v>70.760000000000005</v>
      </c>
      <c r="E857">
        <f>SUMPRODUCT(fLineItemInvoiceDetail[Quanity],fLineItemInvoiceDetail[Unit Price],--(fLineItemInvoiceDetail[Invoice Number]=fInvoiceHeader[[#This Row],[Invoice Number]]))</f>
        <v>1415.2</v>
      </c>
      <c r="F857">
        <f>fInvoiceHeader[[#This Row],[Invoice Discount]]/fInvoiceHeader[[#This Row],[Invoice Sales]]</f>
        <v>0.05</v>
      </c>
      <c r="G857">
        <f>SUMIFS(fLineItemInvoiceDetail[Line Weight],fLineItemInvoiceDetail[Invoice Number],fInvoiceHeader[[#This Row],[Invoice Number]])</f>
        <v>194.5</v>
      </c>
      <c r="I857" s="43">
        <v>125937</v>
      </c>
      <c r="J857" s="43" t="s">
        <v>6</v>
      </c>
      <c r="K857" s="43">
        <v>15</v>
      </c>
      <c r="L857" s="43">
        <v>36.76</v>
      </c>
      <c r="M857" s="43">
        <f>VLOOKUP(fLineItemInvoiceDetail[[#This Row],[Invoice Number]],fInvoiceHeader[[Invoice Number]:[% Sales Discount]],5,0)*fLineItemInvoiceDetail[[#This Row],[Quanity]]*fLineItemInvoiceDetail[[#This Row],[Unit Price]]</f>
        <v>55.139227768946903</v>
      </c>
      <c r="N8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7.0344436033308098</v>
      </c>
      <c r="O857" s="43">
        <f>VLOOKUP(fLineItemInvoiceDetail[[#This Row],[Product]],dProduct[],4,0)*fLineItemInvoiceDetail[[#This Row],[Quanity]]</f>
        <v>45</v>
      </c>
      <c r="AM857" s="28">
        <v>126522</v>
      </c>
      <c r="AN857" s="28">
        <v>21</v>
      </c>
      <c r="AO857" s="28">
        <v>70.760000000000005</v>
      </c>
      <c r="AQ857" s="30">
        <v>125937</v>
      </c>
      <c r="AR857" s="28" t="s">
        <v>6</v>
      </c>
      <c r="AS857" s="28">
        <v>15</v>
      </c>
      <c r="AT857" s="28">
        <v>36.76</v>
      </c>
      <c r="AU857" s="48">
        <f t="shared" si="28"/>
        <v>55.139227768946903</v>
      </c>
      <c r="AV857" s="48">
        <f t="shared" si="29"/>
        <v>7.0344436033308098</v>
      </c>
    </row>
    <row r="858" spans="1:48" x14ac:dyDescent="0.25">
      <c r="A858" s="1">
        <v>43808</v>
      </c>
      <c r="B858">
        <v>126524</v>
      </c>
      <c r="C858">
        <v>67.2</v>
      </c>
      <c r="D858">
        <v>188.34</v>
      </c>
      <c r="E858">
        <f>SUMPRODUCT(fLineItemInvoiceDetail[Quanity],fLineItemInvoiceDetail[Unit Price],--(fLineItemInvoiceDetail[Invoice Number]=fInvoiceHeader[[#This Row],[Invoice Number]]))</f>
        <v>2511.1999999999998</v>
      </c>
      <c r="F858">
        <f>fInvoiceHeader[[#This Row],[Invoice Discount]]/fInvoiceHeader[[#This Row],[Invoice Sales]]</f>
        <v>7.5000000000000011E-2</v>
      </c>
      <c r="G858">
        <f>SUMIFS(fLineItemInvoiceDetail[Line Weight],fLineItemInvoiceDetail[Invoice Number],fInvoiceHeader[[#This Row],[Invoice Number]])</f>
        <v>752.5</v>
      </c>
      <c r="I858" s="46">
        <v>125937</v>
      </c>
      <c r="J858" s="46" t="s">
        <v>21</v>
      </c>
      <c r="K858" s="46">
        <v>124</v>
      </c>
      <c r="L858" s="46">
        <v>14.27</v>
      </c>
      <c r="M858" s="46">
        <f>VLOOKUP(fLineItemInvoiceDetail[[#This Row],[Invoice Number]],fInvoiceHeader[[Invoice Number]:[% Sales Discount]],5,0)*fLineItemInvoiceDetail[[#This Row],[Quanity]]*fLineItemInvoiceDetail[[#This Row],[Unit Price]]</f>
        <v>176.94552185817221</v>
      </c>
      <c r="N8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67.843300529901583</v>
      </c>
      <c r="O858" s="46">
        <f>VLOOKUP(fLineItemInvoiceDetail[[#This Row],[Product]],dProduct[],4,0)*fLineItemInvoiceDetail[[#This Row],[Quanity]]</f>
        <v>434</v>
      </c>
      <c r="AM858" s="31">
        <v>126524</v>
      </c>
      <c r="AN858" s="31">
        <v>67.2</v>
      </c>
      <c r="AO858" s="31">
        <v>188.34</v>
      </c>
      <c r="AQ858" s="32">
        <v>125937</v>
      </c>
      <c r="AR858" s="31" t="s">
        <v>21</v>
      </c>
      <c r="AS858" s="31">
        <v>124</v>
      </c>
      <c r="AT858" s="31">
        <v>14.27</v>
      </c>
      <c r="AU858" s="48">
        <f t="shared" si="28"/>
        <v>176.94552185817221</v>
      </c>
      <c r="AV858" s="48">
        <f t="shared" si="29"/>
        <v>67.843300529901583</v>
      </c>
    </row>
    <row r="859" spans="1:48" x14ac:dyDescent="0.25">
      <c r="A859" s="1">
        <v>43809</v>
      </c>
      <c r="B859">
        <v>126525</v>
      </c>
      <c r="C859">
        <v>135.44999999999999</v>
      </c>
      <c r="D859">
        <v>305.57</v>
      </c>
      <c r="E859">
        <f>SUMPRODUCT(fLineItemInvoiceDetail[Quanity],fLineItemInvoiceDetail[Unit Price],--(fLineItemInvoiceDetail[Invoice Number]=fInvoiceHeader[[#This Row],[Invoice Number]]))</f>
        <v>3055.68</v>
      </c>
      <c r="F859">
        <f>fInvoiceHeader[[#This Row],[Invoice Discount]]/fInvoiceHeader[[#This Row],[Invoice Sales]]</f>
        <v>0.10000065451879778</v>
      </c>
      <c r="G859">
        <f>SUMIFS(fLineItemInvoiceDetail[Line Weight],fLineItemInvoiceDetail[Invoice Number],fInvoiceHeader[[#This Row],[Invoice Number]])</f>
        <v>896</v>
      </c>
      <c r="I859" s="43">
        <v>125939</v>
      </c>
      <c r="J859" s="43" t="s">
        <v>15</v>
      </c>
      <c r="K859" s="43">
        <v>41</v>
      </c>
      <c r="L859" s="43">
        <v>18.82</v>
      </c>
      <c r="M859" s="43">
        <f>VLOOKUP(fLineItemInvoiceDetail[[#This Row],[Invoice Number]],fInvoiceHeader[[Invoice Number]:[% Sales Discount]],5,0)*fLineItemInvoiceDetail[[#This Row],[Quanity]]*fLineItemInvoiceDetail[[#This Row],[Unit Price]]</f>
        <v>77.161808550494854</v>
      </c>
      <c r="N8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24.251345532831003</v>
      </c>
      <c r="O859" s="43">
        <f>VLOOKUP(fLineItemInvoiceDetail[[#This Row],[Product]],dProduct[],4,0)*fLineItemInvoiceDetail[[#This Row],[Quanity]]</f>
        <v>205</v>
      </c>
      <c r="AM859" s="28">
        <v>126525</v>
      </c>
      <c r="AN859" s="28">
        <v>135.44999999999999</v>
      </c>
      <c r="AO859" s="28">
        <v>305.57</v>
      </c>
      <c r="AQ859" s="30">
        <v>125939</v>
      </c>
      <c r="AR859" s="28" t="s">
        <v>15</v>
      </c>
      <c r="AS859" s="28">
        <v>41</v>
      </c>
      <c r="AT859" s="28">
        <v>18.82</v>
      </c>
      <c r="AU859" s="48">
        <f t="shared" si="28"/>
        <v>77.161808550494854</v>
      </c>
      <c r="AV859" s="48">
        <f t="shared" si="29"/>
        <v>24.251345532831003</v>
      </c>
    </row>
    <row r="860" spans="1:48" x14ac:dyDescent="0.25">
      <c r="A860" s="1">
        <v>43811</v>
      </c>
      <c r="B860">
        <v>126526</v>
      </c>
      <c r="C860">
        <v>32.725000000000001</v>
      </c>
      <c r="D860">
        <v>19.03</v>
      </c>
      <c r="E860">
        <f>SUMPRODUCT(fLineItemInvoiceDetail[Quanity],fLineItemInvoiceDetail[Unit Price],--(fLineItemInvoiceDetail[Invoice Number]=fInvoiceHeader[[#This Row],[Invoice Number]]))</f>
        <v>634.41000000000008</v>
      </c>
      <c r="F860">
        <f>fInvoiceHeader[[#This Row],[Invoice Discount]]/fInvoiceHeader[[#This Row],[Invoice Sales]]</f>
        <v>2.999637458425939E-2</v>
      </c>
      <c r="G860">
        <f>SUMIFS(fLineItemInvoiceDetail[Line Weight],fLineItemInvoiceDetail[Invoice Number],fInvoiceHeader[[#This Row],[Invoice Number]])</f>
        <v>265</v>
      </c>
      <c r="I860" s="46">
        <v>125939</v>
      </c>
      <c r="J860" s="46" t="s">
        <v>13</v>
      </c>
      <c r="K860" s="46">
        <v>50</v>
      </c>
      <c r="L860" s="46">
        <v>14.97</v>
      </c>
      <c r="M860" s="46">
        <f>VLOOKUP(fLineItemInvoiceDetail[[#This Row],[Invoice Number]],fInvoiceHeader[[Invoice Number]:[% Sales Discount]],5,0)*fLineItemInvoiceDetail[[#This Row],[Quanity]]*fLineItemInvoiceDetail[[#This Row],[Unit Price]]</f>
        <v>74.849814286883955</v>
      </c>
      <c r="N8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32.532292787944023</v>
      </c>
      <c r="O860" s="46">
        <f>VLOOKUP(fLineItemInvoiceDetail[[#This Row],[Product]],dProduct[],4,0)*fLineItemInvoiceDetail[[#This Row],[Quanity]]</f>
        <v>275</v>
      </c>
      <c r="AM860" s="31">
        <v>126526</v>
      </c>
      <c r="AN860" s="31">
        <v>32.725000000000001</v>
      </c>
      <c r="AO860" s="31">
        <v>19.03</v>
      </c>
      <c r="AQ860" s="32">
        <v>125939</v>
      </c>
      <c r="AR860" s="31" t="s">
        <v>13</v>
      </c>
      <c r="AS860" s="31">
        <v>50</v>
      </c>
      <c r="AT860" s="31">
        <v>14.97</v>
      </c>
      <c r="AU860" s="48">
        <f t="shared" si="28"/>
        <v>74.849814286883955</v>
      </c>
      <c r="AV860" s="48">
        <f t="shared" si="29"/>
        <v>32.532292787944023</v>
      </c>
    </row>
    <row r="861" spans="1:48" x14ac:dyDescent="0.25">
      <c r="A861" s="1">
        <v>43811</v>
      </c>
      <c r="B861">
        <v>126528</v>
      </c>
      <c r="C861">
        <v>145.94999999999999</v>
      </c>
      <c r="D861">
        <v>388.2</v>
      </c>
      <c r="E861">
        <f>SUMPRODUCT(fLineItemInvoiceDetail[Quanity],fLineItemInvoiceDetail[Unit Price],--(fLineItemInvoiceDetail[Invoice Number]=fInvoiceHeader[[#This Row],[Invoice Number]]))</f>
        <v>3881.9500000000003</v>
      </c>
      <c r="F861">
        <f>fInvoiceHeader[[#This Row],[Invoice Discount]]/fInvoiceHeader[[#This Row],[Invoice Sales]]</f>
        <v>0.10000128801246795</v>
      </c>
      <c r="G861">
        <f>SUMIFS(fLineItemInvoiceDetail[Line Weight],fLineItemInvoiceDetail[Invoice Number],fInvoiceHeader[[#This Row],[Invoice Number]])</f>
        <v>1076.5</v>
      </c>
      <c r="I861" s="43">
        <v>125939</v>
      </c>
      <c r="J861" s="43" t="s">
        <v>6</v>
      </c>
      <c r="K861" s="43">
        <v>68</v>
      </c>
      <c r="L861" s="43">
        <v>27.57</v>
      </c>
      <c r="M861" s="43">
        <f>VLOOKUP(fLineItemInvoiceDetail[[#This Row],[Invoice Number]],fInvoiceHeader[[Invoice Number]:[% Sales Discount]],5,0)*fLineItemInvoiceDetail[[#This Row],[Quanity]]*fLineItemInvoiceDetail[[#This Row],[Unit Price]]</f>
        <v>187.47553484633076</v>
      </c>
      <c r="N8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24.133046286329389</v>
      </c>
      <c r="O861" s="43">
        <f>VLOOKUP(fLineItemInvoiceDetail[[#This Row],[Product]],dProduct[],4,0)*fLineItemInvoiceDetail[[#This Row],[Quanity]]</f>
        <v>204</v>
      </c>
      <c r="AM861" s="28">
        <v>126528</v>
      </c>
      <c r="AN861" s="28">
        <v>145.94999999999999</v>
      </c>
      <c r="AO861" s="28">
        <v>388.2</v>
      </c>
      <c r="AQ861" s="30">
        <v>125939</v>
      </c>
      <c r="AR861" s="28" t="s">
        <v>6</v>
      </c>
      <c r="AS861" s="28">
        <v>68</v>
      </c>
      <c r="AT861" s="28">
        <v>27.57</v>
      </c>
      <c r="AU861" s="48">
        <f t="shared" si="28"/>
        <v>187.47553484633076</v>
      </c>
      <c r="AV861" s="48">
        <f t="shared" si="29"/>
        <v>24.133046286329389</v>
      </c>
    </row>
    <row r="862" spans="1:48" x14ac:dyDescent="0.25">
      <c r="A862" s="1">
        <v>43813</v>
      </c>
      <c r="B862">
        <v>126529</v>
      </c>
      <c r="C862">
        <v>144.375</v>
      </c>
      <c r="D862">
        <v>486.9</v>
      </c>
      <c r="E862">
        <f>SUMPRODUCT(fLineItemInvoiceDetail[Quanity],fLineItemInvoiceDetail[Unit Price],--(fLineItemInvoiceDetail[Invoice Number]=fInvoiceHeader[[#This Row],[Invoice Number]]))</f>
        <v>4868.96</v>
      </c>
      <c r="F862">
        <f>fInvoiceHeader[[#This Row],[Invoice Discount]]/fInvoiceHeader[[#This Row],[Invoice Sales]]</f>
        <v>0.10000082153067595</v>
      </c>
      <c r="G862">
        <f>SUMIFS(fLineItemInvoiceDetail[Line Weight],fLineItemInvoiceDetail[Invoice Number],fInvoiceHeader[[#This Row],[Invoice Number]])</f>
        <v>1206.5</v>
      </c>
      <c r="I862" s="46">
        <v>125939</v>
      </c>
      <c r="J862" s="46" t="s">
        <v>11</v>
      </c>
      <c r="K862" s="46">
        <v>49</v>
      </c>
      <c r="L862" s="46">
        <v>12.97</v>
      </c>
      <c r="M862" s="46">
        <f>VLOOKUP(fLineItemInvoiceDetail[[#This Row],[Invoice Number]],fInvoiceHeader[[Invoice Number]:[% Sales Discount]],5,0)*fLineItemInvoiceDetail[[#This Row],[Quanity]]*fLineItemInvoiceDetail[[#This Row],[Unit Price]]</f>
        <v>63.552842316290402</v>
      </c>
      <c r="N8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28.983315392895591</v>
      </c>
      <c r="O862" s="46">
        <f>VLOOKUP(fLineItemInvoiceDetail[[#This Row],[Product]],dProduct[],4,0)*fLineItemInvoiceDetail[[#This Row],[Quanity]]</f>
        <v>245</v>
      </c>
      <c r="AM862" s="31">
        <v>126529</v>
      </c>
      <c r="AN862" s="31">
        <v>144.375</v>
      </c>
      <c r="AO862" s="31">
        <v>486.9</v>
      </c>
      <c r="AQ862" s="32">
        <v>125939</v>
      </c>
      <c r="AR862" s="31" t="s">
        <v>11</v>
      </c>
      <c r="AS862" s="31">
        <v>49</v>
      </c>
      <c r="AT862" s="31">
        <v>12.97</v>
      </c>
      <c r="AU862" s="48">
        <f t="shared" si="28"/>
        <v>63.552842316290402</v>
      </c>
      <c r="AV862" s="48">
        <f t="shared" si="29"/>
        <v>28.983315392895591</v>
      </c>
    </row>
    <row r="863" spans="1:48" x14ac:dyDescent="0.25">
      <c r="A863" s="1">
        <v>43815</v>
      </c>
      <c r="B863">
        <v>126530</v>
      </c>
      <c r="C863">
        <v>55.125</v>
      </c>
      <c r="D863">
        <v>54.17</v>
      </c>
      <c r="E863">
        <f>SUMPRODUCT(fLineItemInvoiceDetail[Quanity],fLineItemInvoiceDetail[Unit Price],--(fLineItemInvoiceDetail[Invoice Number]=fInvoiceHeader[[#This Row],[Invoice Number]]))</f>
        <v>1083.4000000000001</v>
      </c>
      <c r="F863">
        <f>fInvoiceHeader[[#This Row],[Invoice Discount]]/fInvoiceHeader[[#This Row],[Invoice Sales]]</f>
        <v>4.9999999999999996E-2</v>
      </c>
      <c r="G863">
        <f>SUMIFS(fLineItemInvoiceDetail[Line Weight],fLineItemInvoiceDetail[Invoice Number],fInvoiceHeader[[#This Row],[Invoice Number]])</f>
        <v>364</v>
      </c>
      <c r="I863" s="43">
        <v>125940</v>
      </c>
      <c r="J863" s="43" t="s">
        <v>13</v>
      </c>
      <c r="K863" s="43">
        <v>67</v>
      </c>
      <c r="L863" s="43">
        <v>14.97</v>
      </c>
      <c r="M863" s="43">
        <f>VLOOKUP(fLineItemInvoiceDetail[[#This Row],[Invoice Number]],fInvoiceHeader[[Invoice Number]:[% Sales Discount]],5,0)*fLineItemInvoiceDetail[[#This Row],[Quanity]]*fLineItemInvoiceDetail[[#This Row],[Unit Price]]</f>
        <v>50.149789916695092</v>
      </c>
      <c r="N8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34.372812251392205</v>
      </c>
      <c r="O863" s="43">
        <f>VLOOKUP(fLineItemInvoiceDetail[[#This Row],[Product]],dProduct[],4,0)*fLineItemInvoiceDetail[[#This Row],[Quanity]]</f>
        <v>368.5</v>
      </c>
      <c r="AM863" s="28">
        <v>126530</v>
      </c>
      <c r="AN863" s="28">
        <v>55.125</v>
      </c>
      <c r="AO863" s="28">
        <v>54.17</v>
      </c>
      <c r="AQ863" s="30">
        <v>125940</v>
      </c>
      <c r="AR863" s="28" t="s">
        <v>13</v>
      </c>
      <c r="AS863" s="28">
        <v>67</v>
      </c>
      <c r="AT863" s="28">
        <v>14.97</v>
      </c>
      <c r="AU863" s="48">
        <f t="shared" si="28"/>
        <v>50.149789916695092</v>
      </c>
      <c r="AV863" s="48">
        <f t="shared" si="29"/>
        <v>34.372812251392205</v>
      </c>
    </row>
    <row r="864" spans="1:48" x14ac:dyDescent="0.25">
      <c r="A864" s="1">
        <v>43817</v>
      </c>
      <c r="B864">
        <v>126531</v>
      </c>
      <c r="C864">
        <v>43.924999999999997</v>
      </c>
      <c r="D864">
        <v>69.98</v>
      </c>
      <c r="E864">
        <f>SUMPRODUCT(fLineItemInvoiceDetail[Quanity],fLineItemInvoiceDetail[Unit Price],--(fLineItemInvoiceDetail[Invoice Number]=fInvoiceHeader[[#This Row],[Invoice Number]]))</f>
        <v>1399.6399999999999</v>
      </c>
      <c r="F864">
        <f>fInvoiceHeader[[#This Row],[Invoice Discount]]/fInvoiceHeader[[#This Row],[Invoice Sales]]</f>
        <v>4.9998571061130009E-2</v>
      </c>
      <c r="G864">
        <f>SUMIFS(fLineItemInvoiceDetail[Line Weight],fLineItemInvoiceDetail[Invoice Number],fInvoiceHeader[[#This Row],[Invoice Number]])</f>
        <v>470</v>
      </c>
      <c r="I864" s="46">
        <v>125940</v>
      </c>
      <c r="J864" s="46" t="s">
        <v>17</v>
      </c>
      <c r="K864" s="46">
        <v>40</v>
      </c>
      <c r="L864" s="46">
        <v>18.170000000000002</v>
      </c>
      <c r="M864" s="46">
        <f>VLOOKUP(fLineItemInvoiceDetail[[#This Row],[Invoice Number]],fInvoiceHeader[[Invoice Number]:[% Sales Discount]],5,0)*fLineItemInvoiceDetail[[#This Row],[Quanity]]*fLineItemInvoiceDetail[[#This Row],[Unit Price]]</f>
        <v>36.34021008330491</v>
      </c>
      <c r="N8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24.252187748607795</v>
      </c>
      <c r="O864" s="46">
        <f>VLOOKUP(fLineItemInvoiceDetail[[#This Row],[Product]],dProduct[],4,0)*fLineItemInvoiceDetail[[#This Row],[Quanity]]</f>
        <v>260</v>
      </c>
      <c r="AM864" s="31">
        <v>126531</v>
      </c>
      <c r="AN864" s="31">
        <v>43.924999999999997</v>
      </c>
      <c r="AO864" s="31">
        <v>69.98</v>
      </c>
      <c r="AQ864" s="32">
        <v>125940</v>
      </c>
      <c r="AR864" s="31" t="s">
        <v>17</v>
      </c>
      <c r="AS864" s="31">
        <v>40</v>
      </c>
      <c r="AT864" s="31">
        <v>18.170000000000002</v>
      </c>
      <c r="AU864" s="48">
        <f t="shared" si="28"/>
        <v>36.34021008330491</v>
      </c>
      <c r="AV864" s="48">
        <f t="shared" si="29"/>
        <v>24.252187748607795</v>
      </c>
    </row>
    <row r="865" spans="1:48" x14ac:dyDescent="0.25">
      <c r="A865" s="1">
        <v>43820</v>
      </c>
      <c r="B865">
        <v>126532</v>
      </c>
      <c r="C865">
        <v>21.875</v>
      </c>
      <c r="D865">
        <v>32.78</v>
      </c>
      <c r="E865">
        <f>SUMPRODUCT(fLineItemInvoiceDetail[Quanity],fLineItemInvoiceDetail[Unit Price],--(fLineItemInvoiceDetail[Invoice Number]=fInvoiceHeader[[#This Row],[Invoice Number]]))</f>
        <v>936.54</v>
      </c>
      <c r="F865">
        <f>fInvoiceHeader[[#This Row],[Invoice Discount]]/fInvoiceHeader[[#This Row],[Invoice Sales]]</f>
        <v>3.5001174536058256E-2</v>
      </c>
      <c r="G865">
        <f>SUMIFS(fLineItemInvoiceDetail[Line Weight],fLineItemInvoiceDetail[Invoice Number],fInvoiceHeader[[#This Row],[Invoice Number]])</f>
        <v>229.5</v>
      </c>
      <c r="I865" s="43">
        <v>125941</v>
      </c>
      <c r="J865" s="43" t="s">
        <v>14</v>
      </c>
      <c r="K865" s="43">
        <v>68</v>
      </c>
      <c r="L865" s="43">
        <v>17.37</v>
      </c>
      <c r="M865" s="43">
        <f>VLOOKUP(fLineItemInvoiceDetail[[#This Row],[Invoice Number]],fInvoiceHeader[[Invoice Number]:[% Sales Discount]],5,0)*fLineItemInvoiceDetail[[#This Row],[Quanity]]*fLineItemInvoiceDetail[[#This Row],[Unit Price]]</f>
        <v>118.11663554821388</v>
      </c>
      <c r="N8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39.854437869822483</v>
      </c>
      <c r="O865" s="43">
        <f>VLOOKUP(fLineItemInvoiceDetail[[#This Row],[Product]],dProduct[],4,0)*fLineItemInvoiceDetail[[#This Row],[Quanity]]</f>
        <v>476</v>
      </c>
      <c r="AM865" s="28">
        <v>126532</v>
      </c>
      <c r="AN865" s="28">
        <v>21.875</v>
      </c>
      <c r="AO865" s="28">
        <v>32.78</v>
      </c>
      <c r="AQ865" s="30">
        <v>125941</v>
      </c>
      <c r="AR865" s="28" t="s">
        <v>14</v>
      </c>
      <c r="AS865" s="28">
        <v>68</v>
      </c>
      <c r="AT865" s="28">
        <v>17.37</v>
      </c>
      <c r="AU865" s="48">
        <f t="shared" si="28"/>
        <v>118.11663554821388</v>
      </c>
      <c r="AV865" s="48">
        <f t="shared" si="29"/>
        <v>39.854437869822483</v>
      </c>
    </row>
    <row r="866" spans="1:48" x14ac:dyDescent="0.25">
      <c r="A866" s="1">
        <v>43822</v>
      </c>
      <c r="B866">
        <v>126533</v>
      </c>
      <c r="C866">
        <v>33.6</v>
      </c>
      <c r="D866">
        <v>52.83</v>
      </c>
      <c r="E866">
        <f>SUMPRODUCT(fLineItemInvoiceDetail[Quanity],fLineItemInvoiceDetail[Unit Price],--(fLineItemInvoiceDetail[Invoice Number]=fInvoiceHeader[[#This Row],[Invoice Number]]))</f>
        <v>1056.51</v>
      </c>
      <c r="F866">
        <f>fInvoiceHeader[[#This Row],[Invoice Discount]]/fInvoiceHeader[[#This Row],[Invoice Sales]]</f>
        <v>5.0004259306584885E-2</v>
      </c>
      <c r="G866">
        <f>SUMIFS(fLineItemInvoiceDetail[Line Weight],fLineItemInvoiceDetail[Invoice Number],fInvoiceHeader[[#This Row],[Invoice Number]])</f>
        <v>252</v>
      </c>
      <c r="I866" s="46">
        <v>125941</v>
      </c>
      <c r="J866" s="46" t="s">
        <v>21</v>
      </c>
      <c r="K866" s="46">
        <v>168</v>
      </c>
      <c r="L866" s="46">
        <v>11.68</v>
      </c>
      <c r="M866" s="46">
        <f>VLOOKUP(fLineItemInvoiceDetail[[#This Row],[Invoice Number]],fInvoiceHeader[[Invoice Number]:[% Sales Discount]],5,0)*fLineItemInvoiceDetail[[#This Row],[Quanity]]*fLineItemInvoiceDetail[[#This Row],[Unit Price]]</f>
        <v>196.22505582489009</v>
      </c>
      <c r="N8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49.231952662721888</v>
      </c>
      <c r="O866" s="46">
        <f>VLOOKUP(fLineItemInvoiceDetail[[#This Row],[Product]],dProduct[],4,0)*fLineItemInvoiceDetail[[#This Row],[Quanity]]</f>
        <v>588</v>
      </c>
      <c r="AM866" s="31">
        <v>126533</v>
      </c>
      <c r="AN866" s="31">
        <v>33.6</v>
      </c>
      <c r="AO866" s="31">
        <v>52.83</v>
      </c>
      <c r="AQ866" s="32">
        <v>125941</v>
      </c>
      <c r="AR866" s="31" t="s">
        <v>21</v>
      </c>
      <c r="AS866" s="31">
        <v>168</v>
      </c>
      <c r="AT866" s="31">
        <v>11.68</v>
      </c>
      <c r="AU866" s="48">
        <f t="shared" si="28"/>
        <v>196.22505582489009</v>
      </c>
      <c r="AV866" s="48">
        <f t="shared" si="29"/>
        <v>49.231952662721888</v>
      </c>
    </row>
    <row r="867" spans="1:48" x14ac:dyDescent="0.25">
      <c r="A867" s="1">
        <v>43822</v>
      </c>
      <c r="B867">
        <v>126534</v>
      </c>
      <c r="C867">
        <v>42</v>
      </c>
      <c r="D867">
        <v>64.959999999999994</v>
      </c>
      <c r="E867">
        <f>SUMPRODUCT(fLineItemInvoiceDetail[Quanity],fLineItemInvoiceDetail[Unit Price],--(fLineItemInvoiceDetail[Invoice Number]=fInvoiceHeader[[#This Row],[Invoice Number]]))</f>
        <v>1299.19</v>
      </c>
      <c r="F867">
        <f>fInvoiceHeader[[#This Row],[Invoice Discount]]/fInvoiceHeader[[#This Row],[Invoice Sales]]</f>
        <v>5.0000384855178992E-2</v>
      </c>
      <c r="G867">
        <f>SUMIFS(fLineItemInvoiceDetail[Line Weight],fLineItemInvoiceDetail[Invoice Number],fInvoiceHeader[[#This Row],[Invoice Number]])</f>
        <v>322</v>
      </c>
      <c r="I867" s="43">
        <v>125941</v>
      </c>
      <c r="J867" s="43" t="s">
        <v>21</v>
      </c>
      <c r="K867" s="43">
        <v>34</v>
      </c>
      <c r="L867" s="43">
        <v>16.87</v>
      </c>
      <c r="M867" s="43">
        <f>VLOOKUP(fLineItemInvoiceDetail[[#This Row],[Invoice Number]],fInvoiceHeader[[Invoice Number]:[% Sales Discount]],5,0)*fLineItemInvoiceDetail[[#This Row],[Quanity]]*fLineItemInvoiceDetail[[#This Row],[Unit Price]]</f>
        <v>57.358308626896033</v>
      </c>
      <c r="N8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9.9636094674556208</v>
      </c>
      <c r="O867" s="43">
        <f>VLOOKUP(fLineItemInvoiceDetail[[#This Row],[Product]],dProduct[],4,0)*fLineItemInvoiceDetail[[#This Row],[Quanity]]</f>
        <v>119</v>
      </c>
      <c r="AM867" s="28">
        <v>126534</v>
      </c>
      <c r="AN867" s="28">
        <v>42</v>
      </c>
      <c r="AO867" s="28">
        <v>64.959999999999994</v>
      </c>
      <c r="AQ867" s="30">
        <v>125941</v>
      </c>
      <c r="AR867" s="28" t="s">
        <v>21</v>
      </c>
      <c r="AS867" s="28">
        <v>34</v>
      </c>
      <c r="AT867" s="28">
        <v>16.87</v>
      </c>
      <c r="AU867" s="48">
        <f t="shared" si="28"/>
        <v>57.358308626896033</v>
      </c>
      <c r="AV867" s="48">
        <f t="shared" si="29"/>
        <v>9.9636094674556208</v>
      </c>
    </row>
    <row r="868" spans="1:48" x14ac:dyDescent="0.25">
      <c r="A868" s="1">
        <v>43823</v>
      </c>
      <c r="B868">
        <v>126535</v>
      </c>
      <c r="C868">
        <v>257.60000000000002</v>
      </c>
      <c r="D868">
        <v>881.62</v>
      </c>
      <c r="E868">
        <f>SUMPRODUCT(fLineItemInvoiceDetail[Quanity],fLineItemInvoiceDetail[Unit Price],--(fLineItemInvoiceDetail[Invoice Number]=fInvoiceHeader[[#This Row],[Invoice Number]]))</f>
        <v>8816.16</v>
      </c>
      <c r="F868">
        <f>fInvoiceHeader[[#This Row],[Invoice Discount]]/fInvoiceHeader[[#This Row],[Invoice Sales]]</f>
        <v>0.10000045371227383</v>
      </c>
      <c r="G868">
        <f>SUMIFS(fLineItemInvoiceDetail[Line Weight],fLineItemInvoiceDetail[Invoice Number],fInvoiceHeader[[#This Row],[Invoice Number]])</f>
        <v>1872.5</v>
      </c>
      <c r="I868" s="46">
        <v>125945</v>
      </c>
      <c r="J868" s="46" t="s">
        <v>14</v>
      </c>
      <c r="K868" s="46">
        <v>235</v>
      </c>
      <c r="L868" s="46">
        <v>13.03</v>
      </c>
      <c r="M868" s="46">
        <f>VLOOKUP(fLineItemInvoiceDetail[[#This Row],[Invoice Number]],fInvoiceHeader[[Invoice Number]:[% Sales Discount]],5,0)*fLineItemInvoiceDetail[[#This Row],[Quanity]]*fLineItemInvoiceDetail[[#This Row],[Unit Price]]</f>
        <v>306.20678120400908</v>
      </c>
      <c r="N8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127.21180167597765</v>
      </c>
      <c r="O868" s="46">
        <f>VLOOKUP(fLineItemInvoiceDetail[[#This Row],[Product]],dProduct[],4,0)*fLineItemInvoiceDetail[[#This Row],[Quanity]]</f>
        <v>1645</v>
      </c>
      <c r="AM868" s="31">
        <v>126535</v>
      </c>
      <c r="AN868" s="31">
        <v>257.60000000000002</v>
      </c>
      <c r="AO868" s="31">
        <v>881.62</v>
      </c>
      <c r="AQ868" s="32">
        <v>125945</v>
      </c>
      <c r="AR868" s="31" t="s">
        <v>14</v>
      </c>
      <c r="AS868" s="31">
        <v>235</v>
      </c>
      <c r="AT868" s="31">
        <v>13.03</v>
      </c>
      <c r="AU868" s="48">
        <f t="shared" si="28"/>
        <v>306.20678120400908</v>
      </c>
      <c r="AV868" s="48">
        <f t="shared" si="29"/>
        <v>127.21180167597765</v>
      </c>
    </row>
    <row r="869" spans="1:48" x14ac:dyDescent="0.25">
      <c r="A869" s="1">
        <v>43824</v>
      </c>
      <c r="B869">
        <v>126536</v>
      </c>
      <c r="C869">
        <v>62.825000000000003</v>
      </c>
      <c r="D869">
        <v>182.15</v>
      </c>
      <c r="E869">
        <f>SUMPRODUCT(fLineItemInvoiceDetail[Quanity],fLineItemInvoiceDetail[Unit Price],--(fLineItemInvoiceDetail[Invoice Number]=fInvoiceHeader[[#This Row],[Invoice Number]]))</f>
        <v>2428.7199999999998</v>
      </c>
      <c r="F869">
        <f>fInvoiceHeader[[#This Row],[Invoice Discount]]/fInvoiceHeader[[#This Row],[Invoice Sales]]</f>
        <v>7.4998353041931559E-2</v>
      </c>
      <c r="G869">
        <f>SUMIFS(fLineItemInvoiceDetail[Line Weight],fLineItemInvoiceDetail[Invoice Number],fInvoiceHeader[[#This Row],[Invoice Number]])</f>
        <v>929</v>
      </c>
      <c r="I869" s="43">
        <v>125945</v>
      </c>
      <c r="J869" s="43" t="s">
        <v>11</v>
      </c>
      <c r="K869" s="43">
        <v>29</v>
      </c>
      <c r="L869" s="43">
        <v>12.97</v>
      </c>
      <c r="M869" s="43">
        <f>VLOOKUP(fLineItemInvoiceDetail[[#This Row],[Invoice Number]],fInvoiceHeader[[Invoice Number]:[% Sales Discount]],5,0)*fLineItemInvoiceDetail[[#This Row],[Quanity]]*fLineItemInvoiceDetail[[#This Row],[Unit Price]]</f>
        <v>37.613218795990903</v>
      </c>
      <c r="N8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11.213198324022347</v>
      </c>
      <c r="O869" s="43">
        <f>VLOOKUP(fLineItemInvoiceDetail[[#This Row],[Product]],dProduct[],4,0)*fLineItemInvoiceDetail[[#This Row],[Quanity]]</f>
        <v>145</v>
      </c>
      <c r="AM869" s="28">
        <v>126536</v>
      </c>
      <c r="AN869" s="28">
        <v>62.825000000000003</v>
      </c>
      <c r="AO869" s="28">
        <v>182.15</v>
      </c>
      <c r="AQ869" s="30">
        <v>125945</v>
      </c>
      <c r="AR869" s="28" t="s">
        <v>11</v>
      </c>
      <c r="AS869" s="28">
        <v>29</v>
      </c>
      <c r="AT869" s="28">
        <v>12.97</v>
      </c>
      <c r="AU869" s="48">
        <f t="shared" si="28"/>
        <v>37.613218795990903</v>
      </c>
      <c r="AV869" s="48">
        <f t="shared" si="29"/>
        <v>11.213198324022347</v>
      </c>
    </row>
    <row r="870" spans="1:48" x14ac:dyDescent="0.25">
      <c r="A870" s="1">
        <v>43826</v>
      </c>
      <c r="B870">
        <v>126538</v>
      </c>
      <c r="C870">
        <v>37.799999999999997</v>
      </c>
      <c r="D870">
        <v>128.97</v>
      </c>
      <c r="E870">
        <f>SUMPRODUCT(fLineItemInvoiceDetail[Quanity],fLineItemInvoiceDetail[Unit Price],--(fLineItemInvoiceDetail[Invoice Number]=fInvoiceHeader[[#This Row],[Invoice Number]]))</f>
        <v>1984.13</v>
      </c>
      <c r="F870">
        <f>fInvoiceHeader[[#This Row],[Invoice Discount]]/fInvoiceHeader[[#This Row],[Invoice Sales]]</f>
        <v>6.5000781198812571E-2</v>
      </c>
      <c r="G870">
        <f>SUMIFS(fLineItemInvoiceDetail[Line Weight],fLineItemInvoiceDetail[Invoice Number],fInvoiceHeader[[#This Row],[Invoice Number]])</f>
        <v>268</v>
      </c>
      <c r="I870" s="46">
        <v>125947</v>
      </c>
      <c r="J870" s="46" t="s">
        <v>11</v>
      </c>
      <c r="K870" s="46">
        <v>31</v>
      </c>
      <c r="L870" s="46">
        <v>12.97</v>
      </c>
      <c r="M870" s="46">
        <f>VLOOKUP(fLineItemInvoiceDetail[[#This Row],[Invoice Number]],fInvoiceHeader[[Invoice Number]:[% Sales Discount]],5,0)*fLineItemInvoiceDetail[[#This Row],[Quanity]]*fLineItemInvoiceDetail[[#This Row],[Unit Price]]</f>
        <v>26.135063499361429</v>
      </c>
      <c r="N8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8.5950605778191989</v>
      </c>
      <c r="O870" s="46">
        <f>VLOOKUP(fLineItemInvoiceDetail[[#This Row],[Product]],dProduct[],4,0)*fLineItemInvoiceDetail[[#This Row],[Quanity]]</f>
        <v>155</v>
      </c>
      <c r="AM870" s="31">
        <v>126538</v>
      </c>
      <c r="AN870" s="31">
        <v>37.799999999999997</v>
      </c>
      <c r="AO870" s="31">
        <v>128.97</v>
      </c>
      <c r="AQ870" s="32">
        <v>125947</v>
      </c>
      <c r="AR870" s="31" t="s">
        <v>11</v>
      </c>
      <c r="AS870" s="31">
        <v>31</v>
      </c>
      <c r="AT870" s="31">
        <v>12.97</v>
      </c>
      <c r="AU870" s="48">
        <f t="shared" si="28"/>
        <v>26.135063499361429</v>
      </c>
      <c r="AV870" s="48">
        <f t="shared" si="29"/>
        <v>8.5950605778191989</v>
      </c>
    </row>
    <row r="871" spans="1:48" x14ac:dyDescent="0.25">
      <c r="A871" s="1">
        <v>43827</v>
      </c>
      <c r="B871">
        <v>126539</v>
      </c>
      <c r="C871">
        <v>27.3</v>
      </c>
      <c r="D871">
        <v>59.93</v>
      </c>
      <c r="E871">
        <f>SUMPRODUCT(fLineItemInvoiceDetail[Quanity],fLineItemInvoiceDetail[Unit Price],--(fLineItemInvoiceDetail[Invoice Number]=fInvoiceHeader[[#This Row],[Invoice Number]]))</f>
        <v>1198.53</v>
      </c>
      <c r="F871">
        <f>fInvoiceHeader[[#This Row],[Invoice Discount]]/fInvoiceHeader[[#This Row],[Invoice Sales]]</f>
        <v>5.0002920243965528E-2</v>
      </c>
      <c r="G871">
        <f>SUMIFS(fLineItemInvoiceDetail[Line Weight],fLineItemInvoiceDetail[Invoice Number],fInvoiceHeader[[#This Row],[Invoice Number]])</f>
        <v>414</v>
      </c>
      <c r="I871" s="43">
        <v>125947</v>
      </c>
      <c r="J871" s="43" t="s">
        <v>21</v>
      </c>
      <c r="K871" s="43">
        <v>109</v>
      </c>
      <c r="L871" s="43">
        <v>14.27</v>
      </c>
      <c r="M871" s="43">
        <f>VLOOKUP(fLineItemInvoiceDetail[[#This Row],[Invoice Number]],fInvoiceHeader[[Invoice Number]:[% Sales Discount]],5,0)*fLineItemInvoiceDetail[[#This Row],[Quanity]]*fLineItemInvoiceDetail[[#This Row],[Unit Price]]</f>
        <v>101.10493650063856</v>
      </c>
      <c r="N8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21.154939422180803</v>
      </c>
      <c r="O871" s="43">
        <f>VLOOKUP(fLineItemInvoiceDetail[[#This Row],[Product]],dProduct[],4,0)*fLineItemInvoiceDetail[[#This Row],[Quanity]]</f>
        <v>381.5</v>
      </c>
      <c r="AM871" s="28">
        <v>126539</v>
      </c>
      <c r="AN871" s="28">
        <v>27.3</v>
      </c>
      <c r="AO871" s="28">
        <v>59.93</v>
      </c>
      <c r="AQ871" s="30">
        <v>125947</v>
      </c>
      <c r="AR871" s="28" t="s">
        <v>21</v>
      </c>
      <c r="AS871" s="28">
        <v>109</v>
      </c>
      <c r="AT871" s="28">
        <v>14.27</v>
      </c>
      <c r="AU871" s="48">
        <f t="shared" si="28"/>
        <v>101.10493650063856</v>
      </c>
      <c r="AV871" s="48">
        <f t="shared" si="29"/>
        <v>21.154939422180803</v>
      </c>
    </row>
    <row r="872" spans="1:48" x14ac:dyDescent="0.25">
      <c r="A872" s="1">
        <v>43828</v>
      </c>
      <c r="B872">
        <v>126540</v>
      </c>
      <c r="C872">
        <v>21</v>
      </c>
      <c r="D872">
        <v>27.85</v>
      </c>
      <c r="E872">
        <f>SUMPRODUCT(fLineItemInvoiceDetail[Quanity],fLineItemInvoiceDetail[Unit Price],--(fLineItemInvoiceDetail[Invoice Number]=fInvoiceHeader[[#This Row],[Invoice Number]]))</f>
        <v>795.83999999999992</v>
      </c>
      <c r="F872">
        <f>fInvoiceHeader[[#This Row],[Invoice Discount]]/fInvoiceHeader[[#This Row],[Invoice Sales]]</f>
        <v>3.4994471250502618E-2</v>
      </c>
      <c r="G872">
        <f>SUMIFS(fLineItemInvoiceDetail[Line Weight],fLineItemInvoiceDetail[Invoice Number],fInvoiceHeader[[#This Row],[Invoice Number]])</f>
        <v>234.5</v>
      </c>
      <c r="I872" s="46">
        <v>125948</v>
      </c>
      <c r="J872" s="46" t="s">
        <v>17</v>
      </c>
      <c r="K872" s="46">
        <v>61</v>
      </c>
      <c r="L872" s="46">
        <v>16.77</v>
      </c>
      <c r="M872" s="46">
        <f>VLOOKUP(fLineItemInvoiceDetail[[#This Row],[Invoice Number]],fInvoiceHeader[[Invoice Number]:[% Sales Discount]],5,0)*fLineItemInvoiceDetail[[#This Row],[Quanity]]*fLineItemInvoiceDetail[[#This Row],[Unit Price]]</f>
        <v>51.15</v>
      </c>
      <c r="N8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56.875</v>
      </c>
      <c r="O872" s="46">
        <f>VLOOKUP(fLineItemInvoiceDetail[[#This Row],[Product]],dProduct[],4,0)*fLineItemInvoiceDetail[[#This Row],[Quanity]]</f>
        <v>396.5</v>
      </c>
      <c r="AM872" s="31">
        <v>126540</v>
      </c>
      <c r="AN872" s="31">
        <v>21</v>
      </c>
      <c r="AO872" s="31">
        <v>27.85</v>
      </c>
      <c r="AQ872" s="32">
        <v>125948</v>
      </c>
      <c r="AR872" s="31" t="s">
        <v>17</v>
      </c>
      <c r="AS872" s="31">
        <v>61</v>
      </c>
      <c r="AT872" s="31">
        <v>16.77</v>
      </c>
      <c r="AU872" s="48">
        <f t="shared" si="28"/>
        <v>51.15</v>
      </c>
      <c r="AV872" s="48">
        <f t="shared" si="29"/>
        <v>56.875</v>
      </c>
    </row>
    <row r="873" spans="1:48" x14ac:dyDescent="0.25">
      <c r="I873" s="43">
        <v>125949</v>
      </c>
      <c r="J873" s="43" t="s">
        <v>16</v>
      </c>
      <c r="K873" s="43">
        <v>115</v>
      </c>
      <c r="L873" s="43">
        <v>10.42</v>
      </c>
      <c r="M873" s="43">
        <f>VLOOKUP(fLineItemInvoiceDetail[[#This Row],[Invoice Number]],fInvoiceHeader[[Invoice Number]:[% Sales Discount]],5,0)*fLineItemInvoiceDetail[[#This Row],[Quanity]]*fLineItemInvoiceDetail[[#This Row],[Unit Price]]</f>
        <v>59.919999999999995</v>
      </c>
      <c r="N8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873" s="43">
        <f>VLOOKUP(fLineItemInvoiceDetail[[#This Row],[Product]],dProduct[],4,0)*fLineItemInvoiceDetail[[#This Row],[Quanity]]</f>
        <v>402.5</v>
      </c>
      <c r="AQ873" s="30">
        <v>125949</v>
      </c>
      <c r="AR873" s="28" t="s">
        <v>16</v>
      </c>
      <c r="AS873" s="28">
        <v>115</v>
      </c>
      <c r="AT873" s="28">
        <v>10.42</v>
      </c>
      <c r="AU873" s="48">
        <f t="shared" si="28"/>
        <v>59.919999999999995</v>
      </c>
      <c r="AV873" s="48">
        <f t="shared" si="29"/>
        <v>27.3</v>
      </c>
    </row>
    <row r="874" spans="1:48" x14ac:dyDescent="0.25">
      <c r="I874" s="46">
        <v>125950</v>
      </c>
      <c r="J874" s="46" t="s">
        <v>10</v>
      </c>
      <c r="K874" s="46">
        <v>202</v>
      </c>
      <c r="L874" s="46">
        <v>13.03</v>
      </c>
      <c r="M874" s="46">
        <f>VLOOKUP(fLineItemInvoiceDetail[[#This Row],[Invoice Number]],fInvoiceHeader[[Invoice Number]:[% Sales Discount]],5,0)*fLineItemInvoiceDetail[[#This Row],[Quanity]]*fLineItemInvoiceDetail[[#This Row],[Unit Price]]</f>
        <v>197.39999999999998</v>
      </c>
      <c r="N8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159.6</v>
      </c>
      <c r="O874" s="46">
        <f>VLOOKUP(fLineItemInvoiceDetail[[#This Row],[Product]],dProduct[],4,0)*fLineItemInvoiceDetail[[#This Row],[Quanity]]</f>
        <v>1212</v>
      </c>
      <c r="AQ874" s="32">
        <v>125950</v>
      </c>
      <c r="AR874" s="31" t="s">
        <v>10</v>
      </c>
      <c r="AS874" s="31">
        <v>202</v>
      </c>
      <c r="AT874" s="31">
        <v>13.03</v>
      </c>
      <c r="AU874" s="48">
        <f t="shared" si="28"/>
        <v>197.39999999999998</v>
      </c>
      <c r="AV874" s="48">
        <f t="shared" si="29"/>
        <v>159.6</v>
      </c>
    </row>
    <row r="875" spans="1:48" x14ac:dyDescent="0.25">
      <c r="I875" s="43">
        <v>125951</v>
      </c>
      <c r="J875" s="43" t="s">
        <v>22</v>
      </c>
      <c r="K875" s="43">
        <v>75</v>
      </c>
      <c r="L875" s="43">
        <v>45</v>
      </c>
      <c r="M875" s="43">
        <f>VLOOKUP(fLineItemInvoiceDetail[[#This Row],[Invoice Number]],fInvoiceHeader[[Invoice Number]:[% Sales Discount]],5,0)*fLineItemInvoiceDetail[[#This Row],[Quanity]]*fLineItemInvoiceDetail[[#This Row],[Unit Price]]</f>
        <v>337.49805221225404</v>
      </c>
      <c r="N8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60.439907993099489</v>
      </c>
      <c r="O875" s="43">
        <f>VLOOKUP(fLineItemInvoiceDetail[[#This Row],[Product]],dProduct[],4,0)*fLineItemInvoiceDetail[[#This Row],[Quanity]]</f>
        <v>525</v>
      </c>
      <c r="AQ875" s="30">
        <v>125951</v>
      </c>
      <c r="AR875" s="28" t="s">
        <v>22</v>
      </c>
      <c r="AS875" s="28">
        <v>75</v>
      </c>
      <c r="AT875" s="28">
        <v>45</v>
      </c>
      <c r="AU875" s="48">
        <f t="shared" si="28"/>
        <v>337.49805221225404</v>
      </c>
      <c r="AV875" s="48">
        <f t="shared" si="29"/>
        <v>60.439907993099489</v>
      </c>
    </row>
    <row r="876" spans="1:48" x14ac:dyDescent="0.25">
      <c r="I876" s="46">
        <v>125951</v>
      </c>
      <c r="J876" s="46" t="s">
        <v>10</v>
      </c>
      <c r="K876" s="46">
        <v>170</v>
      </c>
      <c r="L876" s="46">
        <v>13.03</v>
      </c>
      <c r="M876" s="46">
        <f>VLOOKUP(fLineItemInvoiceDetail[[#This Row],[Invoice Number]],fInvoiceHeader[[Invoice Number]:[% Sales Discount]],5,0)*fLineItemInvoiceDetail[[#This Row],[Quanity]]*fLineItemInvoiceDetail[[#This Row],[Unit Price]]</f>
        <v>221.50872161640413</v>
      </c>
      <c r="N8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117.42610695802186</v>
      </c>
      <c r="O876" s="46">
        <f>VLOOKUP(fLineItemInvoiceDetail[[#This Row],[Product]],dProduct[],4,0)*fLineItemInvoiceDetail[[#This Row],[Quanity]]</f>
        <v>1020</v>
      </c>
      <c r="AQ876" s="32">
        <v>125951</v>
      </c>
      <c r="AR876" s="31" t="s">
        <v>10</v>
      </c>
      <c r="AS876" s="31">
        <v>170</v>
      </c>
      <c r="AT876" s="31">
        <v>13.03</v>
      </c>
      <c r="AU876" s="48">
        <f t="shared" si="28"/>
        <v>221.50872161640413</v>
      </c>
      <c r="AV876" s="48">
        <f t="shared" si="29"/>
        <v>117.42610695802186</v>
      </c>
    </row>
    <row r="877" spans="1:48" x14ac:dyDescent="0.25">
      <c r="I877" s="43">
        <v>125951</v>
      </c>
      <c r="J877" s="43" t="s">
        <v>14</v>
      </c>
      <c r="K877" s="43">
        <v>14</v>
      </c>
      <c r="L877" s="43">
        <v>27.5</v>
      </c>
      <c r="M877" s="43">
        <f>VLOOKUP(fLineItemInvoiceDetail[[#This Row],[Invoice Number]],fInvoiceHeader[[Invoice Number]:[% Sales Discount]],5,0)*fLineItemInvoiceDetail[[#This Row],[Quanity]]*fLineItemInvoiceDetail[[#This Row],[Unit Price]]</f>
        <v>38.499777807916388</v>
      </c>
      <c r="N8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11.282116158711904</v>
      </c>
      <c r="O877" s="43">
        <f>VLOOKUP(fLineItemInvoiceDetail[[#This Row],[Product]],dProduct[],4,0)*fLineItemInvoiceDetail[[#This Row],[Quanity]]</f>
        <v>98</v>
      </c>
      <c r="AQ877" s="30">
        <v>125951</v>
      </c>
      <c r="AR877" s="28" t="s">
        <v>14</v>
      </c>
      <c r="AS877" s="28">
        <v>14</v>
      </c>
      <c r="AT877" s="28">
        <v>27.5</v>
      </c>
      <c r="AU877" s="48">
        <f t="shared" si="28"/>
        <v>38.499777807916388</v>
      </c>
      <c r="AV877" s="48">
        <f t="shared" si="29"/>
        <v>11.282116158711904</v>
      </c>
    </row>
    <row r="878" spans="1:48" x14ac:dyDescent="0.25">
      <c r="I878" s="46">
        <v>125951</v>
      </c>
      <c r="J878" s="46" t="s">
        <v>6</v>
      </c>
      <c r="K878" s="46">
        <v>32</v>
      </c>
      <c r="L878" s="46">
        <v>29.87</v>
      </c>
      <c r="M878" s="46">
        <f>VLOOKUP(fLineItemInvoiceDetail[[#This Row],[Invoice Number]],fInvoiceHeader[[Invoice Number]:[% Sales Discount]],5,0)*fLineItemInvoiceDetail[[#This Row],[Quanity]]*fLineItemInvoiceDetail[[#This Row],[Unit Price]]</f>
        <v>95.583448363425461</v>
      </c>
      <c r="N8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11.051868890166762</v>
      </c>
      <c r="O878" s="46">
        <f>VLOOKUP(fLineItemInvoiceDetail[[#This Row],[Product]],dProduct[],4,0)*fLineItemInvoiceDetail[[#This Row],[Quanity]]</f>
        <v>96</v>
      </c>
      <c r="AQ878" s="32">
        <v>125951</v>
      </c>
      <c r="AR878" s="31" t="s">
        <v>6</v>
      </c>
      <c r="AS878" s="31">
        <v>32</v>
      </c>
      <c r="AT878" s="31">
        <v>29.87</v>
      </c>
      <c r="AU878" s="48">
        <f t="shared" si="28"/>
        <v>95.583448363425461</v>
      </c>
      <c r="AV878" s="48">
        <f t="shared" si="29"/>
        <v>11.051868890166762</v>
      </c>
    </row>
    <row r="879" spans="1:48" x14ac:dyDescent="0.25">
      <c r="I879" s="43">
        <v>125952</v>
      </c>
      <c r="J879" s="43" t="s">
        <v>13</v>
      </c>
      <c r="K879" s="43">
        <v>33</v>
      </c>
      <c r="L879" s="43">
        <v>16.22</v>
      </c>
      <c r="M879" s="43">
        <f>VLOOKUP(fLineItemInvoiceDetail[[#This Row],[Invoice Number]],fInvoiceHeader[[Invoice Number]:[% Sales Discount]],5,0)*fLineItemInvoiceDetail[[#This Row],[Quanity]]*fLineItemInvoiceDetail[[#This Row],[Unit Price]]</f>
        <v>53.525688251327921</v>
      </c>
      <c r="N8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19.84068493150685</v>
      </c>
      <c r="O879" s="43">
        <f>VLOOKUP(fLineItemInvoiceDetail[[#This Row],[Product]],dProduct[],4,0)*fLineItemInvoiceDetail[[#This Row],[Quanity]]</f>
        <v>181.5</v>
      </c>
      <c r="AQ879" s="30">
        <v>125952</v>
      </c>
      <c r="AR879" s="28" t="s">
        <v>13</v>
      </c>
      <c r="AS879" s="28">
        <v>33</v>
      </c>
      <c r="AT879" s="28">
        <v>16.22</v>
      </c>
      <c r="AU879" s="48">
        <f t="shared" si="28"/>
        <v>53.525688251327921</v>
      </c>
      <c r="AV879" s="48">
        <f t="shared" si="29"/>
        <v>19.84068493150685</v>
      </c>
    </row>
    <row r="880" spans="1:48" x14ac:dyDescent="0.25">
      <c r="I880" s="46">
        <v>125952</v>
      </c>
      <c r="J880" s="46" t="s">
        <v>14</v>
      </c>
      <c r="K880" s="46">
        <v>33</v>
      </c>
      <c r="L880" s="46">
        <v>18.82</v>
      </c>
      <c r="M880" s="46">
        <f>VLOOKUP(fLineItemInvoiceDetail[[#This Row],[Invoice Number]],fInvoiceHeader[[Invoice Number]:[% Sales Discount]],5,0)*fLineItemInvoiceDetail[[#This Row],[Quanity]]*fLineItemInvoiceDetail[[#This Row],[Unit Price]]</f>
        <v>62.105638279284314</v>
      </c>
      <c r="N8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25.251780821917805</v>
      </c>
      <c r="O880" s="46">
        <f>VLOOKUP(fLineItemInvoiceDetail[[#This Row],[Product]],dProduct[],4,0)*fLineItemInvoiceDetail[[#This Row],[Quanity]]</f>
        <v>231</v>
      </c>
      <c r="AQ880" s="32">
        <v>125952</v>
      </c>
      <c r="AR880" s="31" t="s">
        <v>14</v>
      </c>
      <c r="AS880" s="31">
        <v>33</v>
      </c>
      <c r="AT880" s="31">
        <v>18.82</v>
      </c>
      <c r="AU880" s="48">
        <f t="shared" si="28"/>
        <v>62.105638279284314</v>
      </c>
      <c r="AV880" s="48">
        <f t="shared" si="29"/>
        <v>25.251780821917805</v>
      </c>
    </row>
    <row r="881" spans="9:48" x14ac:dyDescent="0.25">
      <c r="I881" s="43">
        <v>125952</v>
      </c>
      <c r="J881" s="43" t="s">
        <v>21</v>
      </c>
      <c r="K881" s="43">
        <v>195</v>
      </c>
      <c r="L881" s="43">
        <v>11.68</v>
      </c>
      <c r="M881" s="43">
        <f>VLOOKUP(fLineItemInvoiceDetail[[#This Row],[Invoice Number]],fInvoiceHeader[[Invoice Number]:[% Sales Discount]],5,0)*fLineItemInvoiceDetail[[#This Row],[Quanity]]*fLineItemInvoiceDetail[[#This Row],[Unit Price]]</f>
        <v>227.75867346938773</v>
      </c>
      <c r="N8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74.607534246575341</v>
      </c>
      <c r="O881" s="43">
        <f>VLOOKUP(fLineItemInvoiceDetail[[#This Row],[Product]],dProduct[],4,0)*fLineItemInvoiceDetail[[#This Row],[Quanity]]</f>
        <v>682.5</v>
      </c>
      <c r="AQ881" s="30">
        <v>125952</v>
      </c>
      <c r="AR881" s="28" t="s">
        <v>21</v>
      </c>
      <c r="AS881" s="28">
        <v>195</v>
      </c>
      <c r="AT881" s="28">
        <v>11.68</v>
      </c>
      <c r="AU881" s="48">
        <f t="shared" si="28"/>
        <v>227.75867346938773</v>
      </c>
      <c r="AV881" s="48">
        <f t="shared" si="29"/>
        <v>74.607534246575341</v>
      </c>
    </row>
    <row r="882" spans="9:48" x14ac:dyDescent="0.25">
      <c r="I882" s="46">
        <v>125954</v>
      </c>
      <c r="J882" s="46" t="s">
        <v>16</v>
      </c>
      <c r="K882" s="46">
        <v>27</v>
      </c>
      <c r="L882" s="46">
        <v>12.32</v>
      </c>
      <c r="M882" s="46">
        <f>VLOOKUP(fLineItemInvoiceDetail[[#This Row],[Invoice Number]],fInvoiceHeader[[Invoice Number]:[% Sales Discount]],5,0)*fLineItemInvoiceDetail[[#This Row],[Quanity]]*fLineItemInvoiceDetail[[#This Row],[Unit Price]]</f>
        <v>6.65</v>
      </c>
      <c r="N8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882" s="46">
        <f>VLOOKUP(fLineItemInvoiceDetail[[#This Row],[Product]],dProduct[],4,0)*fLineItemInvoiceDetail[[#This Row],[Quanity]]</f>
        <v>94.5</v>
      </c>
      <c r="AQ882" s="32">
        <v>125954</v>
      </c>
      <c r="AR882" s="31" t="s">
        <v>16</v>
      </c>
      <c r="AS882" s="31">
        <v>27</v>
      </c>
      <c r="AT882" s="31">
        <v>12.32</v>
      </c>
      <c r="AU882" s="48">
        <f t="shared" si="28"/>
        <v>6.65</v>
      </c>
      <c r="AV882" s="48">
        <f t="shared" si="29"/>
        <v>5.25</v>
      </c>
    </row>
    <row r="883" spans="9:48" x14ac:dyDescent="0.25">
      <c r="I883" s="43">
        <v>125955</v>
      </c>
      <c r="J883" s="43" t="s">
        <v>14</v>
      </c>
      <c r="K883" s="43">
        <v>31</v>
      </c>
      <c r="L883" s="43">
        <v>18.82</v>
      </c>
      <c r="M883" s="43">
        <f>VLOOKUP(fLineItemInvoiceDetail[[#This Row],[Invoice Number]],fInvoiceHeader[[Invoice Number]:[% Sales Discount]],5,0)*fLineItemInvoiceDetail[[#This Row],[Quanity]]*fLineItemInvoiceDetail[[#This Row],[Unit Price]]</f>
        <v>17.5</v>
      </c>
      <c r="N8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883" s="43">
        <f>VLOOKUP(fLineItemInvoiceDetail[[#This Row],[Product]],dProduct[],4,0)*fLineItemInvoiceDetail[[#This Row],[Quanity]]</f>
        <v>217</v>
      </c>
      <c r="AQ883" s="30">
        <v>125955</v>
      </c>
      <c r="AR883" s="28" t="s">
        <v>14</v>
      </c>
      <c r="AS883" s="28">
        <v>31</v>
      </c>
      <c r="AT883" s="28">
        <v>18.82</v>
      </c>
      <c r="AU883" s="48">
        <f t="shared" si="28"/>
        <v>17.5</v>
      </c>
      <c r="AV883" s="48">
        <f t="shared" si="29"/>
        <v>26.95</v>
      </c>
    </row>
    <row r="884" spans="9:48" x14ac:dyDescent="0.25">
      <c r="I884" s="46">
        <v>125956</v>
      </c>
      <c r="J884" s="46" t="s">
        <v>11</v>
      </c>
      <c r="K884" s="46">
        <v>26</v>
      </c>
      <c r="L884" s="46">
        <v>12.97</v>
      </c>
      <c r="M884" s="46">
        <f>VLOOKUP(fLineItemInvoiceDetail[[#This Row],[Invoice Number]],fInvoiceHeader[[Invoice Number]:[% Sales Discount]],5,0)*fLineItemInvoiceDetail[[#This Row],[Quanity]]*fLineItemInvoiceDetail[[#This Row],[Unit Price]]</f>
        <v>21.918606934261213</v>
      </c>
      <c r="N8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18.581151832460733</v>
      </c>
      <c r="O884" s="46">
        <f>VLOOKUP(fLineItemInvoiceDetail[[#This Row],[Product]],dProduct[],4,0)*fLineItemInvoiceDetail[[#This Row],[Quanity]]</f>
        <v>130</v>
      </c>
      <c r="AQ884" s="32">
        <v>125956</v>
      </c>
      <c r="AR884" s="31" t="s">
        <v>11</v>
      </c>
      <c r="AS884" s="31">
        <v>26</v>
      </c>
      <c r="AT884" s="31">
        <v>12.97</v>
      </c>
      <c r="AU884" s="48">
        <f t="shared" si="28"/>
        <v>21.918606934261213</v>
      </c>
      <c r="AV884" s="48">
        <f t="shared" si="29"/>
        <v>18.581151832460733</v>
      </c>
    </row>
    <row r="885" spans="9:48" x14ac:dyDescent="0.25">
      <c r="I885" s="43">
        <v>125956</v>
      </c>
      <c r="J885" s="43" t="s">
        <v>22</v>
      </c>
      <c r="K885" s="43">
        <v>36</v>
      </c>
      <c r="L885" s="43">
        <v>48.75</v>
      </c>
      <c r="M885" s="43">
        <f>VLOOKUP(fLineItemInvoiceDetail[[#This Row],[Invoice Number]],fInvoiceHeader[[Invoice Number]:[% Sales Discount]],5,0)*fLineItemInvoiceDetail[[#This Row],[Quanity]]*fLineItemInvoiceDetail[[#This Row],[Unit Price]]</f>
        <v>114.07139306573879</v>
      </c>
      <c r="N8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36.018848167539268</v>
      </c>
      <c r="O885" s="43">
        <f>VLOOKUP(fLineItemInvoiceDetail[[#This Row],[Product]],dProduct[],4,0)*fLineItemInvoiceDetail[[#This Row],[Quanity]]</f>
        <v>252</v>
      </c>
      <c r="AQ885" s="30">
        <v>125956</v>
      </c>
      <c r="AR885" s="28" t="s">
        <v>22</v>
      </c>
      <c r="AS885" s="28">
        <v>36</v>
      </c>
      <c r="AT885" s="28">
        <v>48.75</v>
      </c>
      <c r="AU885" s="48">
        <f t="shared" si="28"/>
        <v>114.07139306573879</v>
      </c>
      <c r="AV885" s="48">
        <f t="shared" si="29"/>
        <v>36.018848167539268</v>
      </c>
    </row>
    <row r="886" spans="9:48" x14ac:dyDescent="0.25">
      <c r="I886" s="46">
        <v>125957</v>
      </c>
      <c r="J886" s="46" t="s">
        <v>16</v>
      </c>
      <c r="K886" s="46">
        <v>160</v>
      </c>
      <c r="L886" s="46">
        <v>8.5299999999999994</v>
      </c>
      <c r="M886" s="46">
        <f>VLOOKUP(fLineItemInvoiceDetail[[#This Row],[Invoice Number]],fInvoiceHeader[[Invoice Number]:[% Sales Discount]],5,0)*fLineItemInvoiceDetail[[#This Row],[Quanity]]*fLineItemInvoiceDetail[[#This Row],[Unit Price]]</f>
        <v>102.36213443433111</v>
      </c>
      <c r="N8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59.835883171070932</v>
      </c>
      <c r="O886" s="46">
        <f>VLOOKUP(fLineItemInvoiceDetail[[#This Row],[Product]],dProduct[],4,0)*fLineItemInvoiceDetail[[#This Row],[Quanity]]</f>
        <v>560</v>
      </c>
      <c r="AQ886" s="32">
        <v>125957</v>
      </c>
      <c r="AR886" s="31" t="s">
        <v>16</v>
      </c>
      <c r="AS886" s="31">
        <v>160</v>
      </c>
      <c r="AT886" s="31">
        <v>8.5299999999999994</v>
      </c>
      <c r="AU886" s="48">
        <f t="shared" si="28"/>
        <v>102.36213443433111</v>
      </c>
      <c r="AV886" s="48">
        <f t="shared" si="29"/>
        <v>59.835883171070932</v>
      </c>
    </row>
    <row r="887" spans="9:48" x14ac:dyDescent="0.25">
      <c r="I887" s="43">
        <v>125957</v>
      </c>
      <c r="J887" s="43" t="s">
        <v>6</v>
      </c>
      <c r="K887" s="43">
        <v>23</v>
      </c>
      <c r="L887" s="43">
        <v>36.76</v>
      </c>
      <c r="M887" s="43">
        <f>VLOOKUP(fLineItemInvoiceDetail[[#This Row],[Invoice Number]],fInvoiceHeader[[Invoice Number]:[% Sales Discount]],5,0)*fLineItemInvoiceDetail[[#This Row],[Quanity]]*fLineItemInvoiceDetail[[#This Row],[Unit Price]]</f>
        <v>63.412322260798852</v>
      </c>
      <c r="N8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7.3726356050069546</v>
      </c>
      <c r="O887" s="43">
        <f>VLOOKUP(fLineItemInvoiceDetail[[#This Row],[Product]],dProduct[],4,0)*fLineItemInvoiceDetail[[#This Row],[Quanity]]</f>
        <v>69</v>
      </c>
      <c r="AQ887" s="30">
        <v>125957</v>
      </c>
      <c r="AR887" s="28" t="s">
        <v>6</v>
      </c>
      <c r="AS887" s="28">
        <v>23</v>
      </c>
      <c r="AT887" s="28">
        <v>36.76</v>
      </c>
      <c r="AU887" s="48">
        <f t="shared" si="28"/>
        <v>63.412322260798852</v>
      </c>
      <c r="AV887" s="48">
        <f t="shared" si="29"/>
        <v>7.3726356050069546</v>
      </c>
    </row>
    <row r="888" spans="9:48" x14ac:dyDescent="0.25">
      <c r="I888" s="46">
        <v>125957</v>
      </c>
      <c r="J888" s="46" t="s">
        <v>10</v>
      </c>
      <c r="K888" s="46">
        <v>15</v>
      </c>
      <c r="L888" s="46">
        <v>23.16</v>
      </c>
      <c r="M888" s="46">
        <f>VLOOKUP(fLineItemInvoiceDetail[[#This Row],[Invoice Number]],fInvoiceHeader[[Invoice Number]:[% Sales Discount]],5,0)*fLineItemInvoiceDetail[[#This Row],[Quanity]]*fLineItemInvoiceDetail[[#This Row],[Unit Price]]</f>
        <v>26.055543304870042</v>
      </c>
      <c r="N8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9.6164812239221149</v>
      </c>
      <c r="O888" s="46">
        <f>VLOOKUP(fLineItemInvoiceDetail[[#This Row],[Product]],dProduct[],4,0)*fLineItemInvoiceDetail[[#This Row],[Quanity]]</f>
        <v>90</v>
      </c>
      <c r="AQ888" s="32">
        <v>125957</v>
      </c>
      <c r="AR888" s="31" t="s">
        <v>10</v>
      </c>
      <c r="AS888" s="31">
        <v>15</v>
      </c>
      <c r="AT888" s="31">
        <v>23.16</v>
      </c>
      <c r="AU888" s="48">
        <f t="shared" si="28"/>
        <v>26.055543304870042</v>
      </c>
      <c r="AV888" s="48">
        <f t="shared" si="29"/>
        <v>9.6164812239221149</v>
      </c>
    </row>
    <row r="889" spans="9:48" x14ac:dyDescent="0.25">
      <c r="I889" s="43">
        <v>125958</v>
      </c>
      <c r="J889" s="43" t="s">
        <v>6</v>
      </c>
      <c r="K889" s="43">
        <v>74</v>
      </c>
      <c r="L889" s="43">
        <v>27.57</v>
      </c>
      <c r="M889" s="43">
        <f>VLOOKUP(fLineItemInvoiceDetail[[#This Row],[Invoice Number]],fInvoiceHeader[[Invoice Number]:[% Sales Discount]],5,0)*fLineItemInvoiceDetail[[#This Row],[Quanity]]*fLineItemInvoiceDetail[[#This Row],[Unit Price]]</f>
        <v>132.61000000000004</v>
      </c>
      <c r="N8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889" s="43">
        <f>VLOOKUP(fLineItemInvoiceDetail[[#This Row],[Product]],dProduct[],4,0)*fLineItemInvoiceDetail[[#This Row],[Quanity]]</f>
        <v>222</v>
      </c>
      <c r="AQ889" s="30">
        <v>125958</v>
      </c>
      <c r="AR889" s="28" t="s">
        <v>6</v>
      </c>
      <c r="AS889" s="28">
        <v>74</v>
      </c>
      <c r="AT889" s="28">
        <v>27.57</v>
      </c>
      <c r="AU889" s="48">
        <f t="shared" si="28"/>
        <v>132.61000000000004</v>
      </c>
      <c r="AV889" s="48">
        <f t="shared" si="29"/>
        <v>12.25</v>
      </c>
    </row>
    <row r="890" spans="9:48" x14ac:dyDescent="0.25">
      <c r="I890" s="46">
        <v>125961</v>
      </c>
      <c r="J890" s="46" t="s">
        <v>10</v>
      </c>
      <c r="K890" s="46">
        <v>27</v>
      </c>
      <c r="L890" s="46">
        <v>18.82</v>
      </c>
      <c r="M890" s="46">
        <f>VLOOKUP(fLineItemInvoiceDetail[[#This Row],[Invoice Number]],fInvoiceHeader[[Invoice Number]:[% Sales Discount]],5,0)*fLineItemInvoiceDetail[[#This Row],[Quanity]]*fLineItemInvoiceDetail[[#This Row],[Unit Price]]</f>
        <v>50.81414883178735</v>
      </c>
      <c r="N8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20.297928994082845</v>
      </c>
      <c r="O890" s="46">
        <f>VLOOKUP(fLineItemInvoiceDetail[[#This Row],[Product]],dProduct[],4,0)*fLineItemInvoiceDetail[[#This Row],[Quanity]]</f>
        <v>162</v>
      </c>
      <c r="AQ890" s="32">
        <v>125961</v>
      </c>
      <c r="AR890" s="31" t="s">
        <v>10</v>
      </c>
      <c r="AS890" s="31">
        <v>27</v>
      </c>
      <c r="AT890" s="31">
        <v>18.82</v>
      </c>
      <c r="AU890" s="48">
        <f t="shared" si="28"/>
        <v>50.81414883178735</v>
      </c>
      <c r="AV890" s="48">
        <f t="shared" si="29"/>
        <v>20.297928994082845</v>
      </c>
    </row>
    <row r="891" spans="9:48" x14ac:dyDescent="0.25">
      <c r="I891" s="43">
        <v>125961</v>
      </c>
      <c r="J891" s="43" t="s">
        <v>6</v>
      </c>
      <c r="K891" s="43">
        <v>115</v>
      </c>
      <c r="L891" s="43">
        <v>25.27</v>
      </c>
      <c r="M891" s="43">
        <f>VLOOKUP(fLineItemInvoiceDetail[[#This Row],[Invoice Number]],fInvoiceHeader[[Invoice Number]:[% Sales Discount]],5,0)*fLineItemInvoiceDetail[[#This Row],[Quanity]]*fLineItemInvoiceDetail[[#This Row],[Unit Price]]</f>
        <v>290.60585116821272</v>
      </c>
      <c r="N8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43.227071005917168</v>
      </c>
      <c r="O891" s="43">
        <f>VLOOKUP(fLineItemInvoiceDetail[[#This Row],[Product]],dProduct[],4,0)*fLineItemInvoiceDetail[[#This Row],[Quanity]]</f>
        <v>345</v>
      </c>
      <c r="AQ891" s="30">
        <v>125961</v>
      </c>
      <c r="AR891" s="28" t="s">
        <v>6</v>
      </c>
      <c r="AS891" s="28">
        <v>115</v>
      </c>
      <c r="AT891" s="28">
        <v>25.27</v>
      </c>
      <c r="AU891" s="48">
        <f t="shared" si="28"/>
        <v>290.60585116821272</v>
      </c>
      <c r="AV891" s="48">
        <f t="shared" si="29"/>
        <v>43.227071005917168</v>
      </c>
    </row>
    <row r="892" spans="9:48" x14ac:dyDescent="0.25">
      <c r="I892" s="46">
        <v>125962</v>
      </c>
      <c r="J892" s="46" t="s">
        <v>15</v>
      </c>
      <c r="K892" s="46">
        <v>41</v>
      </c>
      <c r="L892" s="46">
        <v>18.82</v>
      </c>
      <c r="M892" s="46">
        <f>VLOOKUP(fLineItemInvoiceDetail[[#This Row],[Invoice Number]],fInvoiceHeader[[Invoice Number]:[% Sales Discount]],5,0)*fLineItemInvoiceDetail[[#This Row],[Quanity]]*fLineItemInvoiceDetail[[#This Row],[Unit Price]]</f>
        <v>27.010000000000005</v>
      </c>
      <c r="N8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892" s="46">
        <f>VLOOKUP(fLineItemInvoiceDetail[[#This Row],[Product]],dProduct[],4,0)*fLineItemInvoiceDetail[[#This Row],[Quanity]]</f>
        <v>205</v>
      </c>
      <c r="AQ892" s="32">
        <v>125962</v>
      </c>
      <c r="AR892" s="31" t="s">
        <v>15</v>
      </c>
      <c r="AS892" s="31">
        <v>41</v>
      </c>
      <c r="AT892" s="31">
        <v>18.82</v>
      </c>
      <c r="AU892" s="48">
        <f t="shared" si="28"/>
        <v>27.010000000000005</v>
      </c>
      <c r="AV892" s="48">
        <f t="shared" si="29"/>
        <v>18.2</v>
      </c>
    </row>
    <row r="893" spans="9:48" x14ac:dyDescent="0.25">
      <c r="I893" s="43">
        <v>125963</v>
      </c>
      <c r="J893" s="43" t="s">
        <v>13</v>
      </c>
      <c r="K893" s="43">
        <v>72</v>
      </c>
      <c r="L893" s="43">
        <v>14.97</v>
      </c>
      <c r="M893" s="43">
        <f>VLOOKUP(fLineItemInvoiceDetail[[#This Row],[Invoice Number]],fInvoiceHeader[[Invoice Number]:[% Sales Discount]],5,0)*fLineItemInvoiceDetail[[#This Row],[Quanity]]*fLineItemInvoiceDetail[[#This Row],[Unit Price]]</f>
        <v>53.889999999999993</v>
      </c>
      <c r="N8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21.875</v>
      </c>
      <c r="O893" s="43">
        <f>VLOOKUP(fLineItemInvoiceDetail[[#This Row],[Product]],dProduct[],4,0)*fLineItemInvoiceDetail[[#This Row],[Quanity]]</f>
        <v>396</v>
      </c>
      <c r="AQ893" s="30">
        <v>125963</v>
      </c>
      <c r="AR893" s="28" t="s">
        <v>13</v>
      </c>
      <c r="AS893" s="28">
        <v>72</v>
      </c>
      <c r="AT893" s="28">
        <v>14.97</v>
      </c>
      <c r="AU893" s="48">
        <f t="shared" si="28"/>
        <v>53.889999999999993</v>
      </c>
      <c r="AV893" s="48">
        <f t="shared" si="29"/>
        <v>21.875</v>
      </c>
    </row>
    <row r="894" spans="9:48" x14ac:dyDescent="0.25">
      <c r="I894" s="46">
        <v>125964</v>
      </c>
      <c r="J894" s="46" t="s">
        <v>8</v>
      </c>
      <c r="K894" s="46">
        <v>30</v>
      </c>
      <c r="L894" s="46">
        <v>18.170000000000002</v>
      </c>
      <c r="M894" s="46">
        <f>VLOOKUP(fLineItemInvoiceDetail[[#This Row],[Invoice Number]],fInvoiceHeader[[Invoice Number]:[% Sales Discount]],5,0)*fLineItemInvoiceDetail[[#This Row],[Quanity]]*fLineItemInvoiceDetail[[#This Row],[Unit Price]]</f>
        <v>16.350000000000001</v>
      </c>
      <c r="N8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894" s="46">
        <f>VLOOKUP(fLineItemInvoiceDetail[[#This Row],[Product]],dProduct[],4,0)*fLineItemInvoiceDetail[[#This Row],[Quanity]]</f>
        <v>120</v>
      </c>
      <c r="AQ894" s="32">
        <v>125964</v>
      </c>
      <c r="AR894" s="31" t="s">
        <v>8</v>
      </c>
      <c r="AS894" s="31">
        <v>30</v>
      </c>
      <c r="AT894" s="31">
        <v>18.170000000000002</v>
      </c>
      <c r="AU894" s="48">
        <f t="shared" si="28"/>
        <v>16.350000000000001</v>
      </c>
      <c r="AV894" s="48">
        <f t="shared" si="29"/>
        <v>21</v>
      </c>
    </row>
    <row r="895" spans="9:48" x14ac:dyDescent="0.25">
      <c r="I895" s="43">
        <v>125965</v>
      </c>
      <c r="J895" s="43" t="s">
        <v>15</v>
      </c>
      <c r="K895" s="43">
        <v>51</v>
      </c>
      <c r="L895" s="43">
        <v>17.37</v>
      </c>
      <c r="M895" s="43">
        <f>VLOOKUP(fLineItemInvoiceDetail[[#This Row],[Invoice Number]],fInvoiceHeader[[Invoice Number]:[% Sales Discount]],5,0)*fLineItemInvoiceDetail[[#This Row],[Quanity]]*fLineItemInvoiceDetail[[#This Row],[Unit Price]]</f>
        <v>31.010000000000005</v>
      </c>
      <c r="N8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895" s="43">
        <f>VLOOKUP(fLineItemInvoiceDetail[[#This Row],[Product]],dProduct[],4,0)*fLineItemInvoiceDetail[[#This Row],[Quanity]]</f>
        <v>255</v>
      </c>
      <c r="AQ895" s="30">
        <v>125965</v>
      </c>
      <c r="AR895" s="28" t="s">
        <v>15</v>
      </c>
      <c r="AS895" s="28">
        <v>51</v>
      </c>
      <c r="AT895" s="28">
        <v>17.37</v>
      </c>
      <c r="AU895" s="48">
        <f t="shared" si="28"/>
        <v>31.010000000000005</v>
      </c>
      <c r="AV895" s="48">
        <f t="shared" si="29"/>
        <v>33.6</v>
      </c>
    </row>
    <row r="896" spans="9:48" x14ac:dyDescent="0.25">
      <c r="I896" s="46">
        <v>125966</v>
      </c>
      <c r="J896" s="46" t="s">
        <v>16</v>
      </c>
      <c r="K896" s="46">
        <v>18</v>
      </c>
      <c r="L896" s="46">
        <v>15.16</v>
      </c>
      <c r="M896" s="46">
        <f>VLOOKUP(fLineItemInvoiceDetail[[#This Row],[Invoice Number]],fInvoiceHeader[[Invoice Number]:[% Sales Discount]],5,0)*fLineItemInvoiceDetail[[#This Row],[Quanity]]*fLineItemInvoiceDetail[[#This Row],[Unit Price]]</f>
        <v>13.64333521267932</v>
      </c>
      <c r="N8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5.0980263157894727</v>
      </c>
      <c r="O896" s="46">
        <f>VLOOKUP(fLineItemInvoiceDetail[[#This Row],[Product]],dProduct[],4,0)*fLineItemInvoiceDetail[[#This Row],[Quanity]]</f>
        <v>63</v>
      </c>
      <c r="AQ896" s="32">
        <v>125966</v>
      </c>
      <c r="AR896" s="31" t="s">
        <v>16</v>
      </c>
      <c r="AS896" s="31">
        <v>18</v>
      </c>
      <c r="AT896" s="31">
        <v>15.16</v>
      </c>
      <c r="AU896" s="48">
        <f t="shared" si="28"/>
        <v>13.64333521267932</v>
      </c>
      <c r="AV896" s="48">
        <f t="shared" si="29"/>
        <v>5.0980263157894727</v>
      </c>
    </row>
    <row r="897" spans="9:48" x14ac:dyDescent="0.25">
      <c r="I897" s="43">
        <v>125966</v>
      </c>
      <c r="J897" s="43" t="s">
        <v>14</v>
      </c>
      <c r="K897" s="43">
        <v>67</v>
      </c>
      <c r="L897" s="43">
        <v>17.37</v>
      </c>
      <c r="M897" s="43">
        <f>VLOOKUP(fLineItemInvoiceDetail[[#This Row],[Invoice Number]],fInvoiceHeader[[Invoice Number]:[% Sales Discount]],5,0)*fLineItemInvoiceDetail[[#This Row],[Quanity]]*fLineItemInvoiceDetail[[#This Row],[Unit Price]]</f>
        <v>58.186664787320687</v>
      </c>
      <c r="N8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37.951973684210522</v>
      </c>
      <c r="O897" s="43">
        <f>VLOOKUP(fLineItemInvoiceDetail[[#This Row],[Product]],dProduct[],4,0)*fLineItemInvoiceDetail[[#This Row],[Quanity]]</f>
        <v>469</v>
      </c>
      <c r="AQ897" s="30">
        <v>125966</v>
      </c>
      <c r="AR897" s="28" t="s">
        <v>14</v>
      </c>
      <c r="AS897" s="28">
        <v>67</v>
      </c>
      <c r="AT897" s="28">
        <v>17.37</v>
      </c>
      <c r="AU897" s="48">
        <f t="shared" si="28"/>
        <v>58.186664787320687</v>
      </c>
      <c r="AV897" s="48">
        <f t="shared" si="29"/>
        <v>37.951973684210522</v>
      </c>
    </row>
    <row r="898" spans="9:48" x14ac:dyDescent="0.25">
      <c r="I898" s="46">
        <v>125967</v>
      </c>
      <c r="J898" s="46" t="s">
        <v>8</v>
      </c>
      <c r="K898" s="46">
        <v>66</v>
      </c>
      <c r="L898" s="46">
        <v>16.77</v>
      </c>
      <c r="M898" s="46">
        <f>VLOOKUP(fLineItemInvoiceDetail[[#This Row],[Invoice Number]],fInvoiceHeader[[Invoice Number]:[% Sales Discount]],5,0)*fLineItemInvoiceDetail[[#This Row],[Quanity]]*fLineItemInvoiceDetail[[#This Row],[Unit Price]]</f>
        <v>110.6810629249061</v>
      </c>
      <c r="N8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31.397202797202798</v>
      </c>
      <c r="O898" s="46">
        <f>VLOOKUP(fLineItemInvoiceDetail[[#This Row],[Product]],dProduct[],4,0)*fLineItemInvoiceDetail[[#This Row],[Quanity]]</f>
        <v>264</v>
      </c>
      <c r="AQ898" s="32">
        <v>125967</v>
      </c>
      <c r="AR898" s="31" t="s">
        <v>8</v>
      </c>
      <c r="AS898" s="31">
        <v>66</v>
      </c>
      <c r="AT898" s="31">
        <v>16.77</v>
      </c>
      <c r="AU898" s="48">
        <f t="shared" si="28"/>
        <v>110.6810629249061</v>
      </c>
      <c r="AV898" s="48">
        <f t="shared" si="29"/>
        <v>31.397202797202798</v>
      </c>
    </row>
    <row r="899" spans="9:48" x14ac:dyDescent="0.25">
      <c r="I899" s="43">
        <v>125967</v>
      </c>
      <c r="J899" s="43" t="s">
        <v>14</v>
      </c>
      <c r="K899" s="43">
        <v>187</v>
      </c>
      <c r="L899" s="43">
        <v>13.03</v>
      </c>
      <c r="M899" s="43">
        <f>VLOOKUP(fLineItemInvoiceDetail[[#This Row],[Invoice Number]],fInvoiceHeader[[Invoice Number]:[% Sales Discount]],5,0)*fLineItemInvoiceDetail[[#This Row],[Quanity]]*fLineItemInvoiceDetail[[#This Row],[Unit Price]]</f>
        <v>243.65893707509395</v>
      </c>
      <c r="N8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155.67779720279719</v>
      </c>
      <c r="O899" s="43">
        <f>VLOOKUP(fLineItemInvoiceDetail[[#This Row],[Product]],dProduct[],4,0)*fLineItemInvoiceDetail[[#This Row],[Quanity]]</f>
        <v>1309</v>
      </c>
      <c r="AQ899" s="30">
        <v>125967</v>
      </c>
      <c r="AR899" s="28" t="s">
        <v>14</v>
      </c>
      <c r="AS899" s="28">
        <v>187</v>
      </c>
      <c r="AT899" s="28">
        <v>13.03</v>
      </c>
      <c r="AU899" s="48">
        <f t="shared" si="28"/>
        <v>243.65893707509395</v>
      </c>
      <c r="AV899" s="48">
        <f t="shared" si="29"/>
        <v>155.67779720279719</v>
      </c>
    </row>
    <row r="900" spans="9:48" x14ac:dyDescent="0.25">
      <c r="I900" s="46">
        <v>125969</v>
      </c>
      <c r="J900" s="46" t="s">
        <v>17</v>
      </c>
      <c r="K900" s="46">
        <v>28</v>
      </c>
      <c r="L900" s="46">
        <v>18.170000000000002</v>
      </c>
      <c r="M900" s="46">
        <f>VLOOKUP(fLineItemInvoiceDetail[[#This Row],[Invoice Number]],fInvoiceHeader[[Invoice Number]:[% Sales Discount]],5,0)*fLineItemInvoiceDetail[[#This Row],[Quanity]]*fLineItemInvoiceDetail[[#This Row],[Unit Price]]</f>
        <v>25.436817049432996</v>
      </c>
      <c r="N9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17.267337164750959</v>
      </c>
      <c r="O900" s="46">
        <f>VLOOKUP(fLineItemInvoiceDetail[[#This Row],[Product]],dProduct[],4,0)*fLineItemInvoiceDetail[[#This Row],[Quanity]]</f>
        <v>182</v>
      </c>
      <c r="AQ900" s="32">
        <v>125969</v>
      </c>
      <c r="AR900" s="31" t="s">
        <v>17</v>
      </c>
      <c r="AS900" s="31">
        <v>28</v>
      </c>
      <c r="AT900" s="31">
        <v>18.170000000000002</v>
      </c>
      <c r="AU900" s="48">
        <f t="shared" si="28"/>
        <v>25.436817049432996</v>
      </c>
      <c r="AV900" s="48">
        <f t="shared" si="29"/>
        <v>17.267337164750959</v>
      </c>
    </row>
    <row r="901" spans="9:48" x14ac:dyDescent="0.25">
      <c r="I901" s="43">
        <v>125969</v>
      </c>
      <c r="J901" s="43" t="s">
        <v>11</v>
      </c>
      <c r="K901" s="43">
        <v>33</v>
      </c>
      <c r="L901" s="43">
        <v>12.97</v>
      </c>
      <c r="M901" s="43">
        <f>VLOOKUP(fLineItemInvoiceDetail[[#This Row],[Invoice Number]],fInvoiceHeader[[Invoice Number]:[% Sales Discount]],5,0)*fLineItemInvoiceDetail[[#This Row],[Quanity]]*fLineItemInvoiceDetail[[#This Row],[Unit Price]]</f>
        <v>21.399504806446686</v>
      </c>
      <c r="N9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15.654454022988508</v>
      </c>
      <c r="O901" s="43">
        <f>VLOOKUP(fLineItemInvoiceDetail[[#This Row],[Product]],dProduct[],4,0)*fLineItemInvoiceDetail[[#This Row],[Quanity]]</f>
        <v>165</v>
      </c>
      <c r="AQ901" s="30">
        <v>125969</v>
      </c>
      <c r="AR901" s="28" t="s">
        <v>11</v>
      </c>
      <c r="AS901" s="28">
        <v>33</v>
      </c>
      <c r="AT901" s="28">
        <v>12.97</v>
      </c>
      <c r="AU901" s="48">
        <f t="shared" si="28"/>
        <v>21.399504806446686</v>
      </c>
      <c r="AV901" s="48">
        <f t="shared" si="29"/>
        <v>15.654454022988508</v>
      </c>
    </row>
    <row r="902" spans="9:48" x14ac:dyDescent="0.25">
      <c r="I902" s="46">
        <v>125969</v>
      </c>
      <c r="J902" s="46" t="s">
        <v>16</v>
      </c>
      <c r="K902" s="46">
        <v>50</v>
      </c>
      <c r="L902" s="46">
        <v>11.37</v>
      </c>
      <c r="M902" s="46">
        <f>VLOOKUP(fLineItemInvoiceDetail[[#This Row],[Invoice Number]],fInvoiceHeader[[Invoice Number]:[% Sales Discount]],5,0)*fLineItemInvoiceDetail[[#This Row],[Quanity]]*fLineItemInvoiceDetail[[#This Row],[Unit Price]]</f>
        <v>28.423678144120323</v>
      </c>
      <c r="N9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16.603208812260537</v>
      </c>
      <c r="O902" s="46">
        <f>VLOOKUP(fLineItemInvoiceDetail[[#This Row],[Product]],dProduct[],4,0)*fLineItemInvoiceDetail[[#This Row],[Quanity]]</f>
        <v>175</v>
      </c>
      <c r="AQ902" s="32">
        <v>125969</v>
      </c>
      <c r="AR902" s="31" t="s">
        <v>16</v>
      </c>
      <c r="AS902" s="31">
        <v>50</v>
      </c>
      <c r="AT902" s="31">
        <v>11.37</v>
      </c>
      <c r="AU902" s="48">
        <f t="shared" si="28"/>
        <v>28.423678144120323</v>
      </c>
      <c r="AV902" s="48">
        <f t="shared" si="29"/>
        <v>16.603208812260537</v>
      </c>
    </row>
    <row r="903" spans="9:48" x14ac:dyDescent="0.25">
      <c r="I903" s="43">
        <v>125971</v>
      </c>
      <c r="J903" s="43" t="s">
        <v>21</v>
      </c>
      <c r="K903" s="43">
        <v>59</v>
      </c>
      <c r="L903" s="43">
        <v>15.57</v>
      </c>
      <c r="M903" s="43">
        <f>VLOOKUP(fLineItemInvoiceDetail[[#This Row],[Invoice Number]],fInvoiceHeader[[Invoice Number]:[% Sales Discount]],5,0)*fLineItemInvoiceDetail[[#This Row],[Quanity]]*fLineItemInvoiceDetail[[#This Row],[Unit Price]]</f>
        <v>45.933367969417219</v>
      </c>
      <c r="N9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18.29320652173913</v>
      </c>
      <c r="O903" s="43">
        <f>VLOOKUP(fLineItemInvoiceDetail[[#This Row],[Product]],dProduct[],4,0)*fLineItemInvoiceDetail[[#This Row],[Quanity]]</f>
        <v>206.5</v>
      </c>
      <c r="AQ903" s="30">
        <v>125971</v>
      </c>
      <c r="AR903" s="28" t="s">
        <v>21</v>
      </c>
      <c r="AS903" s="28">
        <v>59</v>
      </c>
      <c r="AT903" s="28">
        <v>15.57</v>
      </c>
      <c r="AU903" s="48">
        <f t="shared" si="28"/>
        <v>45.933367969417219</v>
      </c>
      <c r="AV903" s="48">
        <f t="shared" si="29"/>
        <v>18.29320652173913</v>
      </c>
    </row>
    <row r="904" spans="9:48" x14ac:dyDescent="0.25">
      <c r="I904" s="46">
        <v>125971</v>
      </c>
      <c r="J904" s="46" t="s">
        <v>21</v>
      </c>
      <c r="K904" s="46">
        <v>33</v>
      </c>
      <c r="L904" s="46">
        <v>16.87</v>
      </c>
      <c r="M904" s="46">
        <f>VLOOKUP(fLineItemInvoiceDetail[[#This Row],[Invoice Number]],fInvoiceHeader[[Invoice Number]:[% Sales Discount]],5,0)*fLineItemInvoiceDetail[[#This Row],[Quanity]]*fLineItemInvoiceDetail[[#This Row],[Unit Price]]</f>
        <v>27.836632030582781</v>
      </c>
      <c r="N9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10.231793478260869</v>
      </c>
      <c r="O904" s="46">
        <f>VLOOKUP(fLineItemInvoiceDetail[[#This Row],[Product]],dProduct[],4,0)*fLineItemInvoiceDetail[[#This Row],[Quanity]]</f>
        <v>115.5</v>
      </c>
      <c r="AQ904" s="32">
        <v>125971</v>
      </c>
      <c r="AR904" s="31" t="s">
        <v>21</v>
      </c>
      <c r="AS904" s="31">
        <v>33</v>
      </c>
      <c r="AT904" s="31">
        <v>16.87</v>
      </c>
      <c r="AU904" s="48">
        <f t="shared" si="28"/>
        <v>27.836632030582781</v>
      </c>
      <c r="AV904" s="48">
        <f t="shared" si="29"/>
        <v>10.231793478260869</v>
      </c>
    </row>
    <row r="905" spans="9:48" x14ac:dyDescent="0.25">
      <c r="I905" s="43">
        <v>125972</v>
      </c>
      <c r="J905" s="43" t="s">
        <v>8</v>
      </c>
      <c r="K905" s="43">
        <v>235</v>
      </c>
      <c r="L905" s="43">
        <v>12.58</v>
      </c>
      <c r="M905" s="43">
        <f>VLOOKUP(fLineItemInvoiceDetail[[#This Row],[Invoice Number]],fInvoiceHeader[[Invoice Number]:[% Sales Discount]],5,0)*fLineItemInvoiceDetail[[#This Row],[Quanity]]*fLineItemInvoiceDetail[[#This Row],[Unit Price]]</f>
        <v>295.62999999999994</v>
      </c>
      <c r="N9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134.22499999999999</v>
      </c>
      <c r="O905" s="43">
        <f>VLOOKUP(fLineItemInvoiceDetail[[#This Row],[Product]],dProduct[],4,0)*fLineItemInvoiceDetail[[#This Row],[Quanity]]</f>
        <v>940</v>
      </c>
      <c r="AQ905" s="30">
        <v>125972</v>
      </c>
      <c r="AR905" s="28" t="s">
        <v>8</v>
      </c>
      <c r="AS905" s="28">
        <v>235</v>
      </c>
      <c r="AT905" s="28">
        <v>12.58</v>
      </c>
      <c r="AU905" s="48">
        <f t="shared" si="28"/>
        <v>295.62999999999994</v>
      </c>
      <c r="AV905" s="48">
        <f t="shared" si="29"/>
        <v>134.22499999999999</v>
      </c>
    </row>
    <row r="906" spans="9:48" x14ac:dyDescent="0.25">
      <c r="I906" s="46">
        <v>125974</v>
      </c>
      <c r="J906" s="46" t="s">
        <v>10</v>
      </c>
      <c r="K906" s="46">
        <v>43</v>
      </c>
      <c r="L906" s="46">
        <v>18.82</v>
      </c>
      <c r="M906" s="46">
        <f>VLOOKUP(fLineItemInvoiceDetail[[#This Row],[Invoice Number]],fInvoiceHeader[[Invoice Number]:[% Sales Discount]],5,0)*fLineItemInvoiceDetail[[#This Row],[Quanity]]*fLineItemInvoiceDetail[[#This Row],[Unit Price]]</f>
        <v>52.603360888259537</v>
      </c>
      <c r="N9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20.156975697569756</v>
      </c>
      <c r="O906" s="46">
        <f>VLOOKUP(fLineItemInvoiceDetail[[#This Row],[Product]],dProduct[],4,0)*fLineItemInvoiceDetail[[#This Row],[Quanity]]</f>
        <v>258</v>
      </c>
      <c r="AQ906" s="32">
        <v>125974</v>
      </c>
      <c r="AR906" s="31" t="s">
        <v>10</v>
      </c>
      <c r="AS906" s="31">
        <v>43</v>
      </c>
      <c r="AT906" s="31">
        <v>18.82</v>
      </c>
      <c r="AU906" s="48">
        <f t="shared" ref="AU906:AU969" si="30">VLOOKUP(AQ906,$AM$9:$AO$872,3,0)/SUMPRODUCT($AS$9:$AS$1780,$AT$9:$AT$1780,--($AQ$9:$AQ$1780=AQ906))*AS906*AT906</f>
        <v>52.603360888259537</v>
      </c>
      <c r="AV906" s="48">
        <f t="shared" ref="AV906:AV969" si="31">(VLOOKUP(AR906,$AX$9:$BA$19,4,0)*AS906)/SUMPRODUCT(SUMIFS($BA$9:$BA$19,$AX$9:$AX$19,$AR$9:$AR$1780),$AS$9:$AS$1780,--($AQ$9:$AQ$1780=AQ906))*VLOOKUP(AQ906,$AM$9:$AO$872,2,0)</f>
        <v>20.156975697569756</v>
      </c>
    </row>
    <row r="907" spans="9:48" x14ac:dyDescent="0.25">
      <c r="I907" s="43">
        <v>125974</v>
      </c>
      <c r="J907" s="43" t="s">
        <v>21</v>
      </c>
      <c r="K907" s="43">
        <v>85</v>
      </c>
      <c r="L907" s="43">
        <v>15.57</v>
      </c>
      <c r="M907" s="43">
        <f>VLOOKUP(fLineItemInvoiceDetail[[#This Row],[Invoice Number]],fInvoiceHeader[[Invoice Number]:[% Sales Discount]],5,0)*fLineItemInvoiceDetail[[#This Row],[Quanity]]*fLineItemInvoiceDetail[[#This Row],[Unit Price]]</f>
        <v>86.026639111740451</v>
      </c>
      <c r="N9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23.243024302430239</v>
      </c>
      <c r="O907" s="43">
        <f>VLOOKUP(fLineItemInvoiceDetail[[#This Row],[Product]],dProduct[],4,0)*fLineItemInvoiceDetail[[#This Row],[Quanity]]</f>
        <v>297.5</v>
      </c>
      <c r="AQ907" s="30">
        <v>125974</v>
      </c>
      <c r="AR907" s="28" t="s">
        <v>21</v>
      </c>
      <c r="AS907" s="28">
        <v>85</v>
      </c>
      <c r="AT907" s="28">
        <v>15.57</v>
      </c>
      <c r="AU907" s="48">
        <f t="shared" si="30"/>
        <v>86.026639111740451</v>
      </c>
      <c r="AV907" s="48">
        <f t="shared" si="31"/>
        <v>23.243024302430239</v>
      </c>
    </row>
    <row r="908" spans="9:48" x14ac:dyDescent="0.25">
      <c r="I908" s="46">
        <v>125975</v>
      </c>
      <c r="J908" s="46" t="s">
        <v>17</v>
      </c>
      <c r="K908" s="46">
        <v>73</v>
      </c>
      <c r="L908" s="46">
        <v>16.77</v>
      </c>
      <c r="M908" s="46">
        <f>VLOOKUP(fLineItemInvoiceDetail[[#This Row],[Invoice Number]],fInvoiceHeader[[Invoice Number]:[% Sales Discount]],5,0)*fLineItemInvoiceDetail[[#This Row],[Quanity]]*fLineItemInvoiceDetail[[#This Row],[Unit Price]]</f>
        <v>61.209999999999994</v>
      </c>
      <c r="N9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36.75</v>
      </c>
      <c r="O908" s="46">
        <f>VLOOKUP(fLineItemInvoiceDetail[[#This Row],[Product]],dProduct[],4,0)*fLineItemInvoiceDetail[[#This Row],[Quanity]]</f>
        <v>474.5</v>
      </c>
      <c r="AQ908" s="32">
        <v>125975</v>
      </c>
      <c r="AR908" s="31" t="s">
        <v>17</v>
      </c>
      <c r="AS908" s="31">
        <v>73</v>
      </c>
      <c r="AT908" s="31">
        <v>16.77</v>
      </c>
      <c r="AU908" s="48">
        <f t="shared" si="30"/>
        <v>61.209999999999994</v>
      </c>
      <c r="AV908" s="48">
        <f t="shared" si="31"/>
        <v>36.75</v>
      </c>
    </row>
    <row r="909" spans="9:48" x14ac:dyDescent="0.25">
      <c r="I909" s="43">
        <v>125976</v>
      </c>
      <c r="J909" s="43" t="s">
        <v>6</v>
      </c>
      <c r="K909" s="43">
        <v>27</v>
      </c>
      <c r="L909" s="43">
        <v>29.87</v>
      </c>
      <c r="M909" s="43">
        <f>VLOOKUP(fLineItemInvoiceDetail[[#This Row],[Invoice Number]],fInvoiceHeader[[Invoice Number]:[% Sales Discount]],5,0)*fLineItemInvoiceDetail[[#This Row],[Quanity]]*fLineItemInvoiceDetail[[#This Row],[Unit Price]]</f>
        <v>80.649925946336921</v>
      </c>
      <c r="N9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9.9069483949613986</v>
      </c>
      <c r="O909" s="43">
        <f>VLOOKUP(fLineItemInvoiceDetail[[#This Row],[Product]],dProduct[],4,0)*fLineItemInvoiceDetail[[#This Row],[Quanity]]</f>
        <v>81</v>
      </c>
      <c r="AQ909" s="30">
        <v>125976</v>
      </c>
      <c r="AR909" s="28" t="s">
        <v>6</v>
      </c>
      <c r="AS909" s="28">
        <v>27</v>
      </c>
      <c r="AT909" s="28">
        <v>29.87</v>
      </c>
      <c r="AU909" s="48">
        <f t="shared" si="30"/>
        <v>80.649925946336921</v>
      </c>
      <c r="AV909" s="48">
        <f t="shared" si="31"/>
        <v>9.9069483949613986</v>
      </c>
    </row>
    <row r="910" spans="9:48" x14ac:dyDescent="0.25">
      <c r="I910" s="46">
        <v>125976</v>
      </c>
      <c r="J910" s="46" t="s">
        <v>21</v>
      </c>
      <c r="K910" s="46">
        <v>161</v>
      </c>
      <c r="L910" s="46">
        <v>11.68</v>
      </c>
      <c r="M910" s="46">
        <f>VLOOKUP(fLineItemInvoiceDetail[[#This Row],[Invoice Number]],fInvoiceHeader[[Invoice Number]:[% Sales Discount]],5,0)*fLineItemInvoiceDetail[[#This Row],[Quanity]]*fLineItemInvoiceDetail[[#This Row],[Unit Price]]</f>
        <v>188.05015901445481</v>
      </c>
      <c r="N9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68.920560747663558</v>
      </c>
      <c r="O910" s="46">
        <f>VLOOKUP(fLineItemInvoiceDetail[[#This Row],[Product]],dProduct[],4,0)*fLineItemInvoiceDetail[[#This Row],[Quanity]]</f>
        <v>563.5</v>
      </c>
      <c r="AQ910" s="32">
        <v>125976</v>
      </c>
      <c r="AR910" s="31" t="s">
        <v>21</v>
      </c>
      <c r="AS910" s="31">
        <v>161</v>
      </c>
      <c r="AT910" s="31">
        <v>11.68</v>
      </c>
      <c r="AU910" s="48">
        <f t="shared" si="30"/>
        <v>188.05015901445481</v>
      </c>
      <c r="AV910" s="48">
        <f t="shared" si="31"/>
        <v>68.920560747663558</v>
      </c>
    </row>
    <row r="911" spans="9:48" x14ac:dyDescent="0.25">
      <c r="I911" s="43">
        <v>125976</v>
      </c>
      <c r="J911" s="43" t="s">
        <v>10</v>
      </c>
      <c r="K911" s="43">
        <v>50</v>
      </c>
      <c r="L911" s="43">
        <v>17.37</v>
      </c>
      <c r="M911" s="43">
        <f>VLOOKUP(fLineItemInvoiceDetail[[#This Row],[Invoice Number]],fInvoiceHeader[[Invoice Number]:[% Sales Discount]],5,0)*fLineItemInvoiceDetail[[#This Row],[Quanity]]*fLineItemInvoiceDetail[[#This Row],[Unit Price]]</f>
        <v>86.850997141184152</v>
      </c>
      <c r="N9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36.692401462820001</v>
      </c>
      <c r="O911" s="43">
        <f>VLOOKUP(fLineItemInvoiceDetail[[#This Row],[Product]],dProduct[],4,0)*fLineItemInvoiceDetail[[#This Row],[Quanity]]</f>
        <v>300</v>
      </c>
      <c r="AQ911" s="30">
        <v>125976</v>
      </c>
      <c r="AR911" s="28" t="s">
        <v>10</v>
      </c>
      <c r="AS911" s="28">
        <v>50</v>
      </c>
      <c r="AT911" s="28">
        <v>17.37</v>
      </c>
      <c r="AU911" s="48">
        <f t="shared" si="30"/>
        <v>86.850997141184152</v>
      </c>
      <c r="AV911" s="48">
        <f t="shared" si="31"/>
        <v>36.692401462820001</v>
      </c>
    </row>
    <row r="912" spans="9:48" x14ac:dyDescent="0.25">
      <c r="I912" s="46">
        <v>125976</v>
      </c>
      <c r="J912" s="46" t="s">
        <v>17</v>
      </c>
      <c r="K912" s="46">
        <v>44</v>
      </c>
      <c r="L912" s="46">
        <v>18.170000000000002</v>
      </c>
      <c r="M912" s="46">
        <f>VLOOKUP(fLineItemInvoiceDetail[[#This Row],[Invoice Number]],fInvoiceHeader[[Invoice Number]:[% Sales Discount]],5,0)*fLineItemInvoiceDetail[[#This Row],[Quanity]]*fLineItemInvoiceDetail[[#This Row],[Unit Price]]</f>
        <v>79.948917898024092</v>
      </c>
      <c r="N9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34.980089394555065</v>
      </c>
      <c r="O912" s="46">
        <f>VLOOKUP(fLineItemInvoiceDetail[[#This Row],[Product]],dProduct[],4,0)*fLineItemInvoiceDetail[[#This Row],[Quanity]]</f>
        <v>286</v>
      </c>
      <c r="AQ912" s="32">
        <v>125976</v>
      </c>
      <c r="AR912" s="31" t="s">
        <v>17</v>
      </c>
      <c r="AS912" s="31">
        <v>44</v>
      </c>
      <c r="AT912" s="31">
        <v>18.170000000000002</v>
      </c>
      <c r="AU912" s="48">
        <f t="shared" si="30"/>
        <v>79.948917898024092</v>
      </c>
      <c r="AV912" s="48">
        <f t="shared" si="31"/>
        <v>34.980089394555065</v>
      </c>
    </row>
    <row r="913" spans="9:48" x14ac:dyDescent="0.25">
      <c r="I913" s="43">
        <v>125977</v>
      </c>
      <c r="J913" s="43" t="s">
        <v>22</v>
      </c>
      <c r="K913" s="43">
        <v>2</v>
      </c>
      <c r="L913" s="43">
        <v>75</v>
      </c>
      <c r="M913" s="43">
        <f>VLOOKUP(fLineItemInvoiceDetail[[#This Row],[Invoice Number]],fInvoiceHeader[[Invoice Number]:[% Sales Discount]],5,0)*fLineItemInvoiceDetail[[#This Row],[Quanity]]*fLineItemInvoiceDetail[[#This Row],[Unit Price]]</f>
        <v>14.999850341968601</v>
      </c>
      <c r="N9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2.1005918827508454</v>
      </c>
      <c r="O913" s="43">
        <f>VLOOKUP(fLineItemInvoiceDetail[[#This Row],[Product]],dProduct[],4,0)*fLineItemInvoiceDetail[[#This Row],[Quanity]]</f>
        <v>14</v>
      </c>
      <c r="AQ913" s="30">
        <v>125977</v>
      </c>
      <c r="AR913" s="28" t="s">
        <v>22</v>
      </c>
      <c r="AS913" s="28">
        <v>2</v>
      </c>
      <c r="AT913" s="28">
        <v>75</v>
      </c>
      <c r="AU913" s="48">
        <f t="shared" si="30"/>
        <v>14.999850341968601</v>
      </c>
      <c r="AV913" s="48">
        <f t="shared" si="31"/>
        <v>2.1005918827508454</v>
      </c>
    </row>
    <row r="914" spans="9:48" x14ac:dyDescent="0.25">
      <c r="I914" s="46">
        <v>125977</v>
      </c>
      <c r="J914" s="46" t="s">
        <v>13</v>
      </c>
      <c r="K914" s="46">
        <v>71</v>
      </c>
      <c r="L914" s="46">
        <v>14.97</v>
      </c>
      <c r="M914" s="46">
        <f>VLOOKUP(fLineItemInvoiceDetail[[#This Row],[Invoice Number]],fInvoiceHeader[[Invoice Number]:[% Sales Discount]],5,0)*fLineItemInvoiceDetail[[#This Row],[Quanity]]*fLineItemInvoiceDetail[[#This Row],[Unit Price]]</f>
        <v>106.28593955312112</v>
      </c>
      <c r="N9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58.591509301014653</v>
      </c>
      <c r="O914" s="46">
        <f>VLOOKUP(fLineItemInvoiceDetail[[#This Row],[Product]],dProduct[],4,0)*fLineItemInvoiceDetail[[#This Row],[Quanity]]</f>
        <v>390.5</v>
      </c>
      <c r="AQ914" s="32">
        <v>125977</v>
      </c>
      <c r="AR914" s="31" t="s">
        <v>13</v>
      </c>
      <c r="AS914" s="31">
        <v>71</v>
      </c>
      <c r="AT914" s="31">
        <v>14.97</v>
      </c>
      <c r="AU914" s="48">
        <f t="shared" si="30"/>
        <v>106.28593955312112</v>
      </c>
      <c r="AV914" s="48">
        <f t="shared" si="31"/>
        <v>58.591509301014653</v>
      </c>
    </row>
    <row r="915" spans="9:48" x14ac:dyDescent="0.25">
      <c r="I915" s="43">
        <v>125977</v>
      </c>
      <c r="J915" s="43" t="s">
        <v>13</v>
      </c>
      <c r="K915" s="43">
        <v>249</v>
      </c>
      <c r="L915" s="43">
        <v>11.23</v>
      </c>
      <c r="M915" s="43">
        <f>VLOOKUP(fLineItemInvoiceDetail[[#This Row],[Invoice Number]],fInvoiceHeader[[Invoice Number]:[% Sales Discount]],5,0)*fLineItemInvoiceDetail[[#This Row],[Quanity]]*fLineItemInvoiceDetail[[#This Row],[Unit Price]]</f>
        <v>279.62421010491033</v>
      </c>
      <c r="N9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205.48289881623452</v>
      </c>
      <c r="O915" s="43">
        <f>VLOOKUP(fLineItemInvoiceDetail[[#This Row],[Product]],dProduct[],4,0)*fLineItemInvoiceDetail[[#This Row],[Quanity]]</f>
        <v>1369.5</v>
      </c>
      <c r="AQ915" s="30">
        <v>125977</v>
      </c>
      <c r="AR915" s="28" t="s">
        <v>13</v>
      </c>
      <c r="AS915" s="28">
        <v>249</v>
      </c>
      <c r="AT915" s="28">
        <v>11.23</v>
      </c>
      <c r="AU915" s="48">
        <f t="shared" si="30"/>
        <v>279.62421010491033</v>
      </c>
      <c r="AV915" s="48">
        <f t="shared" si="31"/>
        <v>205.48289881623452</v>
      </c>
    </row>
    <row r="916" spans="9:48" x14ac:dyDescent="0.25">
      <c r="I916" s="46">
        <v>125978</v>
      </c>
      <c r="J916" s="46" t="s">
        <v>22</v>
      </c>
      <c r="K916" s="46">
        <v>27</v>
      </c>
      <c r="L916" s="46">
        <v>48.75</v>
      </c>
      <c r="M916" s="46">
        <f>VLOOKUP(fLineItemInvoiceDetail[[#This Row],[Invoice Number]],fInvoiceHeader[[Invoice Number]:[% Sales Discount]],5,0)*fLineItemInvoiceDetail[[#This Row],[Quanity]]*fLineItemInvoiceDetail[[#This Row],[Unit Price]]</f>
        <v>98.719012928175914</v>
      </c>
      <c r="N9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13.91769801980198</v>
      </c>
      <c r="O916" s="46">
        <f>VLOOKUP(fLineItemInvoiceDetail[[#This Row],[Product]],dProduct[],4,0)*fLineItemInvoiceDetail[[#This Row],[Quanity]]</f>
        <v>189</v>
      </c>
      <c r="AQ916" s="32">
        <v>125978</v>
      </c>
      <c r="AR916" s="31" t="s">
        <v>22</v>
      </c>
      <c r="AS916" s="31">
        <v>27</v>
      </c>
      <c r="AT916" s="31">
        <v>48.75</v>
      </c>
      <c r="AU916" s="48">
        <f t="shared" si="30"/>
        <v>98.719012928175914</v>
      </c>
      <c r="AV916" s="48">
        <f t="shared" si="31"/>
        <v>13.91769801980198</v>
      </c>
    </row>
    <row r="917" spans="9:48" x14ac:dyDescent="0.25">
      <c r="I917" s="43">
        <v>125978</v>
      </c>
      <c r="J917" s="43" t="s">
        <v>17</v>
      </c>
      <c r="K917" s="43">
        <v>43</v>
      </c>
      <c r="L917" s="43">
        <v>18.170000000000002</v>
      </c>
      <c r="M917" s="43">
        <f>VLOOKUP(fLineItemInvoiceDetail[[#This Row],[Invoice Number]],fInvoiceHeader[[Invoice Number]:[% Sales Discount]],5,0)*fLineItemInvoiceDetail[[#This Row],[Quanity]]*fLineItemInvoiceDetail[[#This Row],[Unit Price]]</f>
        <v>58.598406070969133</v>
      </c>
      <c r="N9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20.581992574257427</v>
      </c>
      <c r="O917" s="43">
        <f>VLOOKUP(fLineItemInvoiceDetail[[#This Row],[Product]],dProduct[],4,0)*fLineItemInvoiceDetail[[#This Row],[Quanity]]</f>
        <v>279.5</v>
      </c>
      <c r="AQ917" s="30">
        <v>125978</v>
      </c>
      <c r="AR917" s="28" t="s">
        <v>17</v>
      </c>
      <c r="AS917" s="28">
        <v>43</v>
      </c>
      <c r="AT917" s="28">
        <v>18.170000000000002</v>
      </c>
      <c r="AU917" s="48">
        <f t="shared" si="30"/>
        <v>58.598406070969133</v>
      </c>
      <c r="AV917" s="48">
        <f t="shared" si="31"/>
        <v>20.581992574257427</v>
      </c>
    </row>
    <row r="918" spans="9:48" x14ac:dyDescent="0.25">
      <c r="I918" s="46">
        <v>125978</v>
      </c>
      <c r="J918" s="46" t="s">
        <v>13</v>
      </c>
      <c r="K918" s="46">
        <v>25</v>
      </c>
      <c r="L918" s="46">
        <v>16.22</v>
      </c>
      <c r="M918" s="46">
        <f>VLOOKUP(fLineItemInvoiceDetail[[#This Row],[Invoice Number]],fInvoiceHeader[[Invoice Number]:[% Sales Discount]],5,0)*fLineItemInvoiceDetail[[#This Row],[Quanity]]*fLineItemInvoiceDetail[[#This Row],[Unit Price]]</f>
        <v>30.412581000854949</v>
      </c>
      <c r="N9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10.125309405940595</v>
      </c>
      <c r="O918" s="46">
        <f>VLOOKUP(fLineItemInvoiceDetail[[#This Row],[Product]],dProduct[],4,0)*fLineItemInvoiceDetail[[#This Row],[Quanity]]</f>
        <v>137.5</v>
      </c>
      <c r="AQ918" s="32">
        <v>125978</v>
      </c>
      <c r="AR918" s="31" t="s">
        <v>13</v>
      </c>
      <c r="AS918" s="31">
        <v>25</v>
      </c>
      <c r="AT918" s="31">
        <v>16.22</v>
      </c>
      <c r="AU918" s="48">
        <f t="shared" si="30"/>
        <v>30.412581000854949</v>
      </c>
      <c r="AV918" s="48">
        <f t="shared" si="31"/>
        <v>10.125309405940595</v>
      </c>
    </row>
    <row r="919" spans="9:48" x14ac:dyDescent="0.25">
      <c r="I919" s="43">
        <v>125979</v>
      </c>
      <c r="J919" s="43" t="s">
        <v>11</v>
      </c>
      <c r="K919" s="43">
        <v>50</v>
      </c>
      <c r="L919" s="43">
        <v>11.97</v>
      </c>
      <c r="M919" s="43">
        <f>VLOOKUP(fLineItemInvoiceDetail[[#This Row],[Invoice Number]],fInvoiceHeader[[Invoice Number]:[% Sales Discount]],5,0)*fLineItemInvoiceDetail[[#This Row],[Quanity]]*fLineItemInvoiceDetail[[#This Row],[Unit Price]]</f>
        <v>17.96</v>
      </c>
      <c r="N9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919" s="43">
        <f>VLOOKUP(fLineItemInvoiceDetail[[#This Row],[Product]],dProduct[],4,0)*fLineItemInvoiceDetail[[#This Row],[Quanity]]</f>
        <v>250</v>
      </c>
      <c r="AQ919" s="30">
        <v>125979</v>
      </c>
      <c r="AR919" s="28" t="s">
        <v>11</v>
      </c>
      <c r="AS919" s="28">
        <v>50</v>
      </c>
      <c r="AT919" s="28">
        <v>11.97</v>
      </c>
      <c r="AU919" s="48">
        <f t="shared" si="30"/>
        <v>17.96</v>
      </c>
      <c r="AV919" s="48">
        <f t="shared" si="31"/>
        <v>25.2</v>
      </c>
    </row>
    <row r="920" spans="9:48" x14ac:dyDescent="0.25">
      <c r="I920" s="46">
        <v>125980</v>
      </c>
      <c r="J920" s="46" t="s">
        <v>17</v>
      </c>
      <c r="K920" s="46">
        <v>41</v>
      </c>
      <c r="L920" s="46">
        <v>18.170000000000002</v>
      </c>
      <c r="M920" s="46">
        <f>VLOOKUP(fLineItemInvoiceDetail[[#This Row],[Invoice Number]],fInvoiceHeader[[Invoice Number]:[% Sales Discount]],5,0)*fLineItemInvoiceDetail[[#This Row],[Quanity]]*fLineItemInvoiceDetail[[#This Row],[Unit Price]]</f>
        <v>22.350000000000005</v>
      </c>
      <c r="N9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20.824999999999999</v>
      </c>
      <c r="O920" s="46">
        <f>VLOOKUP(fLineItemInvoiceDetail[[#This Row],[Product]],dProduct[],4,0)*fLineItemInvoiceDetail[[#This Row],[Quanity]]</f>
        <v>266.5</v>
      </c>
      <c r="AQ920" s="32">
        <v>125980</v>
      </c>
      <c r="AR920" s="31" t="s">
        <v>17</v>
      </c>
      <c r="AS920" s="31">
        <v>41</v>
      </c>
      <c r="AT920" s="31">
        <v>18.170000000000002</v>
      </c>
      <c r="AU920" s="48">
        <f t="shared" si="30"/>
        <v>22.350000000000005</v>
      </c>
      <c r="AV920" s="48">
        <f t="shared" si="31"/>
        <v>20.824999999999999</v>
      </c>
    </row>
    <row r="921" spans="9:48" x14ac:dyDescent="0.25">
      <c r="I921" s="43">
        <v>125981</v>
      </c>
      <c r="J921" s="43" t="s">
        <v>16</v>
      </c>
      <c r="K921" s="43">
        <v>32</v>
      </c>
      <c r="L921" s="43">
        <v>12.32</v>
      </c>
      <c r="M921" s="43">
        <f>VLOOKUP(fLineItemInvoiceDetail[[#This Row],[Invoice Number]],fInvoiceHeader[[Invoice Number]:[% Sales Discount]],5,0)*fLineItemInvoiceDetail[[#This Row],[Quanity]]*fLineItemInvoiceDetail[[#This Row],[Unit Price]]</f>
        <v>7.8800000000000008</v>
      </c>
      <c r="N9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8.5749999999999993</v>
      </c>
      <c r="O921" s="43">
        <f>VLOOKUP(fLineItemInvoiceDetail[[#This Row],[Product]],dProduct[],4,0)*fLineItemInvoiceDetail[[#This Row],[Quanity]]</f>
        <v>112</v>
      </c>
      <c r="AQ921" s="30">
        <v>125981</v>
      </c>
      <c r="AR921" s="28" t="s">
        <v>16</v>
      </c>
      <c r="AS921" s="28">
        <v>32</v>
      </c>
      <c r="AT921" s="28">
        <v>12.32</v>
      </c>
      <c r="AU921" s="48">
        <f t="shared" si="30"/>
        <v>7.8800000000000008</v>
      </c>
      <c r="AV921" s="48">
        <f t="shared" si="31"/>
        <v>8.5749999999999993</v>
      </c>
    </row>
    <row r="922" spans="9:48" x14ac:dyDescent="0.25">
      <c r="I922" s="46">
        <v>125982</v>
      </c>
      <c r="J922" s="46" t="s">
        <v>6</v>
      </c>
      <c r="K922" s="46">
        <v>73</v>
      </c>
      <c r="L922" s="46">
        <v>27.57</v>
      </c>
      <c r="M922" s="46">
        <f>VLOOKUP(fLineItemInvoiceDetail[[#This Row],[Invoice Number]],fInvoiceHeader[[Invoice Number]:[% Sales Discount]],5,0)*fLineItemInvoiceDetail[[#This Row],[Quanity]]*fLineItemInvoiceDetail[[#This Row],[Unit Price]]</f>
        <v>150.94831983781808</v>
      </c>
      <c r="N9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19.364210526315791</v>
      </c>
      <c r="O922" s="46">
        <f>VLOOKUP(fLineItemInvoiceDetail[[#This Row],[Product]],dProduct[],4,0)*fLineItemInvoiceDetail[[#This Row],[Quanity]]</f>
        <v>219</v>
      </c>
      <c r="AQ922" s="32">
        <v>125982</v>
      </c>
      <c r="AR922" s="31" t="s">
        <v>6</v>
      </c>
      <c r="AS922" s="31">
        <v>73</v>
      </c>
      <c r="AT922" s="31">
        <v>27.57</v>
      </c>
      <c r="AU922" s="48">
        <f t="shared" si="30"/>
        <v>150.94831983781808</v>
      </c>
      <c r="AV922" s="48">
        <f t="shared" si="31"/>
        <v>19.364210526315791</v>
      </c>
    </row>
    <row r="923" spans="9:48" x14ac:dyDescent="0.25">
      <c r="I923" s="43">
        <v>125982</v>
      </c>
      <c r="J923" s="43" t="s">
        <v>14</v>
      </c>
      <c r="K923" s="43">
        <v>23</v>
      </c>
      <c r="L923" s="43">
        <v>23.16</v>
      </c>
      <c r="M923" s="43">
        <f>VLOOKUP(fLineItemInvoiceDetail[[#This Row],[Invoice Number]],fInvoiceHeader[[Invoice Number]:[% Sales Discount]],5,0)*fLineItemInvoiceDetail[[#This Row],[Quanity]]*fLineItemInvoiceDetail[[#This Row],[Unit Price]]</f>
        <v>39.951680162181916</v>
      </c>
      <c r="N9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14.235789473684211</v>
      </c>
      <c r="O923" s="43">
        <f>VLOOKUP(fLineItemInvoiceDetail[[#This Row],[Product]],dProduct[],4,0)*fLineItemInvoiceDetail[[#This Row],[Quanity]]</f>
        <v>161</v>
      </c>
      <c r="AQ923" s="30">
        <v>125982</v>
      </c>
      <c r="AR923" s="28" t="s">
        <v>14</v>
      </c>
      <c r="AS923" s="28">
        <v>23</v>
      </c>
      <c r="AT923" s="28">
        <v>23.16</v>
      </c>
      <c r="AU923" s="48">
        <f t="shared" si="30"/>
        <v>39.951680162181916</v>
      </c>
      <c r="AV923" s="48">
        <f t="shared" si="31"/>
        <v>14.235789473684211</v>
      </c>
    </row>
    <row r="924" spans="9:48" x14ac:dyDescent="0.25">
      <c r="I924" s="46">
        <v>125983</v>
      </c>
      <c r="J924" s="46" t="s">
        <v>13</v>
      </c>
      <c r="K924" s="46">
        <v>111</v>
      </c>
      <c r="L924" s="46">
        <v>13.72</v>
      </c>
      <c r="M924" s="46">
        <f>VLOOKUP(fLineItemInvoiceDetail[[#This Row],[Invoice Number]],fInvoiceHeader[[Invoice Number]:[% Sales Discount]],5,0)*fLineItemInvoiceDetail[[#This Row],[Quanity]]*fLineItemInvoiceDetail[[#This Row],[Unit Price]]</f>
        <v>98.99173911340084</v>
      </c>
      <c r="N9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71.723076923076931</v>
      </c>
      <c r="O924" s="46">
        <f>VLOOKUP(fLineItemInvoiceDetail[[#This Row],[Product]],dProduct[],4,0)*fLineItemInvoiceDetail[[#This Row],[Quanity]]</f>
        <v>610.5</v>
      </c>
      <c r="AQ924" s="32">
        <v>125983</v>
      </c>
      <c r="AR924" s="31" t="s">
        <v>13</v>
      </c>
      <c r="AS924" s="31">
        <v>111</v>
      </c>
      <c r="AT924" s="31">
        <v>13.72</v>
      </c>
      <c r="AU924" s="48">
        <f t="shared" si="30"/>
        <v>98.99173911340084</v>
      </c>
      <c r="AV924" s="48">
        <f t="shared" si="31"/>
        <v>71.723076923076931</v>
      </c>
    </row>
    <row r="925" spans="9:48" x14ac:dyDescent="0.25">
      <c r="I925" s="43">
        <v>125983</v>
      </c>
      <c r="J925" s="43" t="s">
        <v>13</v>
      </c>
      <c r="K925" s="43">
        <v>32</v>
      </c>
      <c r="L925" s="43">
        <v>16.22</v>
      </c>
      <c r="M925" s="43">
        <f>VLOOKUP(fLineItemInvoiceDetail[[#This Row],[Invoice Number]],fInvoiceHeader[[Invoice Number]:[% Sales Discount]],5,0)*fLineItemInvoiceDetail[[#This Row],[Quanity]]*fLineItemInvoiceDetail[[#This Row],[Unit Price]]</f>
        <v>33.738260886599143</v>
      </c>
      <c r="N9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20.676923076923078</v>
      </c>
      <c r="O925" s="43">
        <f>VLOOKUP(fLineItemInvoiceDetail[[#This Row],[Product]],dProduct[],4,0)*fLineItemInvoiceDetail[[#This Row],[Quanity]]</f>
        <v>176</v>
      </c>
      <c r="AQ925" s="30">
        <v>125983</v>
      </c>
      <c r="AR925" s="28" t="s">
        <v>13</v>
      </c>
      <c r="AS925" s="28">
        <v>32</v>
      </c>
      <c r="AT925" s="28">
        <v>16.22</v>
      </c>
      <c r="AU925" s="48">
        <f t="shared" si="30"/>
        <v>33.738260886599143</v>
      </c>
      <c r="AV925" s="48">
        <f t="shared" si="31"/>
        <v>20.676923076923078</v>
      </c>
    </row>
    <row r="926" spans="9:48" x14ac:dyDescent="0.25">
      <c r="I926" s="46">
        <v>125984</v>
      </c>
      <c r="J926" s="46" t="s">
        <v>22</v>
      </c>
      <c r="K926" s="46">
        <v>16</v>
      </c>
      <c r="L926" s="46">
        <v>60</v>
      </c>
      <c r="M926" s="46">
        <f>VLOOKUP(fLineItemInvoiceDetail[[#This Row],[Invoice Number]],fInvoiceHeader[[Invoice Number]:[% Sales Discount]],5,0)*fLineItemInvoiceDetail[[#This Row],[Quanity]]*fLineItemInvoiceDetail[[#This Row],[Unit Price]]</f>
        <v>62.402270051619524</v>
      </c>
      <c r="N9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15.485714285714284</v>
      </c>
      <c r="O926" s="46">
        <f>VLOOKUP(fLineItemInvoiceDetail[[#This Row],[Product]],dProduct[],4,0)*fLineItemInvoiceDetail[[#This Row],[Quanity]]</f>
        <v>112</v>
      </c>
      <c r="AQ926" s="32">
        <v>125984</v>
      </c>
      <c r="AR926" s="31" t="s">
        <v>22</v>
      </c>
      <c r="AS926" s="31">
        <v>16</v>
      </c>
      <c r="AT926" s="31">
        <v>60</v>
      </c>
      <c r="AU926" s="48">
        <f t="shared" si="30"/>
        <v>62.402270051619524</v>
      </c>
      <c r="AV926" s="48">
        <f t="shared" si="31"/>
        <v>15.485714285714284</v>
      </c>
    </row>
    <row r="927" spans="9:48" x14ac:dyDescent="0.25">
      <c r="I927" s="43">
        <v>125984</v>
      </c>
      <c r="J927" s="43" t="s">
        <v>21</v>
      </c>
      <c r="K927" s="43">
        <v>66</v>
      </c>
      <c r="L927" s="43">
        <v>15.57</v>
      </c>
      <c r="M927" s="43">
        <f>VLOOKUP(fLineItemInvoiceDetail[[#This Row],[Invoice Number]],fInvoiceHeader[[Invoice Number]:[% Sales Discount]],5,0)*fLineItemInvoiceDetail[[#This Row],[Quanity]]*fLineItemInvoiceDetail[[#This Row],[Unit Price]]</f>
        <v>66.797729948380479</v>
      </c>
      <c r="N9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31.93928571428571</v>
      </c>
      <c r="O927" s="43">
        <f>VLOOKUP(fLineItemInvoiceDetail[[#This Row],[Product]],dProduct[],4,0)*fLineItemInvoiceDetail[[#This Row],[Quanity]]</f>
        <v>231</v>
      </c>
      <c r="AQ927" s="30">
        <v>125984</v>
      </c>
      <c r="AR927" s="28" t="s">
        <v>21</v>
      </c>
      <c r="AS927" s="28">
        <v>66</v>
      </c>
      <c r="AT927" s="28">
        <v>15.57</v>
      </c>
      <c r="AU927" s="48">
        <f t="shared" si="30"/>
        <v>66.797729948380479</v>
      </c>
      <c r="AV927" s="48">
        <f t="shared" si="31"/>
        <v>31.93928571428571</v>
      </c>
    </row>
    <row r="928" spans="9:48" x14ac:dyDescent="0.25">
      <c r="I928" s="46">
        <v>125985</v>
      </c>
      <c r="J928" s="46" t="s">
        <v>15</v>
      </c>
      <c r="K928" s="46">
        <v>182</v>
      </c>
      <c r="L928" s="46">
        <v>13.03</v>
      </c>
      <c r="M928" s="46">
        <f>VLOOKUP(fLineItemInvoiceDetail[[#This Row],[Invoice Number]],fInvoiceHeader[[Invoice Number]:[% Sales Discount]],5,0)*fLineItemInvoiceDetail[[#This Row],[Quanity]]*fLineItemInvoiceDetail[[#This Row],[Unit Price]]</f>
        <v>237.14599999999999</v>
      </c>
      <c r="N9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93.896551724137936</v>
      </c>
      <c r="O928" s="46">
        <f>VLOOKUP(fLineItemInvoiceDetail[[#This Row],[Product]],dProduct[],4,0)*fLineItemInvoiceDetail[[#This Row],[Quanity]]</f>
        <v>910</v>
      </c>
      <c r="AQ928" s="32">
        <v>125985</v>
      </c>
      <c r="AR928" s="31" t="s">
        <v>15</v>
      </c>
      <c r="AS928" s="31">
        <v>182</v>
      </c>
      <c r="AT928" s="31">
        <v>13.03</v>
      </c>
      <c r="AU928" s="48">
        <f t="shared" si="30"/>
        <v>237.14599999999999</v>
      </c>
      <c r="AV928" s="48">
        <f t="shared" si="31"/>
        <v>93.896551724137936</v>
      </c>
    </row>
    <row r="929" spans="9:48" x14ac:dyDescent="0.25">
      <c r="I929" s="43">
        <v>125985</v>
      </c>
      <c r="J929" s="43" t="s">
        <v>16</v>
      </c>
      <c r="K929" s="43">
        <v>117</v>
      </c>
      <c r="L929" s="43">
        <v>10.42</v>
      </c>
      <c r="M929" s="43">
        <f>VLOOKUP(fLineItemInvoiceDetail[[#This Row],[Invoice Number]],fInvoiceHeader[[Invoice Number]:[% Sales Discount]],5,0)*fLineItemInvoiceDetail[[#This Row],[Quanity]]*fLineItemInvoiceDetail[[#This Row],[Unit Price]]</f>
        <v>121.91399999999999</v>
      </c>
      <c r="N9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42.25344827586207</v>
      </c>
      <c r="O929" s="43">
        <f>VLOOKUP(fLineItemInvoiceDetail[[#This Row],[Product]],dProduct[],4,0)*fLineItemInvoiceDetail[[#This Row],[Quanity]]</f>
        <v>409.5</v>
      </c>
      <c r="AQ929" s="30">
        <v>125985</v>
      </c>
      <c r="AR929" s="28" t="s">
        <v>16</v>
      </c>
      <c r="AS929" s="28">
        <v>117</v>
      </c>
      <c r="AT929" s="28">
        <v>10.42</v>
      </c>
      <c r="AU929" s="48">
        <f t="shared" si="30"/>
        <v>121.91399999999999</v>
      </c>
      <c r="AV929" s="48">
        <f t="shared" si="31"/>
        <v>42.25344827586207</v>
      </c>
    </row>
    <row r="930" spans="9:48" x14ac:dyDescent="0.25">
      <c r="I930" s="46">
        <v>125986</v>
      </c>
      <c r="J930" s="46" t="s">
        <v>14</v>
      </c>
      <c r="K930" s="46">
        <v>31</v>
      </c>
      <c r="L930" s="46">
        <v>18.82</v>
      </c>
      <c r="M930" s="46">
        <f>VLOOKUP(fLineItemInvoiceDetail[[#This Row],[Invoice Number]],fInvoiceHeader[[Invoice Number]:[% Sales Discount]],5,0)*fLineItemInvoiceDetail[[#This Row],[Quanity]]*fLineItemInvoiceDetail[[#This Row],[Unit Price]]</f>
        <v>43.75597467614844</v>
      </c>
      <c r="N9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23.704140127388538</v>
      </c>
      <c r="O930" s="46">
        <f>VLOOKUP(fLineItemInvoiceDetail[[#This Row],[Product]],dProduct[],4,0)*fLineItemInvoiceDetail[[#This Row],[Quanity]]</f>
        <v>217</v>
      </c>
      <c r="AQ930" s="32">
        <v>125986</v>
      </c>
      <c r="AR930" s="31" t="s">
        <v>14</v>
      </c>
      <c r="AS930" s="31">
        <v>31</v>
      </c>
      <c r="AT930" s="31">
        <v>18.82</v>
      </c>
      <c r="AU930" s="48">
        <f t="shared" si="30"/>
        <v>43.75597467614844</v>
      </c>
      <c r="AV930" s="48">
        <f t="shared" si="31"/>
        <v>23.704140127388538</v>
      </c>
    </row>
    <row r="931" spans="9:48" x14ac:dyDescent="0.25">
      <c r="I931" s="43">
        <v>125986</v>
      </c>
      <c r="J931" s="43" t="s">
        <v>10</v>
      </c>
      <c r="K931" s="43">
        <v>147</v>
      </c>
      <c r="L931" s="43">
        <v>13.03</v>
      </c>
      <c r="M931" s="43">
        <f>VLOOKUP(fLineItemInvoiceDetail[[#This Row],[Invoice Number]],fInvoiceHeader[[Invoice Number]:[% Sales Discount]],5,0)*fLineItemInvoiceDetail[[#This Row],[Quanity]]*fLineItemInvoiceDetail[[#This Row],[Unit Price]]</f>
        <v>143.65402532385156</v>
      </c>
      <c r="N9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96.345859872611484</v>
      </c>
      <c r="O931" s="43">
        <f>VLOOKUP(fLineItemInvoiceDetail[[#This Row],[Product]],dProduct[],4,0)*fLineItemInvoiceDetail[[#This Row],[Quanity]]</f>
        <v>882</v>
      </c>
      <c r="AQ931" s="30">
        <v>125986</v>
      </c>
      <c r="AR931" s="28" t="s">
        <v>10</v>
      </c>
      <c r="AS931" s="28">
        <v>147</v>
      </c>
      <c r="AT931" s="28">
        <v>13.03</v>
      </c>
      <c r="AU931" s="48">
        <f t="shared" si="30"/>
        <v>143.65402532385156</v>
      </c>
      <c r="AV931" s="48">
        <f t="shared" si="31"/>
        <v>96.345859872611484</v>
      </c>
    </row>
    <row r="932" spans="9:48" x14ac:dyDescent="0.25">
      <c r="I932" s="46">
        <v>125987</v>
      </c>
      <c r="J932" s="46" t="s">
        <v>11</v>
      </c>
      <c r="K932" s="46">
        <v>43</v>
      </c>
      <c r="L932" s="46">
        <v>12.97</v>
      </c>
      <c r="M932" s="46">
        <f>VLOOKUP(fLineItemInvoiceDetail[[#This Row],[Invoice Number]],fInvoiceHeader[[Invoice Number]:[% Sales Discount]],5,0)*fLineItemInvoiceDetail[[#This Row],[Quanity]]*fLineItemInvoiceDetail[[#This Row],[Unit Price]]</f>
        <v>16.73</v>
      </c>
      <c r="N9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932" s="46">
        <f>VLOOKUP(fLineItemInvoiceDetail[[#This Row],[Product]],dProduct[],4,0)*fLineItemInvoiceDetail[[#This Row],[Quanity]]</f>
        <v>215</v>
      </c>
      <c r="AQ932" s="32">
        <v>125987</v>
      </c>
      <c r="AR932" s="31" t="s">
        <v>11</v>
      </c>
      <c r="AS932" s="31">
        <v>43</v>
      </c>
      <c r="AT932" s="31">
        <v>12.97</v>
      </c>
      <c r="AU932" s="48">
        <f t="shared" si="30"/>
        <v>16.73</v>
      </c>
      <c r="AV932" s="48">
        <f t="shared" si="31"/>
        <v>17.149999999999999</v>
      </c>
    </row>
    <row r="933" spans="9:48" x14ac:dyDescent="0.25">
      <c r="I933" s="43">
        <v>125988</v>
      </c>
      <c r="J933" s="43" t="s">
        <v>8</v>
      </c>
      <c r="K933" s="43">
        <v>63</v>
      </c>
      <c r="L933" s="43">
        <v>16.77</v>
      </c>
      <c r="M933" s="43">
        <f>VLOOKUP(fLineItemInvoiceDetail[[#This Row],[Invoice Number]],fInvoiceHeader[[Invoice Number]:[% Sales Discount]],5,0)*fLineItemInvoiceDetail[[#This Row],[Quanity]]*fLineItemInvoiceDetail[[#This Row],[Unit Price]]</f>
        <v>68.675909118398991</v>
      </c>
      <c r="N9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24.274436826640546</v>
      </c>
      <c r="O933" s="43">
        <f>VLOOKUP(fLineItemInvoiceDetail[[#This Row],[Product]],dProduct[],4,0)*fLineItemInvoiceDetail[[#This Row],[Quanity]]</f>
        <v>252</v>
      </c>
      <c r="AQ933" s="30">
        <v>125988</v>
      </c>
      <c r="AR933" s="28" t="s">
        <v>8</v>
      </c>
      <c r="AS933" s="28">
        <v>63</v>
      </c>
      <c r="AT933" s="28">
        <v>16.77</v>
      </c>
      <c r="AU933" s="48">
        <f t="shared" si="30"/>
        <v>68.675909118398991</v>
      </c>
      <c r="AV933" s="48">
        <f t="shared" si="31"/>
        <v>24.274436826640546</v>
      </c>
    </row>
    <row r="934" spans="9:48" x14ac:dyDescent="0.25">
      <c r="I934" s="46">
        <v>125988</v>
      </c>
      <c r="J934" s="46" t="s">
        <v>13</v>
      </c>
      <c r="K934" s="46">
        <v>47</v>
      </c>
      <c r="L934" s="46">
        <v>16.22</v>
      </c>
      <c r="M934" s="46">
        <f>VLOOKUP(fLineItemInvoiceDetail[[#This Row],[Invoice Number]],fInvoiceHeader[[Invoice Number]:[% Sales Discount]],5,0)*fLineItemInvoiceDetail[[#This Row],[Quanity]]*fLineItemInvoiceDetail[[#This Row],[Unit Price]]</f>
        <v>49.554090881601013</v>
      </c>
      <c r="N9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24.900563173359448</v>
      </c>
      <c r="O934" s="46">
        <f>VLOOKUP(fLineItemInvoiceDetail[[#This Row],[Product]],dProduct[],4,0)*fLineItemInvoiceDetail[[#This Row],[Quanity]]</f>
        <v>258.5</v>
      </c>
      <c r="AQ934" s="32">
        <v>125988</v>
      </c>
      <c r="AR934" s="31" t="s">
        <v>13</v>
      </c>
      <c r="AS934" s="31">
        <v>47</v>
      </c>
      <c r="AT934" s="31">
        <v>16.22</v>
      </c>
      <c r="AU934" s="48">
        <f t="shared" si="30"/>
        <v>49.554090881601013</v>
      </c>
      <c r="AV934" s="48">
        <f t="shared" si="31"/>
        <v>24.900563173359448</v>
      </c>
    </row>
    <row r="935" spans="9:48" x14ac:dyDescent="0.25">
      <c r="I935" s="43">
        <v>125990</v>
      </c>
      <c r="J935" s="43" t="s">
        <v>13</v>
      </c>
      <c r="K935" s="43">
        <v>31</v>
      </c>
      <c r="L935" s="43">
        <v>16.22</v>
      </c>
      <c r="M935" s="43">
        <f>VLOOKUP(fLineItemInvoiceDetail[[#This Row],[Invoice Number]],fInvoiceHeader[[Invoice Number]:[% Sales Discount]],5,0)*fLineItemInvoiceDetail[[#This Row],[Quanity]]*fLineItemInvoiceDetail[[#This Row],[Unit Price]]</f>
        <v>25.14226746433193</v>
      </c>
      <c r="N9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21.916039823008852</v>
      </c>
      <c r="O935" s="43">
        <f>VLOOKUP(fLineItemInvoiceDetail[[#This Row],[Product]],dProduct[],4,0)*fLineItemInvoiceDetail[[#This Row],[Quanity]]</f>
        <v>170.5</v>
      </c>
      <c r="AQ935" s="30">
        <v>125990</v>
      </c>
      <c r="AR935" s="28" t="s">
        <v>13</v>
      </c>
      <c r="AS935" s="28">
        <v>31</v>
      </c>
      <c r="AT935" s="28">
        <v>16.22</v>
      </c>
      <c r="AU935" s="48">
        <f t="shared" si="30"/>
        <v>25.14226746433193</v>
      </c>
      <c r="AV935" s="48">
        <f t="shared" si="31"/>
        <v>21.916039823008852</v>
      </c>
    </row>
    <row r="936" spans="9:48" x14ac:dyDescent="0.25">
      <c r="I936" s="46">
        <v>125990</v>
      </c>
      <c r="J936" s="46" t="s">
        <v>16</v>
      </c>
      <c r="K936" s="46">
        <v>11</v>
      </c>
      <c r="L936" s="46">
        <v>18</v>
      </c>
      <c r="M936" s="46">
        <f>VLOOKUP(fLineItemInvoiceDetail[[#This Row],[Invoice Number]],fInvoiceHeader[[Invoice Number]:[% Sales Discount]],5,0)*fLineItemInvoiceDetail[[#This Row],[Quanity]]*fLineItemInvoiceDetail[[#This Row],[Unit Price]]</f>
        <v>9.9004991009461083</v>
      </c>
      <c r="N9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4.9487831858407088</v>
      </c>
      <c r="O936" s="46">
        <f>VLOOKUP(fLineItemInvoiceDetail[[#This Row],[Product]],dProduct[],4,0)*fLineItemInvoiceDetail[[#This Row],[Quanity]]</f>
        <v>38.5</v>
      </c>
      <c r="AQ936" s="32">
        <v>125990</v>
      </c>
      <c r="AR936" s="31" t="s">
        <v>16</v>
      </c>
      <c r="AS936" s="31">
        <v>11</v>
      </c>
      <c r="AT936" s="31">
        <v>18</v>
      </c>
      <c r="AU936" s="48">
        <f t="shared" si="30"/>
        <v>9.9004991009461083</v>
      </c>
      <c r="AV936" s="48">
        <f t="shared" si="31"/>
        <v>4.9487831858407088</v>
      </c>
    </row>
    <row r="937" spans="9:48" x14ac:dyDescent="0.25">
      <c r="I937" s="43">
        <v>125990</v>
      </c>
      <c r="J937" s="43" t="s">
        <v>15</v>
      </c>
      <c r="K937" s="43">
        <v>26</v>
      </c>
      <c r="L937" s="43">
        <v>18.82</v>
      </c>
      <c r="M937" s="43">
        <f>VLOOKUP(fLineItemInvoiceDetail[[#This Row],[Invoice Number]],fInvoiceHeader[[Invoice Number]:[% Sales Discount]],5,0)*fLineItemInvoiceDetail[[#This Row],[Quanity]]*fLineItemInvoiceDetail[[#This Row],[Unit Price]]</f>
        <v>24.467233434721969</v>
      </c>
      <c r="N9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16.710176991150444</v>
      </c>
      <c r="O937" s="43">
        <f>VLOOKUP(fLineItemInvoiceDetail[[#This Row],[Product]],dProduct[],4,0)*fLineItemInvoiceDetail[[#This Row],[Quanity]]</f>
        <v>130</v>
      </c>
      <c r="AQ937" s="30">
        <v>125990</v>
      </c>
      <c r="AR937" s="28" t="s">
        <v>15</v>
      </c>
      <c r="AS937" s="28">
        <v>26</v>
      </c>
      <c r="AT937" s="28">
        <v>18.82</v>
      </c>
      <c r="AU937" s="48">
        <f t="shared" si="30"/>
        <v>24.467233434721969</v>
      </c>
      <c r="AV937" s="48">
        <f t="shared" si="31"/>
        <v>16.710176991150444</v>
      </c>
    </row>
    <row r="938" spans="9:48" x14ac:dyDescent="0.25">
      <c r="I938" s="46">
        <v>125991</v>
      </c>
      <c r="J938" s="46" t="s">
        <v>17</v>
      </c>
      <c r="K938" s="46">
        <v>24</v>
      </c>
      <c r="L938" s="46">
        <v>22.36</v>
      </c>
      <c r="M938" s="46">
        <f>VLOOKUP(fLineItemInvoiceDetail[[#This Row],[Invoice Number]],fInvoiceHeader[[Invoice Number]:[% Sales Discount]],5,0)*fLineItemInvoiceDetail[[#This Row],[Quanity]]*fLineItemInvoiceDetail[[#This Row],[Unit Price]]</f>
        <v>34.882678232433115</v>
      </c>
      <c r="N9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14.644897959183673</v>
      </c>
      <c r="O938" s="46">
        <f>VLOOKUP(fLineItemInvoiceDetail[[#This Row],[Product]],dProduct[],4,0)*fLineItemInvoiceDetail[[#This Row],[Quanity]]</f>
        <v>156</v>
      </c>
      <c r="AQ938" s="32">
        <v>125991</v>
      </c>
      <c r="AR938" s="31" t="s">
        <v>17</v>
      </c>
      <c r="AS938" s="31">
        <v>24</v>
      </c>
      <c r="AT938" s="31">
        <v>22.36</v>
      </c>
      <c r="AU938" s="48">
        <f t="shared" si="30"/>
        <v>34.882678232433115</v>
      </c>
      <c r="AV938" s="48">
        <f t="shared" si="31"/>
        <v>14.644897959183673</v>
      </c>
    </row>
    <row r="939" spans="9:48" x14ac:dyDescent="0.25">
      <c r="I939" s="43">
        <v>125991</v>
      </c>
      <c r="J939" s="43" t="s">
        <v>21</v>
      </c>
      <c r="K939" s="43">
        <v>50</v>
      </c>
      <c r="L939" s="43">
        <v>15.57</v>
      </c>
      <c r="M939" s="43">
        <f>VLOOKUP(fLineItemInvoiceDetail[[#This Row],[Invoice Number]],fInvoiceHeader[[Invoice Number]:[% Sales Discount]],5,0)*fLineItemInvoiceDetail[[#This Row],[Quanity]]*fLineItemInvoiceDetail[[#This Row],[Unit Price]]</f>
        <v>50.604064184461052</v>
      </c>
      <c r="N9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16.428571428571431</v>
      </c>
      <c r="O939" s="43">
        <f>VLOOKUP(fLineItemInvoiceDetail[[#This Row],[Product]],dProduct[],4,0)*fLineItemInvoiceDetail[[#This Row],[Quanity]]</f>
        <v>175</v>
      </c>
      <c r="AQ939" s="30">
        <v>125991</v>
      </c>
      <c r="AR939" s="28" t="s">
        <v>21</v>
      </c>
      <c r="AS939" s="28">
        <v>50</v>
      </c>
      <c r="AT939" s="28">
        <v>15.57</v>
      </c>
      <c r="AU939" s="48">
        <f t="shared" si="30"/>
        <v>50.604064184461052</v>
      </c>
      <c r="AV939" s="48">
        <f t="shared" si="31"/>
        <v>16.428571428571431</v>
      </c>
    </row>
    <row r="940" spans="9:48" x14ac:dyDescent="0.25">
      <c r="I940" s="46">
        <v>125991</v>
      </c>
      <c r="J940" s="46" t="s">
        <v>11</v>
      </c>
      <c r="K940" s="46">
        <v>71</v>
      </c>
      <c r="L940" s="46">
        <v>11.97</v>
      </c>
      <c r="M940" s="46">
        <f>VLOOKUP(fLineItemInvoiceDetail[[#This Row],[Invoice Number]],fInvoiceHeader[[Invoice Number]:[% Sales Discount]],5,0)*fLineItemInvoiceDetail[[#This Row],[Quanity]]*fLineItemInvoiceDetail[[#This Row],[Unit Price]]</f>
        <v>55.243257583105866</v>
      </c>
      <c r="N9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33.326530612244902</v>
      </c>
      <c r="O940" s="46">
        <f>VLOOKUP(fLineItemInvoiceDetail[[#This Row],[Product]],dProduct[],4,0)*fLineItemInvoiceDetail[[#This Row],[Quanity]]</f>
        <v>355</v>
      </c>
      <c r="AQ940" s="32">
        <v>125991</v>
      </c>
      <c r="AR940" s="31" t="s">
        <v>11</v>
      </c>
      <c r="AS940" s="31">
        <v>71</v>
      </c>
      <c r="AT940" s="31">
        <v>11.97</v>
      </c>
      <c r="AU940" s="48">
        <f t="shared" si="30"/>
        <v>55.243257583105866</v>
      </c>
      <c r="AV940" s="48">
        <f t="shared" si="31"/>
        <v>33.326530612244902</v>
      </c>
    </row>
    <row r="941" spans="9:48" x14ac:dyDescent="0.25">
      <c r="I941" s="43">
        <v>125992</v>
      </c>
      <c r="J941" s="43" t="s">
        <v>21</v>
      </c>
      <c r="K941" s="43">
        <v>51</v>
      </c>
      <c r="L941" s="43">
        <v>15.57</v>
      </c>
      <c r="M941" s="43">
        <f>VLOOKUP(fLineItemInvoiceDetail[[#This Row],[Invoice Number]],fInvoiceHeader[[Invoice Number]:[% Sales Discount]],5,0)*fLineItemInvoiceDetail[[#This Row],[Quanity]]*fLineItemInvoiceDetail[[#This Row],[Unit Price]]</f>
        <v>39.706395459075765</v>
      </c>
      <c r="N9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24.669101123595503</v>
      </c>
      <c r="O941" s="43">
        <f>VLOOKUP(fLineItemInvoiceDetail[[#This Row],[Product]],dProduct[],4,0)*fLineItemInvoiceDetail[[#This Row],[Quanity]]</f>
        <v>178.5</v>
      </c>
      <c r="AQ941" s="30">
        <v>125992</v>
      </c>
      <c r="AR941" s="28" t="s">
        <v>21</v>
      </c>
      <c r="AS941" s="28">
        <v>51</v>
      </c>
      <c r="AT941" s="28">
        <v>15.57</v>
      </c>
      <c r="AU941" s="48">
        <f t="shared" si="30"/>
        <v>39.706395459075765</v>
      </c>
      <c r="AV941" s="48">
        <f t="shared" si="31"/>
        <v>24.669101123595503</v>
      </c>
    </row>
    <row r="942" spans="9:48" x14ac:dyDescent="0.25">
      <c r="I942" s="46">
        <v>125992</v>
      </c>
      <c r="J942" s="46" t="s">
        <v>14</v>
      </c>
      <c r="K942" s="46">
        <v>19</v>
      </c>
      <c r="L942" s="46">
        <v>23.16</v>
      </c>
      <c r="M942" s="46">
        <f>VLOOKUP(fLineItemInvoiceDetail[[#This Row],[Invoice Number]],fInvoiceHeader[[Invoice Number]:[% Sales Discount]],5,0)*fLineItemInvoiceDetail[[#This Row],[Quanity]]*fLineItemInvoiceDetail[[#This Row],[Unit Price]]</f>
        <v>22.003604540924226</v>
      </c>
      <c r="N9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18.380898876404494</v>
      </c>
      <c r="O942" s="46">
        <f>VLOOKUP(fLineItemInvoiceDetail[[#This Row],[Product]],dProduct[],4,0)*fLineItemInvoiceDetail[[#This Row],[Quanity]]</f>
        <v>133</v>
      </c>
      <c r="AQ942" s="32">
        <v>125992</v>
      </c>
      <c r="AR942" s="31" t="s">
        <v>14</v>
      </c>
      <c r="AS942" s="31">
        <v>19</v>
      </c>
      <c r="AT942" s="31">
        <v>23.16</v>
      </c>
      <c r="AU942" s="48">
        <f t="shared" si="30"/>
        <v>22.003604540924226</v>
      </c>
      <c r="AV942" s="48">
        <f t="shared" si="31"/>
        <v>18.380898876404494</v>
      </c>
    </row>
    <row r="943" spans="9:48" x14ac:dyDescent="0.25">
      <c r="I943" s="43">
        <v>125993</v>
      </c>
      <c r="J943" s="43" t="s">
        <v>15</v>
      </c>
      <c r="K943" s="43">
        <v>35</v>
      </c>
      <c r="L943" s="43">
        <v>18.82</v>
      </c>
      <c r="M943" s="43">
        <f>VLOOKUP(fLineItemInvoiceDetail[[#This Row],[Invoice Number]],fInvoiceHeader[[Invoice Number]:[% Sales Discount]],5,0)*fLineItemInvoiceDetail[[#This Row],[Quanity]]*fLineItemInvoiceDetail[[#This Row],[Unit Price]]</f>
        <v>32.935395810549338</v>
      </c>
      <c r="N9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26.558823529411764</v>
      </c>
      <c r="O943" s="43">
        <f>VLOOKUP(fLineItemInvoiceDetail[[#This Row],[Product]],dProduct[],4,0)*fLineItemInvoiceDetail[[#This Row],[Quanity]]</f>
        <v>175</v>
      </c>
      <c r="AQ943" s="30">
        <v>125993</v>
      </c>
      <c r="AR943" s="28" t="s">
        <v>15</v>
      </c>
      <c r="AS943" s="28">
        <v>35</v>
      </c>
      <c r="AT943" s="28">
        <v>18.82</v>
      </c>
      <c r="AU943" s="48">
        <f t="shared" si="30"/>
        <v>32.935395810549338</v>
      </c>
      <c r="AV943" s="48">
        <f t="shared" si="31"/>
        <v>26.558823529411764</v>
      </c>
    </row>
    <row r="944" spans="9:48" x14ac:dyDescent="0.25">
      <c r="I944" s="46">
        <v>125993</v>
      </c>
      <c r="J944" s="46" t="s">
        <v>11</v>
      </c>
      <c r="K944" s="46">
        <v>84</v>
      </c>
      <c r="L944" s="46">
        <v>11.97</v>
      </c>
      <c r="M944" s="46">
        <f>VLOOKUP(fLineItemInvoiceDetail[[#This Row],[Invoice Number]],fInvoiceHeader[[Invoice Number]:[% Sales Discount]],5,0)*fLineItemInvoiceDetail[[#This Row],[Quanity]]*fLineItemInvoiceDetail[[#This Row],[Unit Price]]</f>
        <v>50.274604189450656</v>
      </c>
      <c r="N9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63.741176470588236</v>
      </c>
      <c r="O944" s="46">
        <f>VLOOKUP(fLineItemInvoiceDetail[[#This Row],[Product]],dProduct[],4,0)*fLineItemInvoiceDetail[[#This Row],[Quanity]]</f>
        <v>420</v>
      </c>
      <c r="AQ944" s="32">
        <v>125993</v>
      </c>
      <c r="AR944" s="31" t="s">
        <v>11</v>
      </c>
      <c r="AS944" s="31">
        <v>84</v>
      </c>
      <c r="AT944" s="31">
        <v>11.97</v>
      </c>
      <c r="AU944" s="48">
        <f t="shared" si="30"/>
        <v>50.274604189450656</v>
      </c>
      <c r="AV944" s="48">
        <f t="shared" si="31"/>
        <v>63.741176470588236</v>
      </c>
    </row>
    <row r="945" spans="9:48" x14ac:dyDescent="0.25">
      <c r="I945" s="43">
        <v>125994</v>
      </c>
      <c r="J945" s="43" t="s">
        <v>16</v>
      </c>
      <c r="K945" s="43">
        <v>97</v>
      </c>
      <c r="L945" s="43">
        <v>11.37</v>
      </c>
      <c r="M945" s="43">
        <f>VLOOKUP(fLineItemInvoiceDetail[[#This Row],[Invoice Number]],fInvoiceHeader[[Invoice Number]:[% Sales Discount]],5,0)*fLineItemInvoiceDetail[[#This Row],[Quanity]]*fLineItemInvoiceDetail[[#This Row],[Unit Price]]</f>
        <v>55.140000000000008</v>
      </c>
      <c r="N9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945" s="43">
        <f>VLOOKUP(fLineItemInvoiceDetail[[#This Row],[Product]],dProduct[],4,0)*fLineItemInvoiceDetail[[#This Row],[Quanity]]</f>
        <v>339.5</v>
      </c>
      <c r="AQ945" s="30">
        <v>125994</v>
      </c>
      <c r="AR945" s="28" t="s">
        <v>16</v>
      </c>
      <c r="AS945" s="28">
        <v>97</v>
      </c>
      <c r="AT945" s="28">
        <v>11.37</v>
      </c>
      <c r="AU945" s="48">
        <f t="shared" si="30"/>
        <v>55.140000000000008</v>
      </c>
      <c r="AV945" s="48">
        <f t="shared" si="31"/>
        <v>30.8</v>
      </c>
    </row>
    <row r="946" spans="9:48" x14ac:dyDescent="0.25">
      <c r="I946" s="46">
        <v>125996</v>
      </c>
      <c r="J946" s="46" t="s">
        <v>22</v>
      </c>
      <c r="K946" s="46">
        <v>27</v>
      </c>
      <c r="L946" s="46">
        <v>48.75</v>
      </c>
      <c r="M946" s="46">
        <f>VLOOKUP(fLineItemInvoiceDetail[[#This Row],[Invoice Number]],fInvoiceHeader[[Invoice Number]:[% Sales Discount]],5,0)*fLineItemInvoiceDetail[[#This Row],[Quanity]]*fLineItemInvoiceDetail[[#This Row],[Unit Price]]</f>
        <v>65.81</v>
      </c>
      <c r="N9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946" s="46">
        <f>VLOOKUP(fLineItemInvoiceDetail[[#This Row],[Product]],dProduct[],4,0)*fLineItemInvoiceDetail[[#This Row],[Quanity]]</f>
        <v>189</v>
      </c>
      <c r="AQ946" s="32">
        <v>125996</v>
      </c>
      <c r="AR946" s="31" t="s">
        <v>22</v>
      </c>
      <c r="AS946" s="31">
        <v>27</v>
      </c>
      <c r="AT946" s="31">
        <v>48.75</v>
      </c>
      <c r="AU946" s="48">
        <f t="shared" si="30"/>
        <v>65.81</v>
      </c>
      <c r="AV946" s="48">
        <f t="shared" si="31"/>
        <v>29.4</v>
      </c>
    </row>
    <row r="947" spans="9:48" x14ac:dyDescent="0.25">
      <c r="I947" s="43">
        <v>125997</v>
      </c>
      <c r="J947" s="43" t="s">
        <v>8</v>
      </c>
      <c r="K947" s="43">
        <v>18</v>
      </c>
      <c r="L947" s="43">
        <v>22.36</v>
      </c>
      <c r="M947" s="43">
        <f>VLOOKUP(fLineItemInvoiceDetail[[#This Row],[Invoice Number]],fInvoiceHeader[[Invoice Number]:[% Sales Discount]],5,0)*fLineItemInvoiceDetail[[#This Row],[Quanity]]*fLineItemInvoiceDetail[[#This Row],[Unit Price]]</f>
        <v>8.0499999999999989</v>
      </c>
      <c r="N9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4.375</v>
      </c>
      <c r="O947" s="43">
        <f>VLOOKUP(fLineItemInvoiceDetail[[#This Row],[Product]],dProduct[],4,0)*fLineItemInvoiceDetail[[#This Row],[Quanity]]</f>
        <v>72</v>
      </c>
      <c r="AQ947" s="30">
        <v>125997</v>
      </c>
      <c r="AR947" s="28" t="s">
        <v>8</v>
      </c>
      <c r="AS947" s="28">
        <v>18</v>
      </c>
      <c r="AT947" s="28">
        <v>22.36</v>
      </c>
      <c r="AU947" s="48">
        <f t="shared" si="30"/>
        <v>8.0499999999999989</v>
      </c>
      <c r="AV947" s="48">
        <f t="shared" si="31"/>
        <v>4.375</v>
      </c>
    </row>
    <row r="948" spans="9:48" x14ac:dyDescent="0.25">
      <c r="I948" s="46">
        <v>125999</v>
      </c>
      <c r="J948" s="46" t="s">
        <v>17</v>
      </c>
      <c r="K948" s="46">
        <v>231</v>
      </c>
      <c r="L948" s="46">
        <v>12.58</v>
      </c>
      <c r="M948" s="46">
        <f>VLOOKUP(fLineItemInvoiceDetail[[#This Row],[Invoice Number]],fInvoiceHeader[[Invoice Number]:[% Sales Discount]],5,0)*fLineItemInvoiceDetail[[#This Row],[Quanity]]*fLineItemInvoiceDetail[[#This Row],[Unit Price]]</f>
        <v>290.60000000000002</v>
      </c>
      <c r="N9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180.95</v>
      </c>
      <c r="O948" s="46">
        <f>VLOOKUP(fLineItemInvoiceDetail[[#This Row],[Product]],dProduct[],4,0)*fLineItemInvoiceDetail[[#This Row],[Quanity]]</f>
        <v>1501.5</v>
      </c>
      <c r="AQ948" s="32">
        <v>125999</v>
      </c>
      <c r="AR948" s="31" t="s">
        <v>17</v>
      </c>
      <c r="AS948" s="31">
        <v>231</v>
      </c>
      <c r="AT948" s="31">
        <v>12.58</v>
      </c>
      <c r="AU948" s="48">
        <f t="shared" si="30"/>
        <v>290.60000000000002</v>
      </c>
      <c r="AV948" s="48">
        <f t="shared" si="31"/>
        <v>180.95</v>
      </c>
    </row>
    <row r="949" spans="9:48" x14ac:dyDescent="0.25">
      <c r="I949" s="43">
        <v>126000</v>
      </c>
      <c r="J949" s="43" t="s">
        <v>16</v>
      </c>
      <c r="K949" s="43">
        <v>42</v>
      </c>
      <c r="L949" s="43">
        <v>12.32</v>
      </c>
      <c r="M949" s="43">
        <f>VLOOKUP(fLineItemInvoiceDetail[[#This Row],[Invoice Number]],fInvoiceHeader[[Invoice Number]:[% Sales Discount]],5,0)*fLineItemInvoiceDetail[[#This Row],[Quanity]]*fLineItemInvoiceDetail[[#This Row],[Unit Price]]</f>
        <v>15.52</v>
      </c>
      <c r="N9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949" s="43">
        <f>VLOOKUP(fLineItemInvoiceDetail[[#This Row],[Product]],dProduct[],4,0)*fLineItemInvoiceDetail[[#This Row],[Quanity]]</f>
        <v>147</v>
      </c>
      <c r="AQ949" s="30">
        <v>126000</v>
      </c>
      <c r="AR949" s="28" t="s">
        <v>16</v>
      </c>
      <c r="AS949" s="28">
        <v>42</v>
      </c>
      <c r="AT949" s="28">
        <v>12.32</v>
      </c>
      <c r="AU949" s="48">
        <f t="shared" si="30"/>
        <v>15.52</v>
      </c>
      <c r="AV949" s="48">
        <f t="shared" si="31"/>
        <v>26.25</v>
      </c>
    </row>
    <row r="950" spans="9:48" x14ac:dyDescent="0.25">
      <c r="I950" s="46">
        <v>126004</v>
      </c>
      <c r="J950" s="46" t="s">
        <v>16</v>
      </c>
      <c r="K950" s="46">
        <v>159</v>
      </c>
      <c r="L950" s="46">
        <v>8.5299999999999994</v>
      </c>
      <c r="M950" s="46">
        <f>VLOOKUP(fLineItemInvoiceDetail[[#This Row],[Invoice Number]],fInvoiceHeader[[Invoice Number]:[% Sales Discount]],5,0)*fLineItemInvoiceDetail[[#This Row],[Quanity]]*fLineItemInvoiceDetail[[#This Row],[Unit Price]]</f>
        <v>135.62871215946674</v>
      </c>
      <c r="N9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61.292832167832167</v>
      </c>
      <c r="O950" s="46">
        <f>VLOOKUP(fLineItemInvoiceDetail[[#This Row],[Product]],dProduct[],4,0)*fLineItemInvoiceDetail[[#This Row],[Quanity]]</f>
        <v>556.5</v>
      </c>
      <c r="AQ950" s="32">
        <v>126004</v>
      </c>
      <c r="AR950" s="31" t="s">
        <v>16</v>
      </c>
      <c r="AS950" s="31">
        <v>159</v>
      </c>
      <c r="AT950" s="31">
        <v>8.5299999999999994</v>
      </c>
      <c r="AU950" s="48">
        <f t="shared" si="30"/>
        <v>135.62871215946674</v>
      </c>
      <c r="AV950" s="48">
        <f t="shared" si="31"/>
        <v>61.292832167832167</v>
      </c>
    </row>
    <row r="951" spans="9:48" x14ac:dyDescent="0.25">
      <c r="I951" s="43">
        <v>126004</v>
      </c>
      <c r="J951" s="43" t="s">
        <v>21</v>
      </c>
      <c r="K951" s="43">
        <v>127</v>
      </c>
      <c r="L951" s="43">
        <v>14.27</v>
      </c>
      <c r="M951" s="43">
        <f>VLOOKUP(fLineItemInvoiceDetail[[#This Row],[Invoice Number]],fInvoiceHeader[[Invoice Number]:[% Sales Discount]],5,0)*fLineItemInvoiceDetail[[#This Row],[Quanity]]*fLineItemInvoiceDetail[[#This Row],[Unit Price]]</f>
        <v>181.23128784053324</v>
      </c>
      <c r="N9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48.957167832167833</v>
      </c>
      <c r="O951" s="43">
        <f>VLOOKUP(fLineItemInvoiceDetail[[#This Row],[Product]],dProduct[],4,0)*fLineItemInvoiceDetail[[#This Row],[Quanity]]</f>
        <v>444.5</v>
      </c>
      <c r="AQ951" s="30">
        <v>126004</v>
      </c>
      <c r="AR951" s="28" t="s">
        <v>21</v>
      </c>
      <c r="AS951" s="28">
        <v>127</v>
      </c>
      <c r="AT951" s="28">
        <v>14.27</v>
      </c>
      <c r="AU951" s="48">
        <f t="shared" si="30"/>
        <v>181.23128784053324</v>
      </c>
      <c r="AV951" s="48">
        <f t="shared" si="31"/>
        <v>48.957167832167833</v>
      </c>
    </row>
    <row r="952" spans="9:48" x14ac:dyDescent="0.25">
      <c r="I952" s="46">
        <v>126005</v>
      </c>
      <c r="J952" s="46" t="s">
        <v>13</v>
      </c>
      <c r="K952" s="46">
        <v>39</v>
      </c>
      <c r="L952" s="46">
        <v>16.22</v>
      </c>
      <c r="M952" s="46">
        <f>VLOOKUP(fLineItemInvoiceDetail[[#This Row],[Invoice Number]],fInvoiceHeader[[Invoice Number]:[% Sales Discount]],5,0)*fLineItemInvoiceDetail[[#This Row],[Quanity]]*fLineItemInvoiceDetail[[#This Row],[Unit Price]]</f>
        <v>18.98</v>
      </c>
      <c r="N9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952" s="46">
        <f>VLOOKUP(fLineItemInvoiceDetail[[#This Row],[Product]],dProduct[],4,0)*fLineItemInvoiceDetail[[#This Row],[Quanity]]</f>
        <v>214.5</v>
      </c>
      <c r="AQ952" s="32">
        <v>126005</v>
      </c>
      <c r="AR952" s="31" t="s">
        <v>13</v>
      </c>
      <c r="AS952" s="31">
        <v>39</v>
      </c>
      <c r="AT952" s="31">
        <v>16.22</v>
      </c>
      <c r="AU952" s="48">
        <f t="shared" si="30"/>
        <v>18.98</v>
      </c>
      <c r="AV952" s="48">
        <f t="shared" si="31"/>
        <v>29.4</v>
      </c>
    </row>
    <row r="953" spans="9:48" x14ac:dyDescent="0.25">
      <c r="I953" s="43">
        <v>126006</v>
      </c>
      <c r="J953" s="43" t="s">
        <v>16</v>
      </c>
      <c r="K953" s="43">
        <v>61</v>
      </c>
      <c r="L953" s="43">
        <v>11.37</v>
      </c>
      <c r="M953" s="43">
        <f>VLOOKUP(fLineItemInvoiceDetail[[#This Row],[Invoice Number]],fInvoiceHeader[[Invoice Number]:[% Sales Discount]],5,0)*fLineItemInvoiceDetail[[#This Row],[Quanity]]*fLineItemInvoiceDetail[[#This Row],[Unit Price]]</f>
        <v>69.357148605477832</v>
      </c>
      <c r="N9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16.35587171678721</v>
      </c>
      <c r="O953" s="43">
        <f>VLOOKUP(fLineItemInvoiceDetail[[#This Row],[Product]],dProduct[],4,0)*fLineItemInvoiceDetail[[#This Row],[Quanity]]</f>
        <v>213.5</v>
      </c>
      <c r="AQ953" s="30">
        <v>126006</v>
      </c>
      <c r="AR953" s="28" t="s">
        <v>16</v>
      </c>
      <c r="AS953" s="28">
        <v>61</v>
      </c>
      <c r="AT953" s="28">
        <v>11.37</v>
      </c>
      <c r="AU953" s="48">
        <f t="shared" si="30"/>
        <v>69.357148605477832</v>
      </c>
      <c r="AV953" s="48">
        <f t="shared" si="31"/>
        <v>16.35587171678721</v>
      </c>
    </row>
    <row r="954" spans="9:48" x14ac:dyDescent="0.25">
      <c r="I954" s="46">
        <v>126006</v>
      </c>
      <c r="J954" s="46" t="s">
        <v>6</v>
      </c>
      <c r="K954" s="46">
        <v>54</v>
      </c>
      <c r="L954" s="46">
        <v>27.57</v>
      </c>
      <c r="M954" s="46">
        <f>VLOOKUP(fLineItemInvoiceDetail[[#This Row],[Invoice Number]],fInvoiceHeader[[Invoice Number]:[% Sales Discount]],5,0)*fLineItemInvoiceDetail[[#This Row],[Quanity]]*fLineItemInvoiceDetail[[#This Row],[Unit Price]]</f>
        <v>148.87831898851346</v>
      </c>
      <c r="N9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12.410544347164066</v>
      </c>
      <c r="O954" s="46">
        <f>VLOOKUP(fLineItemInvoiceDetail[[#This Row],[Product]],dProduct[],4,0)*fLineItemInvoiceDetail[[#This Row],[Quanity]]</f>
        <v>162</v>
      </c>
      <c r="AQ954" s="32">
        <v>126006</v>
      </c>
      <c r="AR954" s="31" t="s">
        <v>6</v>
      </c>
      <c r="AS954" s="31">
        <v>54</v>
      </c>
      <c r="AT954" s="31">
        <v>27.57</v>
      </c>
      <c r="AU954" s="48">
        <f t="shared" si="30"/>
        <v>148.87831898851346</v>
      </c>
      <c r="AV954" s="48">
        <f t="shared" si="31"/>
        <v>12.410544347164066</v>
      </c>
    </row>
    <row r="955" spans="9:48" x14ac:dyDescent="0.25">
      <c r="I955" s="43">
        <v>126006</v>
      </c>
      <c r="J955" s="43" t="s">
        <v>16</v>
      </c>
      <c r="K955" s="43">
        <v>198</v>
      </c>
      <c r="L955" s="43">
        <v>8.5299999999999994</v>
      </c>
      <c r="M955" s="43">
        <f>VLOOKUP(fLineItemInvoiceDetail[[#This Row],[Invoice Number]],fInvoiceHeader[[Invoice Number]:[% Sales Discount]],5,0)*fLineItemInvoiceDetail[[#This Row],[Quanity]]*fLineItemInvoiceDetail[[#This Row],[Unit Price]]</f>
        <v>168.89436187513257</v>
      </c>
      <c r="N9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53.089550818424051</v>
      </c>
      <c r="O955" s="43">
        <f>VLOOKUP(fLineItemInvoiceDetail[[#This Row],[Product]],dProduct[],4,0)*fLineItemInvoiceDetail[[#This Row],[Quanity]]</f>
        <v>693</v>
      </c>
      <c r="AQ955" s="30">
        <v>126006</v>
      </c>
      <c r="AR955" s="28" t="s">
        <v>16</v>
      </c>
      <c r="AS955" s="28">
        <v>198</v>
      </c>
      <c r="AT955" s="28">
        <v>8.5299999999999994</v>
      </c>
      <c r="AU955" s="48">
        <f t="shared" si="30"/>
        <v>168.89436187513257</v>
      </c>
      <c r="AV955" s="48">
        <f t="shared" si="31"/>
        <v>53.089550818424051</v>
      </c>
    </row>
    <row r="956" spans="9:48" x14ac:dyDescent="0.25">
      <c r="I956" s="46">
        <v>126006</v>
      </c>
      <c r="J956" s="46" t="s">
        <v>16</v>
      </c>
      <c r="K956" s="46">
        <v>70</v>
      </c>
      <c r="L956" s="46">
        <v>11.37</v>
      </c>
      <c r="M956" s="46">
        <f>VLOOKUP(fLineItemInvoiceDetail[[#This Row],[Invoice Number]],fInvoiceHeader[[Invoice Number]:[% Sales Discount]],5,0)*fLineItemInvoiceDetail[[#This Row],[Quanity]]*fLineItemInvoiceDetail[[#This Row],[Unit Price]]</f>
        <v>79.590170530876193</v>
      </c>
      <c r="N9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18.769033117624666</v>
      </c>
      <c r="O956" s="46">
        <f>VLOOKUP(fLineItemInvoiceDetail[[#This Row],[Product]],dProduct[],4,0)*fLineItemInvoiceDetail[[#This Row],[Quanity]]</f>
        <v>245</v>
      </c>
      <c r="AQ956" s="32">
        <v>126006</v>
      </c>
      <c r="AR956" s="31" t="s">
        <v>16</v>
      </c>
      <c r="AS956" s="31">
        <v>70</v>
      </c>
      <c r="AT956" s="31">
        <v>11.37</v>
      </c>
      <c r="AU956" s="48">
        <f t="shared" si="30"/>
        <v>79.590170530876193</v>
      </c>
      <c r="AV956" s="48">
        <f t="shared" si="31"/>
        <v>18.769033117624666</v>
      </c>
    </row>
    <row r="957" spans="9:48" x14ac:dyDescent="0.25">
      <c r="I957" s="43">
        <v>126007</v>
      </c>
      <c r="J957" s="43" t="s">
        <v>6</v>
      </c>
      <c r="K957" s="43">
        <v>48</v>
      </c>
      <c r="L957" s="43">
        <v>29.87</v>
      </c>
      <c r="M957" s="43">
        <f>VLOOKUP(fLineItemInvoiceDetail[[#This Row],[Invoice Number]],fInvoiceHeader[[Invoice Number]:[% Sales Discount]],5,0)*fLineItemInvoiceDetail[[#This Row],[Quanity]]*fLineItemInvoiceDetail[[#This Row],[Unit Price]]</f>
        <v>143.37774515710868</v>
      </c>
      <c r="N9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9.5882926829268289</v>
      </c>
      <c r="O957" s="43">
        <f>VLOOKUP(fLineItemInvoiceDetail[[#This Row],[Product]],dProduct[],4,0)*fLineItemInvoiceDetail[[#This Row],[Quanity]]</f>
        <v>144</v>
      </c>
      <c r="AQ957" s="30">
        <v>126007</v>
      </c>
      <c r="AR957" s="28" t="s">
        <v>6</v>
      </c>
      <c r="AS957" s="28">
        <v>48</v>
      </c>
      <c r="AT957" s="28">
        <v>29.87</v>
      </c>
      <c r="AU957" s="48">
        <f t="shared" si="30"/>
        <v>143.37774515710868</v>
      </c>
      <c r="AV957" s="48">
        <f t="shared" si="31"/>
        <v>9.5882926829268289</v>
      </c>
    </row>
    <row r="958" spans="9:48" x14ac:dyDescent="0.25">
      <c r="I958" s="46">
        <v>126007</v>
      </c>
      <c r="J958" s="46" t="s">
        <v>22</v>
      </c>
      <c r="K958" s="46">
        <v>38</v>
      </c>
      <c r="L958" s="46">
        <v>48.75</v>
      </c>
      <c r="M958" s="46">
        <f>VLOOKUP(fLineItemInvoiceDetail[[#This Row],[Invoice Number]],fInvoiceHeader[[Invoice Number]:[% Sales Discount]],5,0)*fLineItemInvoiceDetail[[#This Row],[Quanity]]*fLineItemInvoiceDetail[[#This Row],[Unit Price]]</f>
        <v>185.25225484289132</v>
      </c>
      <c r="N9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17.71170731707317</v>
      </c>
      <c r="O958" s="46">
        <f>VLOOKUP(fLineItemInvoiceDetail[[#This Row],[Product]],dProduct[],4,0)*fLineItemInvoiceDetail[[#This Row],[Quanity]]</f>
        <v>266</v>
      </c>
      <c r="AQ958" s="32">
        <v>126007</v>
      </c>
      <c r="AR958" s="31" t="s">
        <v>22</v>
      </c>
      <c r="AS958" s="31">
        <v>38</v>
      </c>
      <c r="AT958" s="31">
        <v>48.75</v>
      </c>
      <c r="AU958" s="48">
        <f t="shared" si="30"/>
        <v>185.25225484289132</v>
      </c>
      <c r="AV958" s="48">
        <f t="shared" si="31"/>
        <v>17.71170731707317</v>
      </c>
    </row>
    <row r="959" spans="9:48" x14ac:dyDescent="0.25">
      <c r="I959" s="43">
        <v>126008</v>
      </c>
      <c r="J959" s="43" t="s">
        <v>17</v>
      </c>
      <c r="K959" s="43">
        <v>72</v>
      </c>
      <c r="L959" s="43">
        <v>16.77</v>
      </c>
      <c r="M959" s="43">
        <f>VLOOKUP(fLineItemInvoiceDetail[[#This Row],[Invoice Number]],fInvoiceHeader[[Invoice Number]:[% Sales Discount]],5,0)*fLineItemInvoiceDetail[[#This Row],[Quanity]]*fLineItemInvoiceDetail[[#This Row],[Unit Price]]</f>
        <v>120.744</v>
      </c>
      <c r="N9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36.53265306122448</v>
      </c>
      <c r="O959" s="43">
        <f>VLOOKUP(fLineItemInvoiceDetail[[#This Row],[Product]],dProduct[],4,0)*fLineItemInvoiceDetail[[#This Row],[Quanity]]</f>
        <v>468</v>
      </c>
      <c r="AQ959" s="30">
        <v>126008</v>
      </c>
      <c r="AR959" s="28" t="s">
        <v>17</v>
      </c>
      <c r="AS959" s="28">
        <v>72</v>
      </c>
      <c r="AT959" s="28">
        <v>16.77</v>
      </c>
      <c r="AU959" s="48">
        <f t="shared" si="30"/>
        <v>120.744</v>
      </c>
      <c r="AV959" s="48">
        <f t="shared" si="31"/>
        <v>36.53265306122448</v>
      </c>
    </row>
    <row r="960" spans="9:48" x14ac:dyDescent="0.25">
      <c r="I960" s="46">
        <v>126008</v>
      </c>
      <c r="J960" s="46" t="s">
        <v>8</v>
      </c>
      <c r="K960" s="46">
        <v>49</v>
      </c>
      <c r="L960" s="46">
        <v>18.170000000000002</v>
      </c>
      <c r="M960" s="46">
        <f>VLOOKUP(fLineItemInvoiceDetail[[#This Row],[Invoice Number]],fInvoiceHeader[[Invoice Number]:[% Sales Discount]],5,0)*fLineItemInvoiceDetail[[#This Row],[Quanity]]*fLineItemInvoiceDetail[[#This Row],[Unit Price]]</f>
        <v>89.033000000000015</v>
      </c>
      <c r="N9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15.299999999999997</v>
      </c>
      <c r="O960" s="46">
        <f>VLOOKUP(fLineItemInvoiceDetail[[#This Row],[Product]],dProduct[],4,0)*fLineItemInvoiceDetail[[#This Row],[Quanity]]</f>
        <v>196</v>
      </c>
      <c r="AQ960" s="32">
        <v>126008</v>
      </c>
      <c r="AR960" s="31" t="s">
        <v>8</v>
      </c>
      <c r="AS960" s="31">
        <v>49</v>
      </c>
      <c r="AT960" s="31">
        <v>18.170000000000002</v>
      </c>
      <c r="AU960" s="48">
        <f t="shared" si="30"/>
        <v>89.033000000000015</v>
      </c>
      <c r="AV960" s="48">
        <f t="shared" si="31"/>
        <v>15.299999999999997</v>
      </c>
    </row>
    <row r="961" spans="9:48" x14ac:dyDescent="0.25">
      <c r="I961" s="43">
        <v>126008</v>
      </c>
      <c r="J961" s="43" t="s">
        <v>16</v>
      </c>
      <c r="K961" s="43">
        <v>76</v>
      </c>
      <c r="L961" s="43">
        <v>11.37</v>
      </c>
      <c r="M961" s="43">
        <f>VLOOKUP(fLineItemInvoiceDetail[[#This Row],[Invoice Number]],fInvoiceHeader[[Invoice Number]:[% Sales Discount]],5,0)*fLineItemInvoiceDetail[[#This Row],[Quanity]]*fLineItemInvoiceDetail[[#This Row],[Unit Price]]</f>
        <v>86.412000000000006</v>
      </c>
      <c r="N9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20.764285714285712</v>
      </c>
      <c r="O961" s="43">
        <f>VLOOKUP(fLineItemInvoiceDetail[[#This Row],[Product]],dProduct[],4,0)*fLineItemInvoiceDetail[[#This Row],[Quanity]]</f>
        <v>266</v>
      </c>
      <c r="AQ961" s="30">
        <v>126008</v>
      </c>
      <c r="AR961" s="28" t="s">
        <v>16</v>
      </c>
      <c r="AS961" s="28">
        <v>76</v>
      </c>
      <c r="AT961" s="28">
        <v>11.37</v>
      </c>
      <c r="AU961" s="48">
        <f t="shared" si="30"/>
        <v>86.412000000000006</v>
      </c>
      <c r="AV961" s="48">
        <f t="shared" si="31"/>
        <v>20.764285714285712</v>
      </c>
    </row>
    <row r="962" spans="9:48" x14ac:dyDescent="0.25">
      <c r="I962" s="46">
        <v>126008</v>
      </c>
      <c r="J962" s="46" t="s">
        <v>6</v>
      </c>
      <c r="K962" s="46">
        <v>33</v>
      </c>
      <c r="L962" s="46">
        <v>29.87</v>
      </c>
      <c r="M962" s="46">
        <f>VLOOKUP(fLineItemInvoiceDetail[[#This Row],[Invoice Number]],fInvoiceHeader[[Invoice Number]:[% Sales Discount]],5,0)*fLineItemInvoiceDetail[[#This Row],[Quanity]]*fLineItemInvoiceDetail[[#This Row],[Unit Price]]</f>
        <v>98.571000000000012</v>
      </c>
      <c r="N9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7.728061224489795</v>
      </c>
      <c r="O962" s="46">
        <f>VLOOKUP(fLineItemInvoiceDetail[[#This Row],[Product]],dProduct[],4,0)*fLineItemInvoiceDetail[[#This Row],[Quanity]]</f>
        <v>99</v>
      </c>
      <c r="AQ962" s="32">
        <v>126008</v>
      </c>
      <c r="AR962" s="31" t="s">
        <v>6</v>
      </c>
      <c r="AS962" s="31">
        <v>33</v>
      </c>
      <c r="AT962" s="31">
        <v>29.87</v>
      </c>
      <c r="AU962" s="48">
        <f t="shared" si="30"/>
        <v>98.571000000000012</v>
      </c>
      <c r="AV962" s="48">
        <f t="shared" si="31"/>
        <v>7.728061224489795</v>
      </c>
    </row>
    <row r="963" spans="9:48" x14ac:dyDescent="0.25">
      <c r="I963" s="43">
        <v>126009</v>
      </c>
      <c r="J963" s="43" t="s">
        <v>11</v>
      </c>
      <c r="K963" s="43">
        <v>152</v>
      </c>
      <c r="L963" s="43">
        <v>8.98</v>
      </c>
      <c r="M963" s="43">
        <f>VLOOKUP(fLineItemInvoiceDetail[[#This Row],[Invoice Number]],fInvoiceHeader[[Invoice Number]:[% Sales Discount]],5,0)*fLineItemInvoiceDetail[[#This Row],[Quanity]]*fLineItemInvoiceDetail[[#This Row],[Unit Price]]</f>
        <v>102.37289540467293</v>
      </c>
      <c r="N9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87.714049586776866</v>
      </c>
      <c r="O963" s="43">
        <f>VLOOKUP(fLineItemInvoiceDetail[[#This Row],[Product]],dProduct[],4,0)*fLineItemInvoiceDetail[[#This Row],[Quanity]]</f>
        <v>760</v>
      </c>
      <c r="AQ963" s="30">
        <v>126009</v>
      </c>
      <c r="AR963" s="28" t="s">
        <v>11</v>
      </c>
      <c r="AS963" s="28">
        <v>152</v>
      </c>
      <c r="AT963" s="28">
        <v>8.98</v>
      </c>
      <c r="AU963" s="48">
        <f t="shared" si="30"/>
        <v>102.37289540467293</v>
      </c>
      <c r="AV963" s="48">
        <f t="shared" si="31"/>
        <v>87.714049586776866</v>
      </c>
    </row>
    <row r="964" spans="9:48" x14ac:dyDescent="0.25">
      <c r="I964" s="46">
        <v>126009</v>
      </c>
      <c r="J964" s="46" t="s">
        <v>10</v>
      </c>
      <c r="K964" s="46">
        <v>75</v>
      </c>
      <c r="L964" s="46">
        <v>17.37</v>
      </c>
      <c r="M964" s="46">
        <f>VLOOKUP(fLineItemInvoiceDetail[[#This Row],[Invoice Number]],fInvoiceHeader[[Invoice Number]:[% Sales Discount]],5,0)*fLineItemInvoiceDetail[[#This Row],[Quanity]]*fLineItemInvoiceDetail[[#This Row],[Unit Price]]</f>
        <v>97.707104595327081</v>
      </c>
      <c r="N9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51.935950413223139</v>
      </c>
      <c r="O964" s="46">
        <f>VLOOKUP(fLineItemInvoiceDetail[[#This Row],[Product]],dProduct[],4,0)*fLineItemInvoiceDetail[[#This Row],[Quanity]]</f>
        <v>450</v>
      </c>
      <c r="AQ964" s="32">
        <v>126009</v>
      </c>
      <c r="AR964" s="31" t="s">
        <v>10</v>
      </c>
      <c r="AS964" s="31">
        <v>75</v>
      </c>
      <c r="AT964" s="31">
        <v>17.37</v>
      </c>
      <c r="AU964" s="48">
        <f t="shared" si="30"/>
        <v>97.707104595327081</v>
      </c>
      <c r="AV964" s="48">
        <f t="shared" si="31"/>
        <v>51.935950413223139</v>
      </c>
    </row>
    <row r="965" spans="9:48" x14ac:dyDescent="0.25">
      <c r="I965" s="43">
        <v>126010</v>
      </c>
      <c r="J965" s="43" t="s">
        <v>16</v>
      </c>
      <c r="K965" s="43">
        <v>14</v>
      </c>
      <c r="L965" s="43">
        <v>18</v>
      </c>
      <c r="M965" s="43">
        <f>VLOOKUP(fLineItemInvoiceDetail[[#This Row],[Invoice Number]],fInvoiceHeader[[Invoice Number]:[% Sales Discount]],5,0)*fLineItemInvoiceDetail[[#This Row],[Quanity]]*fLineItemInvoiceDetail[[#This Row],[Unit Price]]</f>
        <v>5.0400000000000009</v>
      </c>
      <c r="N9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4.9000000000000004</v>
      </c>
      <c r="O965" s="43">
        <f>VLOOKUP(fLineItemInvoiceDetail[[#This Row],[Product]],dProduct[],4,0)*fLineItemInvoiceDetail[[#This Row],[Quanity]]</f>
        <v>49</v>
      </c>
      <c r="AQ965" s="30">
        <v>126010</v>
      </c>
      <c r="AR965" s="28" t="s">
        <v>16</v>
      </c>
      <c r="AS965" s="28">
        <v>14</v>
      </c>
      <c r="AT965" s="28">
        <v>18</v>
      </c>
      <c r="AU965" s="48">
        <f t="shared" si="30"/>
        <v>5.0400000000000009</v>
      </c>
      <c r="AV965" s="48">
        <f t="shared" si="31"/>
        <v>4.9000000000000004</v>
      </c>
    </row>
    <row r="966" spans="9:48" x14ac:dyDescent="0.25">
      <c r="I966" s="46">
        <v>126011</v>
      </c>
      <c r="J966" s="46" t="s">
        <v>10</v>
      </c>
      <c r="K966" s="46">
        <v>64</v>
      </c>
      <c r="L966" s="46">
        <v>17.37</v>
      </c>
      <c r="M966" s="46">
        <f>VLOOKUP(fLineItemInvoiceDetail[[#This Row],[Invoice Number]],fInvoiceHeader[[Invoice Number]:[% Sales Discount]],5,0)*fLineItemInvoiceDetail[[#This Row],[Quanity]]*fLineItemInvoiceDetail[[#This Row],[Unit Price]]</f>
        <v>83.377685078518141</v>
      </c>
      <c r="N9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51.986348122866893</v>
      </c>
      <c r="O966" s="46">
        <f>VLOOKUP(fLineItemInvoiceDetail[[#This Row],[Product]],dProduct[],4,0)*fLineItemInvoiceDetail[[#This Row],[Quanity]]</f>
        <v>384</v>
      </c>
      <c r="AQ966" s="32">
        <v>126011</v>
      </c>
      <c r="AR966" s="31" t="s">
        <v>10</v>
      </c>
      <c r="AS966" s="31">
        <v>64</v>
      </c>
      <c r="AT966" s="31">
        <v>17.37</v>
      </c>
      <c r="AU966" s="48">
        <f t="shared" si="30"/>
        <v>83.377685078518141</v>
      </c>
      <c r="AV966" s="48">
        <f t="shared" si="31"/>
        <v>51.986348122866893</v>
      </c>
    </row>
    <row r="967" spans="9:48" x14ac:dyDescent="0.25">
      <c r="I967" s="43">
        <v>126011</v>
      </c>
      <c r="J967" s="43" t="s">
        <v>14</v>
      </c>
      <c r="K967" s="43">
        <v>35</v>
      </c>
      <c r="L967" s="43">
        <v>18.82</v>
      </c>
      <c r="M967" s="43">
        <f>VLOOKUP(fLineItemInvoiceDetail[[#This Row],[Invoice Number]],fInvoiceHeader[[Invoice Number]:[% Sales Discount]],5,0)*fLineItemInvoiceDetail[[#This Row],[Quanity]]*fLineItemInvoiceDetail[[#This Row],[Unit Price]]</f>
        <v>49.403498453889519</v>
      </c>
      <c r="N9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33.168373151308302</v>
      </c>
      <c r="O967" s="43">
        <f>VLOOKUP(fLineItemInvoiceDetail[[#This Row],[Product]],dProduct[],4,0)*fLineItemInvoiceDetail[[#This Row],[Quanity]]</f>
        <v>245</v>
      </c>
      <c r="AQ967" s="30">
        <v>126011</v>
      </c>
      <c r="AR967" s="28" t="s">
        <v>14</v>
      </c>
      <c r="AS967" s="28">
        <v>35</v>
      </c>
      <c r="AT967" s="28">
        <v>18.82</v>
      </c>
      <c r="AU967" s="48">
        <f t="shared" si="30"/>
        <v>49.403498453889519</v>
      </c>
      <c r="AV967" s="48">
        <f t="shared" si="31"/>
        <v>33.168373151308302</v>
      </c>
    </row>
    <row r="968" spans="9:48" x14ac:dyDescent="0.25">
      <c r="I968" s="46">
        <v>126011</v>
      </c>
      <c r="J968" s="46" t="s">
        <v>15</v>
      </c>
      <c r="K968" s="46">
        <v>50</v>
      </c>
      <c r="L968" s="46">
        <v>17.37</v>
      </c>
      <c r="M968" s="46">
        <f>VLOOKUP(fLineItemInvoiceDetail[[#This Row],[Invoice Number]],fInvoiceHeader[[Invoice Number]:[% Sales Discount]],5,0)*fLineItemInvoiceDetail[[#This Row],[Quanity]]*fLineItemInvoiceDetail[[#This Row],[Unit Price]]</f>
        <v>65.138816467592306</v>
      </c>
      <c r="N9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33.845278725824798</v>
      </c>
      <c r="O968" s="46">
        <f>VLOOKUP(fLineItemInvoiceDetail[[#This Row],[Product]],dProduct[],4,0)*fLineItemInvoiceDetail[[#This Row],[Quanity]]</f>
        <v>250</v>
      </c>
      <c r="AQ968" s="32">
        <v>126011</v>
      </c>
      <c r="AR968" s="31" t="s">
        <v>15</v>
      </c>
      <c r="AS968" s="31">
        <v>50</v>
      </c>
      <c r="AT968" s="31">
        <v>17.37</v>
      </c>
      <c r="AU968" s="48">
        <f t="shared" si="30"/>
        <v>65.138816467592306</v>
      </c>
      <c r="AV968" s="48">
        <f t="shared" si="31"/>
        <v>33.845278725824798</v>
      </c>
    </row>
    <row r="969" spans="9:48" x14ac:dyDescent="0.25">
      <c r="I969" s="43">
        <v>126012</v>
      </c>
      <c r="J969" s="43" t="s">
        <v>14</v>
      </c>
      <c r="K969" s="43">
        <v>72</v>
      </c>
      <c r="L969" s="43">
        <v>17.37</v>
      </c>
      <c r="M969" s="43">
        <f>VLOOKUP(fLineItemInvoiceDetail[[#This Row],[Invoice Number]],fInvoiceHeader[[Invoice Number]:[% Sales Discount]],5,0)*fLineItemInvoiceDetail[[#This Row],[Quanity]]*fLineItemInvoiceDetail[[#This Row],[Unit Price]]</f>
        <v>62.529999999999994</v>
      </c>
      <c r="N9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39.200000000000003</v>
      </c>
      <c r="O969" s="43">
        <f>VLOOKUP(fLineItemInvoiceDetail[[#This Row],[Product]],dProduct[],4,0)*fLineItemInvoiceDetail[[#This Row],[Quanity]]</f>
        <v>504</v>
      </c>
      <c r="AQ969" s="30">
        <v>126012</v>
      </c>
      <c r="AR969" s="28" t="s">
        <v>14</v>
      </c>
      <c r="AS969" s="28">
        <v>72</v>
      </c>
      <c r="AT969" s="28">
        <v>17.37</v>
      </c>
      <c r="AU969" s="48">
        <f t="shared" si="30"/>
        <v>62.529999999999994</v>
      </c>
      <c r="AV969" s="48">
        <f t="shared" si="31"/>
        <v>39.200000000000003</v>
      </c>
    </row>
    <row r="970" spans="9:48" x14ac:dyDescent="0.25">
      <c r="I970" s="46">
        <v>126013</v>
      </c>
      <c r="J970" s="46" t="s">
        <v>13</v>
      </c>
      <c r="K970" s="46">
        <v>29</v>
      </c>
      <c r="L970" s="46">
        <v>16.22</v>
      </c>
      <c r="M970" s="46">
        <f>VLOOKUP(fLineItemInvoiceDetail[[#This Row],[Invoice Number]],fInvoiceHeader[[Invoice Number]:[% Sales Discount]],5,0)*fLineItemInvoiceDetail[[#This Row],[Quanity]]*fLineItemInvoiceDetail[[#This Row],[Unit Price]]</f>
        <v>30.573521210188176</v>
      </c>
      <c r="N9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20.434833948339485</v>
      </c>
      <c r="O970" s="46">
        <f>VLOOKUP(fLineItemInvoiceDetail[[#This Row],[Product]],dProduct[],4,0)*fLineItemInvoiceDetail[[#This Row],[Quanity]]</f>
        <v>159.5</v>
      </c>
      <c r="AQ970" s="32">
        <v>126013</v>
      </c>
      <c r="AR970" s="31" t="s">
        <v>13</v>
      </c>
      <c r="AS970" s="31">
        <v>29</v>
      </c>
      <c r="AT970" s="31">
        <v>16.22</v>
      </c>
      <c r="AU970" s="48">
        <f t="shared" ref="AU970:AU1033" si="32">VLOOKUP(AQ970,$AM$9:$AO$872,3,0)/SUMPRODUCT($AS$9:$AS$1780,$AT$9:$AT$1780,--($AQ$9:$AQ$1780=AQ970))*AS970*AT970</f>
        <v>30.573521210188176</v>
      </c>
      <c r="AV970" s="48">
        <f t="shared" ref="AV970:AV1033" si="33">(VLOOKUP(AR970,$AX$9:$BA$19,4,0)*AS970)/SUMPRODUCT(SUMIFS($BA$9:$BA$19,$AX$9:$AX$19,$AR$9:$AR$1780),$AS$9:$AS$1780,--($AQ$9:$AQ$1780=AQ970))*VLOOKUP(AQ970,$AM$9:$AO$872,2,0)</f>
        <v>20.434833948339485</v>
      </c>
    </row>
    <row r="971" spans="9:48" x14ac:dyDescent="0.25">
      <c r="I971" s="43">
        <v>126013</v>
      </c>
      <c r="J971" s="43" t="s">
        <v>14</v>
      </c>
      <c r="K971" s="43">
        <v>74</v>
      </c>
      <c r="L971" s="43">
        <v>17.37</v>
      </c>
      <c r="M971" s="43">
        <f>VLOOKUP(fLineItemInvoiceDetail[[#This Row],[Invoice Number]],fInvoiceHeader[[Invoice Number]:[% Sales Discount]],5,0)*fLineItemInvoiceDetail[[#This Row],[Quanity]]*fLineItemInvoiceDetail[[#This Row],[Unit Price]]</f>
        <v>83.546478789811815</v>
      </c>
      <c r="N9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66.365166051660509</v>
      </c>
      <c r="O971" s="43">
        <f>VLOOKUP(fLineItemInvoiceDetail[[#This Row],[Product]],dProduct[],4,0)*fLineItemInvoiceDetail[[#This Row],[Quanity]]</f>
        <v>518</v>
      </c>
      <c r="AQ971" s="30">
        <v>126013</v>
      </c>
      <c r="AR971" s="28" t="s">
        <v>14</v>
      </c>
      <c r="AS971" s="28">
        <v>74</v>
      </c>
      <c r="AT971" s="28">
        <v>17.37</v>
      </c>
      <c r="AU971" s="48">
        <f t="shared" si="32"/>
        <v>83.546478789811815</v>
      </c>
      <c r="AV971" s="48">
        <f t="shared" si="33"/>
        <v>66.365166051660509</v>
      </c>
    </row>
    <row r="972" spans="9:48" x14ac:dyDescent="0.25">
      <c r="I972" s="46">
        <v>126014</v>
      </c>
      <c r="J972" s="46" t="s">
        <v>13</v>
      </c>
      <c r="K972" s="46">
        <v>61</v>
      </c>
      <c r="L972" s="46">
        <v>14.97</v>
      </c>
      <c r="M972" s="46">
        <f>VLOOKUP(fLineItemInvoiceDetail[[#This Row],[Invoice Number]],fInvoiceHeader[[Invoice Number]:[% Sales Discount]],5,0)*fLineItemInvoiceDetail[[#This Row],[Quanity]]*fLineItemInvoiceDetail[[#This Row],[Unit Price]]</f>
        <v>31.959999999999997</v>
      </c>
      <c r="N9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972" s="46">
        <f>VLOOKUP(fLineItemInvoiceDetail[[#This Row],[Product]],dProduct[],4,0)*fLineItemInvoiceDetail[[#This Row],[Quanity]]</f>
        <v>335.5</v>
      </c>
      <c r="AQ972" s="32">
        <v>126014</v>
      </c>
      <c r="AR972" s="31" t="s">
        <v>13</v>
      </c>
      <c r="AS972" s="31">
        <v>61</v>
      </c>
      <c r="AT972" s="31">
        <v>14.97</v>
      </c>
      <c r="AU972" s="48">
        <f t="shared" si="32"/>
        <v>31.959999999999997</v>
      </c>
      <c r="AV972" s="48">
        <f t="shared" si="33"/>
        <v>22.05</v>
      </c>
    </row>
    <row r="973" spans="9:48" x14ac:dyDescent="0.25">
      <c r="I973" s="43">
        <v>126015</v>
      </c>
      <c r="J973" s="43" t="s">
        <v>8</v>
      </c>
      <c r="K973" s="43">
        <v>39</v>
      </c>
      <c r="L973" s="43">
        <v>18.170000000000002</v>
      </c>
      <c r="M973" s="43">
        <f>VLOOKUP(fLineItemInvoiceDetail[[#This Row],[Invoice Number]],fInvoiceHeader[[Invoice Number]:[% Sales Discount]],5,0)*fLineItemInvoiceDetail[[#This Row],[Quanity]]*fLineItemInvoiceDetail[[#This Row],[Unit Price]]</f>
        <v>21.26</v>
      </c>
      <c r="N9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973" s="43">
        <f>VLOOKUP(fLineItemInvoiceDetail[[#This Row],[Product]],dProduct[],4,0)*fLineItemInvoiceDetail[[#This Row],[Quanity]]</f>
        <v>156</v>
      </c>
      <c r="AQ973" s="30">
        <v>126015</v>
      </c>
      <c r="AR973" s="28" t="s">
        <v>8</v>
      </c>
      <c r="AS973" s="28">
        <v>39</v>
      </c>
      <c r="AT973" s="28">
        <v>18.170000000000002</v>
      </c>
      <c r="AU973" s="48">
        <f t="shared" si="32"/>
        <v>21.26</v>
      </c>
      <c r="AV973" s="48">
        <f t="shared" si="33"/>
        <v>10.5</v>
      </c>
    </row>
    <row r="974" spans="9:48" x14ac:dyDescent="0.25">
      <c r="I974" s="46">
        <v>126016</v>
      </c>
      <c r="J974" s="46" t="s">
        <v>11</v>
      </c>
      <c r="K974" s="46">
        <v>244</v>
      </c>
      <c r="L974" s="46">
        <v>8.98</v>
      </c>
      <c r="M974" s="46">
        <f>VLOOKUP(fLineItemInvoiceDetail[[#This Row],[Invoice Number]],fInvoiceHeader[[Invoice Number]:[% Sales Discount]],5,0)*fLineItemInvoiceDetail[[#This Row],[Quanity]]*fLineItemInvoiceDetail[[#This Row],[Unit Price]]</f>
        <v>219.11582801935745</v>
      </c>
      <c r="N9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100.12723449001052</v>
      </c>
      <c r="O974" s="46">
        <f>VLOOKUP(fLineItemInvoiceDetail[[#This Row],[Product]],dProduct[],4,0)*fLineItemInvoiceDetail[[#This Row],[Quanity]]</f>
        <v>1220</v>
      </c>
      <c r="AQ974" s="32">
        <v>126016</v>
      </c>
      <c r="AR974" s="31" t="s">
        <v>11</v>
      </c>
      <c r="AS974" s="31">
        <v>244</v>
      </c>
      <c r="AT974" s="31">
        <v>8.98</v>
      </c>
      <c r="AU974" s="48">
        <f t="shared" si="32"/>
        <v>219.11582801935745</v>
      </c>
      <c r="AV974" s="48">
        <f t="shared" si="33"/>
        <v>100.12723449001052</v>
      </c>
    </row>
    <row r="975" spans="9:48" x14ac:dyDescent="0.25">
      <c r="I975" s="43">
        <v>126016</v>
      </c>
      <c r="J975" s="43" t="s">
        <v>16</v>
      </c>
      <c r="K975" s="43">
        <v>59</v>
      </c>
      <c r="L975" s="43">
        <v>11.37</v>
      </c>
      <c r="M975" s="43">
        <f>VLOOKUP(fLineItemInvoiceDetail[[#This Row],[Invoice Number]],fInvoiceHeader[[Invoice Number]:[% Sales Discount]],5,0)*fLineItemInvoiceDetail[[#This Row],[Quanity]]*fLineItemInvoiceDetail[[#This Row],[Unit Price]]</f>
        <v>67.084171980642566</v>
      </c>
      <c r="N9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16.947765509989487</v>
      </c>
      <c r="O975" s="43">
        <f>VLOOKUP(fLineItemInvoiceDetail[[#This Row],[Product]],dProduct[],4,0)*fLineItemInvoiceDetail[[#This Row],[Quanity]]</f>
        <v>206.5</v>
      </c>
      <c r="AQ975" s="30">
        <v>126016</v>
      </c>
      <c r="AR975" s="28" t="s">
        <v>16</v>
      </c>
      <c r="AS975" s="28">
        <v>59</v>
      </c>
      <c r="AT975" s="28">
        <v>11.37</v>
      </c>
      <c r="AU975" s="48">
        <f t="shared" si="32"/>
        <v>67.084171980642566</v>
      </c>
      <c r="AV975" s="48">
        <f t="shared" si="33"/>
        <v>16.947765509989487</v>
      </c>
    </row>
    <row r="976" spans="9:48" x14ac:dyDescent="0.25">
      <c r="I976" s="46">
        <v>126017</v>
      </c>
      <c r="J976" s="46" t="s">
        <v>11</v>
      </c>
      <c r="K976" s="46">
        <v>30</v>
      </c>
      <c r="L976" s="46">
        <v>12.97</v>
      </c>
      <c r="M976" s="46">
        <f>VLOOKUP(fLineItemInvoiceDetail[[#This Row],[Invoice Number]],fInvoiceHeader[[Invoice Number]:[% Sales Discount]],5,0)*fLineItemInvoiceDetail[[#This Row],[Quanity]]*fLineItemInvoiceDetail[[#This Row],[Unit Price]]</f>
        <v>13.618703994966971</v>
      </c>
      <c r="N9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976" s="46">
        <f>VLOOKUP(fLineItemInvoiceDetail[[#This Row],[Product]],dProduct[],4,0)*fLineItemInvoiceDetail[[#This Row],[Quanity]]</f>
        <v>150</v>
      </c>
      <c r="AQ976" s="32">
        <v>126017</v>
      </c>
      <c r="AR976" s="31" t="s">
        <v>11</v>
      </c>
      <c r="AS976" s="31">
        <v>30</v>
      </c>
      <c r="AT976" s="31">
        <v>12.97</v>
      </c>
      <c r="AU976" s="48">
        <f t="shared" si="32"/>
        <v>13.618703994966971</v>
      </c>
      <c r="AV976" s="48">
        <f t="shared" si="33"/>
        <v>24.5</v>
      </c>
    </row>
    <row r="977" spans="9:48" x14ac:dyDescent="0.25">
      <c r="I977" s="43">
        <v>126017</v>
      </c>
      <c r="J977" s="43" t="s">
        <v>10</v>
      </c>
      <c r="K977" s="43">
        <v>30</v>
      </c>
      <c r="L977" s="43">
        <v>18.82</v>
      </c>
      <c r="M977" s="43">
        <f>VLOOKUP(fLineItemInvoiceDetail[[#This Row],[Invoice Number]],fInvoiceHeader[[Invoice Number]:[% Sales Discount]],5,0)*fLineItemInvoiceDetail[[#This Row],[Quanity]]*fLineItemInvoiceDetail[[#This Row],[Unit Price]]</f>
        <v>19.761296005033028</v>
      </c>
      <c r="N9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977" s="43">
        <f>VLOOKUP(fLineItemInvoiceDetail[[#This Row],[Product]],dProduct[],4,0)*fLineItemInvoiceDetail[[#This Row],[Quanity]]</f>
        <v>180</v>
      </c>
      <c r="AQ977" s="30">
        <v>126017</v>
      </c>
      <c r="AR977" s="28" t="s">
        <v>10</v>
      </c>
      <c r="AS977" s="28">
        <v>30</v>
      </c>
      <c r="AT977" s="28">
        <v>18.82</v>
      </c>
      <c r="AU977" s="48">
        <f t="shared" si="32"/>
        <v>19.761296005033028</v>
      </c>
      <c r="AV977" s="48">
        <f t="shared" si="33"/>
        <v>29.4</v>
      </c>
    </row>
    <row r="978" spans="9:48" x14ac:dyDescent="0.25">
      <c r="I978" s="46">
        <v>126018</v>
      </c>
      <c r="J978" s="46" t="s">
        <v>22</v>
      </c>
      <c r="K978" s="46">
        <v>36</v>
      </c>
      <c r="L978" s="46">
        <v>48.75</v>
      </c>
      <c r="M978" s="46">
        <f>VLOOKUP(fLineItemInvoiceDetail[[#This Row],[Invoice Number]],fInvoiceHeader[[Invoice Number]:[% Sales Discount]],5,0)*fLineItemInvoiceDetail[[#This Row],[Quanity]]*fLineItemInvoiceDetail[[#This Row],[Unit Price]]</f>
        <v>175.49883112471778</v>
      </c>
      <c r="N9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23.821423106350423</v>
      </c>
      <c r="O978" s="46">
        <f>VLOOKUP(fLineItemInvoiceDetail[[#This Row],[Product]],dProduct[],4,0)*fLineItemInvoiceDetail[[#This Row],[Quanity]]</f>
        <v>252</v>
      </c>
      <c r="AQ978" s="32">
        <v>126018</v>
      </c>
      <c r="AR978" s="31" t="s">
        <v>22</v>
      </c>
      <c r="AS978" s="31">
        <v>36</v>
      </c>
      <c r="AT978" s="31">
        <v>48.75</v>
      </c>
      <c r="AU978" s="48">
        <f t="shared" si="32"/>
        <v>175.49883112471778</v>
      </c>
      <c r="AV978" s="48">
        <f t="shared" si="33"/>
        <v>23.821423106350423</v>
      </c>
    </row>
    <row r="979" spans="9:48" x14ac:dyDescent="0.25">
      <c r="I979" s="43">
        <v>126018</v>
      </c>
      <c r="J979" s="43" t="s">
        <v>15</v>
      </c>
      <c r="K979" s="43">
        <v>211</v>
      </c>
      <c r="L979" s="43">
        <v>13.03</v>
      </c>
      <c r="M979" s="43">
        <f>VLOOKUP(fLineItemInvoiceDetail[[#This Row],[Invoice Number]],fInvoiceHeader[[Invoice Number]:[% Sales Discount]],5,0)*fLineItemInvoiceDetail[[#This Row],[Quanity]]*fLineItemInvoiceDetail[[#This Row],[Unit Price]]</f>
        <v>274.93116887528225</v>
      </c>
      <c r="N9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99.728576893649588</v>
      </c>
      <c r="O979" s="43">
        <f>VLOOKUP(fLineItemInvoiceDetail[[#This Row],[Product]],dProduct[],4,0)*fLineItemInvoiceDetail[[#This Row],[Quanity]]</f>
        <v>1055</v>
      </c>
      <c r="AQ979" s="30">
        <v>126018</v>
      </c>
      <c r="AR979" s="28" t="s">
        <v>15</v>
      </c>
      <c r="AS979" s="28">
        <v>211</v>
      </c>
      <c r="AT979" s="28">
        <v>13.03</v>
      </c>
      <c r="AU979" s="48">
        <f t="shared" si="32"/>
        <v>274.93116887528225</v>
      </c>
      <c r="AV979" s="48">
        <f t="shared" si="33"/>
        <v>99.728576893649588</v>
      </c>
    </row>
    <row r="980" spans="9:48" x14ac:dyDescent="0.25">
      <c r="I980" s="46">
        <v>126019</v>
      </c>
      <c r="J980" s="46" t="s">
        <v>16</v>
      </c>
      <c r="K980" s="46">
        <v>42</v>
      </c>
      <c r="L980" s="46">
        <v>12.32</v>
      </c>
      <c r="M980" s="46">
        <f>VLOOKUP(fLineItemInvoiceDetail[[#This Row],[Invoice Number]],fInvoiceHeader[[Invoice Number]:[% Sales Discount]],5,0)*fLineItemInvoiceDetail[[#This Row],[Quanity]]*fLineItemInvoiceDetail[[#This Row],[Unit Price]]</f>
        <v>18.110864530029627</v>
      </c>
      <c r="N9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15.924999999999999</v>
      </c>
      <c r="O980" s="46">
        <f>VLOOKUP(fLineItemInvoiceDetail[[#This Row],[Product]],dProduct[],4,0)*fLineItemInvoiceDetail[[#This Row],[Quanity]]</f>
        <v>147</v>
      </c>
      <c r="AQ980" s="32">
        <v>126019</v>
      </c>
      <c r="AR980" s="31" t="s">
        <v>16</v>
      </c>
      <c r="AS980" s="31">
        <v>42</v>
      </c>
      <c r="AT980" s="31">
        <v>12.32</v>
      </c>
      <c r="AU980" s="48">
        <f t="shared" si="32"/>
        <v>18.110864530029627</v>
      </c>
      <c r="AV980" s="48">
        <f t="shared" si="33"/>
        <v>15.924999999999999</v>
      </c>
    </row>
    <row r="981" spans="9:48" x14ac:dyDescent="0.25">
      <c r="I981" s="43">
        <v>126019</v>
      </c>
      <c r="J981" s="43" t="s">
        <v>21</v>
      </c>
      <c r="K981" s="43">
        <v>18</v>
      </c>
      <c r="L981" s="43">
        <v>20.76</v>
      </c>
      <c r="M981" s="43">
        <f>VLOOKUP(fLineItemInvoiceDetail[[#This Row],[Invoice Number]],fInvoiceHeader[[Invoice Number]:[% Sales Discount]],5,0)*fLineItemInvoiceDetail[[#This Row],[Quanity]]*fLineItemInvoiceDetail[[#This Row],[Unit Price]]</f>
        <v>13.079135469970375</v>
      </c>
      <c r="N9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6.8250000000000002</v>
      </c>
      <c r="O981" s="43">
        <f>VLOOKUP(fLineItemInvoiceDetail[[#This Row],[Product]],dProduct[],4,0)*fLineItemInvoiceDetail[[#This Row],[Quanity]]</f>
        <v>63</v>
      </c>
      <c r="AQ981" s="30">
        <v>126019</v>
      </c>
      <c r="AR981" s="28" t="s">
        <v>21</v>
      </c>
      <c r="AS981" s="28">
        <v>18</v>
      </c>
      <c r="AT981" s="28">
        <v>20.76</v>
      </c>
      <c r="AU981" s="48">
        <f t="shared" si="32"/>
        <v>13.079135469970375</v>
      </c>
      <c r="AV981" s="48">
        <f t="shared" si="33"/>
        <v>6.8250000000000002</v>
      </c>
    </row>
    <row r="982" spans="9:48" x14ac:dyDescent="0.25">
      <c r="I982" s="46">
        <v>126021</v>
      </c>
      <c r="J982" s="46" t="s">
        <v>6</v>
      </c>
      <c r="K982" s="46">
        <v>34</v>
      </c>
      <c r="L982" s="46">
        <v>29.87</v>
      </c>
      <c r="M982" s="46">
        <f>VLOOKUP(fLineItemInvoiceDetail[[#This Row],[Invoice Number]],fInvoiceHeader[[Invoice Number]:[% Sales Discount]],5,0)*fLineItemInvoiceDetail[[#This Row],[Quanity]]*fLineItemInvoiceDetail[[#This Row],[Unit Price]]</f>
        <v>101.55868141895745</v>
      </c>
      <c r="N9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11.960222672064777</v>
      </c>
      <c r="O982" s="46">
        <f>VLOOKUP(fLineItemInvoiceDetail[[#This Row],[Product]],dProduct[],4,0)*fLineItemInvoiceDetail[[#This Row],[Quanity]]</f>
        <v>102</v>
      </c>
      <c r="AQ982" s="32">
        <v>126021</v>
      </c>
      <c r="AR982" s="31" t="s">
        <v>6</v>
      </c>
      <c r="AS982" s="31">
        <v>34</v>
      </c>
      <c r="AT982" s="31">
        <v>29.87</v>
      </c>
      <c r="AU982" s="48">
        <f t="shared" si="32"/>
        <v>101.55868141895745</v>
      </c>
      <c r="AV982" s="48">
        <f t="shared" si="33"/>
        <v>11.960222672064777</v>
      </c>
    </row>
    <row r="983" spans="9:48" x14ac:dyDescent="0.25">
      <c r="I983" s="43">
        <v>126021</v>
      </c>
      <c r="J983" s="43" t="s">
        <v>11</v>
      </c>
      <c r="K983" s="43">
        <v>35</v>
      </c>
      <c r="L983" s="43">
        <v>12.97</v>
      </c>
      <c r="M983" s="43">
        <f>VLOOKUP(fLineItemInvoiceDetail[[#This Row],[Invoice Number]],fInvoiceHeader[[Invoice Number]:[% Sales Discount]],5,0)*fLineItemInvoiceDetail[[#This Row],[Quanity]]*fLineItemInvoiceDetail[[#This Row],[Unit Price]]</f>
        <v>45.395304584706011</v>
      </c>
      <c r="N9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20.519989878542511</v>
      </c>
      <c r="O983" s="43">
        <f>VLOOKUP(fLineItemInvoiceDetail[[#This Row],[Product]],dProduct[],4,0)*fLineItemInvoiceDetail[[#This Row],[Quanity]]</f>
        <v>175</v>
      </c>
      <c r="AQ983" s="30">
        <v>126021</v>
      </c>
      <c r="AR983" s="28" t="s">
        <v>11</v>
      </c>
      <c r="AS983" s="28">
        <v>35</v>
      </c>
      <c r="AT983" s="28">
        <v>12.97</v>
      </c>
      <c r="AU983" s="48">
        <f t="shared" si="32"/>
        <v>45.395304584706011</v>
      </c>
      <c r="AV983" s="48">
        <f t="shared" si="33"/>
        <v>20.519989878542511</v>
      </c>
    </row>
    <row r="984" spans="9:48" x14ac:dyDescent="0.25">
      <c r="I984" s="46">
        <v>126021</v>
      </c>
      <c r="J984" s="46" t="s">
        <v>22</v>
      </c>
      <c r="K984" s="46">
        <v>31</v>
      </c>
      <c r="L984" s="46">
        <v>48.75</v>
      </c>
      <c r="M984" s="46">
        <f>VLOOKUP(fLineItemInvoiceDetail[[#This Row],[Invoice Number]],fInvoiceHeader[[Invoice Number]:[% Sales Discount]],5,0)*fLineItemInvoiceDetail[[#This Row],[Quanity]]*fLineItemInvoiceDetail[[#This Row],[Unit Price]]</f>
        <v>151.1260139963365</v>
      </c>
      <c r="N9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25.44478744939271</v>
      </c>
      <c r="O984" s="46">
        <f>VLOOKUP(fLineItemInvoiceDetail[[#This Row],[Product]],dProduct[],4,0)*fLineItemInvoiceDetail[[#This Row],[Quanity]]</f>
        <v>217</v>
      </c>
      <c r="AQ984" s="32">
        <v>126021</v>
      </c>
      <c r="AR984" s="31" t="s">
        <v>22</v>
      </c>
      <c r="AS984" s="31">
        <v>31</v>
      </c>
      <c r="AT984" s="31">
        <v>48.75</v>
      </c>
      <c r="AU984" s="48">
        <f t="shared" si="32"/>
        <v>151.1260139963365</v>
      </c>
      <c r="AV984" s="48">
        <f t="shared" si="33"/>
        <v>25.44478744939271</v>
      </c>
    </row>
    <row r="985" spans="9:48" x14ac:dyDescent="0.25">
      <c r="I985" s="43">
        <v>126022</v>
      </c>
      <c r="J985" s="43" t="s">
        <v>21</v>
      </c>
      <c r="K985" s="43">
        <v>43</v>
      </c>
      <c r="L985" s="43">
        <v>16.87</v>
      </c>
      <c r="M985" s="43">
        <f>VLOOKUP(fLineItemInvoiceDetail[[#This Row],[Invoice Number]],fInvoiceHeader[[Invoice Number]:[% Sales Discount]],5,0)*fLineItemInvoiceDetail[[#This Row],[Quanity]]*fLineItemInvoiceDetail[[#This Row],[Unit Price]]</f>
        <v>72.541630720005571</v>
      </c>
      <c r="N9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19.704462762933488</v>
      </c>
      <c r="O985" s="43">
        <f>VLOOKUP(fLineItemInvoiceDetail[[#This Row],[Product]],dProduct[],4,0)*fLineItemInvoiceDetail[[#This Row],[Quanity]]</f>
        <v>150.5</v>
      </c>
      <c r="AQ985" s="30">
        <v>126022</v>
      </c>
      <c r="AR985" s="28" t="s">
        <v>21</v>
      </c>
      <c r="AS985" s="28">
        <v>43</v>
      </c>
      <c r="AT985" s="28">
        <v>16.87</v>
      </c>
      <c r="AU985" s="48">
        <f t="shared" si="32"/>
        <v>72.541630720005571</v>
      </c>
      <c r="AV985" s="48">
        <f t="shared" si="33"/>
        <v>19.704462762933488</v>
      </c>
    </row>
    <row r="986" spans="9:48" x14ac:dyDescent="0.25">
      <c r="I986" s="46">
        <v>126022</v>
      </c>
      <c r="J986" s="46" t="s">
        <v>6</v>
      </c>
      <c r="K986" s="46">
        <v>243</v>
      </c>
      <c r="L986" s="46">
        <v>20.68</v>
      </c>
      <c r="M986" s="46">
        <f>VLOOKUP(fLineItemInvoiceDetail[[#This Row],[Invoice Number]],fInvoiceHeader[[Invoice Number]:[% Sales Discount]],5,0)*fLineItemInvoiceDetail[[#This Row],[Quanity]]*fLineItemInvoiceDetail[[#This Row],[Unit Price]]</f>
        <v>502.52836927999442</v>
      </c>
      <c r="N9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95.445537237066532</v>
      </c>
      <c r="O986" s="46">
        <f>VLOOKUP(fLineItemInvoiceDetail[[#This Row],[Product]],dProduct[],4,0)*fLineItemInvoiceDetail[[#This Row],[Quanity]]</f>
        <v>729</v>
      </c>
      <c r="AQ986" s="32">
        <v>126022</v>
      </c>
      <c r="AR986" s="31" t="s">
        <v>6</v>
      </c>
      <c r="AS986" s="31">
        <v>243</v>
      </c>
      <c r="AT986" s="31">
        <v>20.68</v>
      </c>
      <c r="AU986" s="48">
        <f t="shared" si="32"/>
        <v>502.52836927999442</v>
      </c>
      <c r="AV986" s="48">
        <f t="shared" si="33"/>
        <v>95.445537237066532</v>
      </c>
    </row>
    <row r="987" spans="9:48" x14ac:dyDescent="0.25">
      <c r="I987" s="43">
        <v>126023</v>
      </c>
      <c r="J987" s="43" t="s">
        <v>22</v>
      </c>
      <c r="K987" s="43">
        <v>28</v>
      </c>
      <c r="L987" s="43">
        <v>48.75</v>
      </c>
      <c r="M987" s="43">
        <f>VLOOKUP(fLineItemInvoiceDetail[[#This Row],[Invoice Number]],fInvoiceHeader[[Invoice Number]:[% Sales Discount]],5,0)*fLineItemInvoiceDetail[[#This Row],[Quanity]]*fLineItemInvoiceDetail[[#This Row],[Unit Price]]</f>
        <v>102.37275334118493</v>
      </c>
      <c r="N9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21.226441631504922</v>
      </c>
      <c r="O987" s="43">
        <f>VLOOKUP(fLineItemInvoiceDetail[[#This Row],[Product]],dProduct[],4,0)*fLineItemInvoiceDetail[[#This Row],[Quanity]]</f>
        <v>196</v>
      </c>
      <c r="AQ987" s="30">
        <v>126023</v>
      </c>
      <c r="AR987" s="28" t="s">
        <v>22</v>
      </c>
      <c r="AS987" s="28">
        <v>28</v>
      </c>
      <c r="AT987" s="28">
        <v>48.75</v>
      </c>
      <c r="AU987" s="48">
        <f t="shared" si="32"/>
        <v>102.37275334118493</v>
      </c>
      <c r="AV987" s="48">
        <f t="shared" si="33"/>
        <v>21.226441631504922</v>
      </c>
    </row>
    <row r="988" spans="9:48" x14ac:dyDescent="0.25">
      <c r="I988" s="46">
        <v>126023</v>
      </c>
      <c r="J988" s="46" t="s">
        <v>6</v>
      </c>
      <c r="K988" s="46">
        <v>38</v>
      </c>
      <c r="L988" s="46">
        <v>29.87</v>
      </c>
      <c r="M988" s="46">
        <f>VLOOKUP(fLineItemInvoiceDetail[[#This Row],[Invoice Number]],fInvoiceHeader[[Invoice Number]:[% Sales Discount]],5,0)*fLineItemInvoiceDetail[[#This Row],[Quanity]]*fLineItemInvoiceDetail[[#This Row],[Unit Price]]</f>
        <v>85.12763180032627</v>
      </c>
      <c r="N9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12.345991561181435</v>
      </c>
      <c r="O988" s="46">
        <f>VLOOKUP(fLineItemInvoiceDetail[[#This Row],[Product]],dProduct[],4,0)*fLineItemInvoiceDetail[[#This Row],[Quanity]]</f>
        <v>114</v>
      </c>
      <c r="AQ988" s="32">
        <v>126023</v>
      </c>
      <c r="AR988" s="31" t="s">
        <v>6</v>
      </c>
      <c r="AS988" s="31">
        <v>38</v>
      </c>
      <c r="AT988" s="31">
        <v>29.87</v>
      </c>
      <c r="AU988" s="48">
        <f t="shared" si="32"/>
        <v>85.12763180032627</v>
      </c>
      <c r="AV988" s="48">
        <f t="shared" si="33"/>
        <v>12.345991561181435</v>
      </c>
    </row>
    <row r="989" spans="9:48" x14ac:dyDescent="0.25">
      <c r="I989" s="43">
        <v>126023</v>
      </c>
      <c r="J989" s="43" t="s">
        <v>16</v>
      </c>
      <c r="K989" s="43">
        <v>13</v>
      </c>
      <c r="L989" s="43">
        <v>18</v>
      </c>
      <c r="M989" s="43">
        <f>VLOOKUP(fLineItemInvoiceDetail[[#This Row],[Invoice Number]],fInvoiceHeader[[Invoice Number]:[% Sales Discount]],5,0)*fLineItemInvoiceDetail[[#This Row],[Quanity]]*fLineItemInvoiceDetail[[#This Row],[Unit Price]]</f>
        <v>17.549614858488841</v>
      </c>
      <c r="N9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4.9275668073136432</v>
      </c>
      <c r="O989" s="43">
        <f>VLOOKUP(fLineItemInvoiceDetail[[#This Row],[Product]],dProduct[],4,0)*fLineItemInvoiceDetail[[#This Row],[Quanity]]</f>
        <v>45.5</v>
      </c>
      <c r="AQ989" s="30">
        <v>126023</v>
      </c>
      <c r="AR989" s="28" t="s">
        <v>16</v>
      </c>
      <c r="AS989" s="28">
        <v>13</v>
      </c>
      <c r="AT989" s="28">
        <v>18</v>
      </c>
      <c r="AU989" s="48">
        <f t="shared" si="32"/>
        <v>17.549614858488841</v>
      </c>
      <c r="AV989" s="48">
        <f t="shared" si="33"/>
        <v>4.9275668073136432</v>
      </c>
    </row>
    <row r="990" spans="9:48" x14ac:dyDescent="0.25">
      <c r="I990" s="46">
        <v>126024</v>
      </c>
      <c r="J990" s="46" t="s">
        <v>8</v>
      </c>
      <c r="K990" s="46">
        <v>45</v>
      </c>
      <c r="L990" s="46">
        <v>18.170000000000002</v>
      </c>
      <c r="M990" s="46">
        <f>VLOOKUP(fLineItemInvoiceDetail[[#This Row],[Invoice Number]],fInvoiceHeader[[Invoice Number]:[% Sales Discount]],5,0)*fLineItemInvoiceDetail[[#This Row],[Quanity]]*fLineItemInvoiceDetail[[#This Row],[Unit Price]]</f>
        <v>28.62</v>
      </c>
      <c r="N9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</v>
      </c>
      <c r="O990" s="46">
        <f>VLOOKUP(fLineItemInvoiceDetail[[#This Row],[Product]],dProduct[],4,0)*fLineItemInvoiceDetail[[#This Row],[Quanity]]</f>
        <v>180</v>
      </c>
      <c r="AQ990" s="32">
        <v>126024</v>
      </c>
      <c r="AR990" s="31" t="s">
        <v>8</v>
      </c>
      <c r="AS990" s="31">
        <v>45</v>
      </c>
      <c r="AT990" s="31">
        <v>18.170000000000002</v>
      </c>
      <c r="AU990" s="48">
        <f t="shared" si="32"/>
        <v>28.62</v>
      </c>
      <c r="AV990" s="48">
        <f t="shared" si="33"/>
        <v>16.8</v>
      </c>
    </row>
    <row r="991" spans="9:48" x14ac:dyDescent="0.25">
      <c r="I991" s="43">
        <v>126025</v>
      </c>
      <c r="J991" s="43" t="s">
        <v>8</v>
      </c>
      <c r="K991" s="43">
        <v>57</v>
      </c>
      <c r="L991" s="43">
        <v>16.77</v>
      </c>
      <c r="M991" s="43">
        <f>VLOOKUP(fLineItemInvoiceDetail[[#This Row],[Invoice Number]],fInvoiceHeader[[Invoice Number]:[% Sales Discount]],5,0)*fLineItemInvoiceDetail[[#This Row],[Quanity]]*fLineItemInvoiceDetail[[#This Row],[Unit Price]]</f>
        <v>33.46</v>
      </c>
      <c r="N9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13.125</v>
      </c>
      <c r="O991" s="43">
        <f>VLOOKUP(fLineItemInvoiceDetail[[#This Row],[Product]],dProduct[],4,0)*fLineItemInvoiceDetail[[#This Row],[Quanity]]</f>
        <v>228</v>
      </c>
      <c r="AQ991" s="30">
        <v>126025</v>
      </c>
      <c r="AR991" s="28" t="s">
        <v>8</v>
      </c>
      <c r="AS991" s="28">
        <v>57</v>
      </c>
      <c r="AT991" s="28">
        <v>16.77</v>
      </c>
      <c r="AU991" s="48">
        <f t="shared" si="32"/>
        <v>33.46</v>
      </c>
      <c r="AV991" s="48">
        <f t="shared" si="33"/>
        <v>13.125</v>
      </c>
    </row>
    <row r="992" spans="9:48" x14ac:dyDescent="0.25">
      <c r="I992" s="46">
        <v>126026</v>
      </c>
      <c r="J992" s="46" t="s">
        <v>16</v>
      </c>
      <c r="K992" s="46">
        <v>189</v>
      </c>
      <c r="L992" s="46">
        <v>8.5299999999999994</v>
      </c>
      <c r="M992" s="46">
        <f>VLOOKUP(fLineItemInvoiceDetail[[#This Row],[Invoice Number]],fInvoiceHeader[[Invoice Number]:[% Sales Discount]],5,0)*fLineItemInvoiceDetail[[#This Row],[Quanity]]*fLineItemInvoiceDetail[[#This Row],[Unit Price]]</f>
        <v>104.79151001540832</v>
      </c>
      <c r="N9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60.025000000000006</v>
      </c>
      <c r="O992" s="46">
        <f>VLOOKUP(fLineItemInvoiceDetail[[#This Row],[Product]],dProduct[],4,0)*fLineItemInvoiceDetail[[#This Row],[Quanity]]</f>
        <v>661.5</v>
      </c>
      <c r="AQ992" s="32">
        <v>126026</v>
      </c>
      <c r="AR992" s="31" t="s">
        <v>16</v>
      </c>
      <c r="AS992" s="31">
        <v>189</v>
      </c>
      <c r="AT992" s="31">
        <v>8.5299999999999994</v>
      </c>
      <c r="AU992" s="48">
        <f t="shared" si="32"/>
        <v>104.79151001540832</v>
      </c>
      <c r="AV992" s="48">
        <f t="shared" si="33"/>
        <v>60.025000000000006</v>
      </c>
    </row>
    <row r="993" spans="9:48" x14ac:dyDescent="0.25">
      <c r="I993" s="43">
        <v>126026</v>
      </c>
      <c r="J993" s="43" t="s">
        <v>8</v>
      </c>
      <c r="K993" s="43">
        <v>27</v>
      </c>
      <c r="L993" s="43">
        <v>18.170000000000002</v>
      </c>
      <c r="M993" s="43">
        <f>VLOOKUP(fLineItemInvoiceDetail[[#This Row],[Invoice Number]],fInvoiceHeader[[Invoice Number]:[% Sales Discount]],5,0)*fLineItemInvoiceDetail[[#This Row],[Quanity]]*fLineItemInvoiceDetail[[#This Row],[Unit Price]]</f>
        <v>31.888489984591686</v>
      </c>
      <c r="N9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993" s="43">
        <f>VLOOKUP(fLineItemInvoiceDetail[[#This Row],[Product]],dProduct[],4,0)*fLineItemInvoiceDetail[[#This Row],[Quanity]]</f>
        <v>108</v>
      </c>
      <c r="AQ993" s="30">
        <v>126026</v>
      </c>
      <c r="AR993" s="28" t="s">
        <v>8</v>
      </c>
      <c r="AS993" s="28">
        <v>27</v>
      </c>
      <c r="AT993" s="28">
        <v>18.170000000000002</v>
      </c>
      <c r="AU993" s="48">
        <f t="shared" si="32"/>
        <v>31.888489984591686</v>
      </c>
      <c r="AV993" s="48">
        <f t="shared" si="33"/>
        <v>9.8000000000000007</v>
      </c>
    </row>
    <row r="994" spans="9:48" x14ac:dyDescent="0.25">
      <c r="I994" s="46">
        <v>126027</v>
      </c>
      <c r="J994" s="46" t="s">
        <v>10</v>
      </c>
      <c r="K994" s="46">
        <v>58</v>
      </c>
      <c r="L994" s="46">
        <v>17.37</v>
      </c>
      <c r="M994" s="46">
        <f>VLOOKUP(fLineItemInvoiceDetail[[#This Row],[Invoice Number]],fInvoiceHeader[[Invoice Number]:[% Sales Discount]],5,0)*fLineItemInvoiceDetail[[#This Row],[Quanity]]*fLineItemInvoiceDetail[[#This Row],[Unit Price]]</f>
        <v>50.374834703218525</v>
      </c>
      <c r="N9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32.331081081081081</v>
      </c>
      <c r="O994" s="46">
        <f>VLOOKUP(fLineItemInvoiceDetail[[#This Row],[Product]],dProduct[],4,0)*fLineItemInvoiceDetail[[#This Row],[Quanity]]</f>
        <v>348</v>
      </c>
      <c r="AQ994" s="32">
        <v>126027</v>
      </c>
      <c r="AR994" s="31" t="s">
        <v>10</v>
      </c>
      <c r="AS994" s="31">
        <v>58</v>
      </c>
      <c r="AT994" s="31">
        <v>17.37</v>
      </c>
      <c r="AU994" s="48">
        <f t="shared" si="32"/>
        <v>50.374834703218525</v>
      </c>
      <c r="AV994" s="48">
        <f t="shared" si="33"/>
        <v>32.331081081081081</v>
      </c>
    </row>
    <row r="995" spans="9:48" x14ac:dyDescent="0.25">
      <c r="I995" s="43">
        <v>126027</v>
      </c>
      <c r="J995" s="43" t="s">
        <v>15</v>
      </c>
      <c r="K995" s="43">
        <v>34</v>
      </c>
      <c r="L995" s="43">
        <v>18.82</v>
      </c>
      <c r="M995" s="43">
        <f>VLOOKUP(fLineItemInvoiceDetail[[#This Row],[Invoice Number]],fInvoiceHeader[[Invoice Number]:[% Sales Discount]],5,0)*fLineItemInvoiceDetail[[#This Row],[Quanity]]*fLineItemInvoiceDetail[[#This Row],[Unit Price]]</f>
        <v>31.995165296781476</v>
      </c>
      <c r="N9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15.793918918918919</v>
      </c>
      <c r="O995" s="43">
        <f>VLOOKUP(fLineItemInvoiceDetail[[#This Row],[Product]],dProduct[],4,0)*fLineItemInvoiceDetail[[#This Row],[Quanity]]</f>
        <v>170</v>
      </c>
      <c r="AQ995" s="30">
        <v>126027</v>
      </c>
      <c r="AR995" s="28" t="s">
        <v>15</v>
      </c>
      <c r="AS995" s="28">
        <v>34</v>
      </c>
      <c r="AT995" s="28">
        <v>18.82</v>
      </c>
      <c r="AU995" s="48">
        <f t="shared" si="32"/>
        <v>31.995165296781476</v>
      </c>
      <c r="AV995" s="48">
        <f t="shared" si="33"/>
        <v>15.793918918918919</v>
      </c>
    </row>
    <row r="996" spans="9:48" x14ac:dyDescent="0.25">
      <c r="I996" s="46">
        <v>126028</v>
      </c>
      <c r="J996" s="46" t="s">
        <v>13</v>
      </c>
      <c r="K996" s="46">
        <v>56</v>
      </c>
      <c r="L996" s="46">
        <v>14.97</v>
      </c>
      <c r="M996" s="46">
        <f>VLOOKUP(fLineItemInvoiceDetail[[#This Row],[Invoice Number]],fInvoiceHeader[[Invoice Number]:[% Sales Discount]],5,0)*fLineItemInvoiceDetail[[#This Row],[Quanity]]*fLineItemInvoiceDetail[[#This Row],[Unit Price]]</f>
        <v>41.917011877172655</v>
      </c>
      <c r="N9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32.725000000000001</v>
      </c>
      <c r="O996" s="46">
        <f>VLOOKUP(fLineItemInvoiceDetail[[#This Row],[Product]],dProduct[],4,0)*fLineItemInvoiceDetail[[#This Row],[Quanity]]</f>
        <v>308</v>
      </c>
      <c r="AQ996" s="32">
        <v>126028</v>
      </c>
      <c r="AR996" s="31" t="s">
        <v>13</v>
      </c>
      <c r="AS996" s="31">
        <v>56</v>
      </c>
      <c r="AT996" s="31">
        <v>14.97</v>
      </c>
      <c r="AU996" s="48">
        <f t="shared" si="32"/>
        <v>41.917011877172655</v>
      </c>
      <c r="AV996" s="48">
        <f t="shared" si="33"/>
        <v>32.725000000000001</v>
      </c>
    </row>
    <row r="997" spans="9:48" x14ac:dyDescent="0.25">
      <c r="I997" s="43">
        <v>126028</v>
      </c>
      <c r="J997" s="43" t="s">
        <v>16</v>
      </c>
      <c r="K997" s="43">
        <v>72</v>
      </c>
      <c r="L997" s="43">
        <v>11.37</v>
      </c>
      <c r="M997" s="43">
        <f>VLOOKUP(fLineItemInvoiceDetail[[#This Row],[Invoice Number]],fInvoiceHeader[[Invoice Number]:[% Sales Discount]],5,0)*fLineItemInvoiceDetail[[#This Row],[Quanity]]*fLineItemInvoiceDetail[[#This Row],[Unit Price]]</f>
        <v>40.932988122827339</v>
      </c>
      <c r="N9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26.775000000000002</v>
      </c>
      <c r="O997" s="43">
        <f>VLOOKUP(fLineItemInvoiceDetail[[#This Row],[Product]],dProduct[],4,0)*fLineItemInvoiceDetail[[#This Row],[Quanity]]</f>
        <v>252</v>
      </c>
      <c r="AQ997" s="30">
        <v>126028</v>
      </c>
      <c r="AR997" s="28" t="s">
        <v>16</v>
      </c>
      <c r="AS997" s="28">
        <v>72</v>
      </c>
      <c r="AT997" s="28">
        <v>11.37</v>
      </c>
      <c r="AU997" s="48">
        <f t="shared" si="32"/>
        <v>40.932988122827339</v>
      </c>
      <c r="AV997" s="48">
        <f t="shared" si="33"/>
        <v>26.775000000000002</v>
      </c>
    </row>
    <row r="998" spans="9:48" x14ac:dyDescent="0.25">
      <c r="I998" s="46">
        <v>126030</v>
      </c>
      <c r="J998" s="46" t="s">
        <v>14</v>
      </c>
      <c r="K998" s="46">
        <v>56</v>
      </c>
      <c r="L998" s="46">
        <v>17.37</v>
      </c>
      <c r="M998" s="46">
        <f>VLOOKUP(fLineItemInvoiceDetail[[#This Row],[Invoice Number]],fInvoiceHeader[[Invoice Number]:[% Sales Discount]],5,0)*fLineItemInvoiceDetail[[#This Row],[Quanity]]*fLineItemInvoiceDetail[[#This Row],[Unit Price]]</f>
        <v>97.272263460533182</v>
      </c>
      <c r="N9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54.320677146311972</v>
      </c>
      <c r="O998" s="46">
        <f>VLOOKUP(fLineItemInvoiceDetail[[#This Row],[Product]],dProduct[],4,0)*fLineItemInvoiceDetail[[#This Row],[Quanity]]</f>
        <v>392</v>
      </c>
      <c r="AQ998" s="32">
        <v>126030</v>
      </c>
      <c r="AR998" s="31" t="s">
        <v>14</v>
      </c>
      <c r="AS998" s="31">
        <v>56</v>
      </c>
      <c r="AT998" s="31">
        <v>17.37</v>
      </c>
      <c r="AU998" s="48">
        <f t="shared" si="32"/>
        <v>97.272263460533182</v>
      </c>
      <c r="AV998" s="48">
        <f t="shared" si="33"/>
        <v>54.320677146311972</v>
      </c>
    </row>
    <row r="999" spans="9:48" x14ac:dyDescent="0.25">
      <c r="I999" s="43">
        <v>126030</v>
      </c>
      <c r="J999" s="43" t="s">
        <v>13</v>
      </c>
      <c r="K999" s="43">
        <v>204</v>
      </c>
      <c r="L999" s="43">
        <v>11.23</v>
      </c>
      <c r="M999" s="43">
        <f>VLOOKUP(fLineItemInvoiceDetail[[#This Row],[Invoice Number]],fInvoiceHeader[[Invoice Number]:[% Sales Discount]],5,0)*fLineItemInvoiceDetail[[#This Row],[Quanity]]*fLineItemInvoiceDetail[[#This Row],[Unit Price]]</f>
        <v>229.09262049408326</v>
      </c>
      <c r="N9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155.47908101571949</v>
      </c>
      <c r="O999" s="43">
        <f>VLOOKUP(fLineItemInvoiceDetail[[#This Row],[Product]],dProduct[],4,0)*fLineItemInvoiceDetail[[#This Row],[Quanity]]</f>
        <v>1122</v>
      </c>
      <c r="AQ999" s="30">
        <v>126030</v>
      </c>
      <c r="AR999" s="28" t="s">
        <v>13</v>
      </c>
      <c r="AS999" s="28">
        <v>204</v>
      </c>
      <c r="AT999" s="28">
        <v>11.23</v>
      </c>
      <c r="AU999" s="48">
        <f t="shared" si="32"/>
        <v>229.09262049408326</v>
      </c>
      <c r="AV999" s="48">
        <f t="shared" si="33"/>
        <v>155.47908101571949</v>
      </c>
    </row>
    <row r="1000" spans="9:48" x14ac:dyDescent="0.25">
      <c r="I1000" s="46">
        <v>126030</v>
      </c>
      <c r="J1000" s="46" t="s">
        <v>15</v>
      </c>
      <c r="K1000" s="46">
        <v>180</v>
      </c>
      <c r="L1000" s="46">
        <v>13.03</v>
      </c>
      <c r="M1000" s="46">
        <f>VLOOKUP(fLineItemInvoiceDetail[[#This Row],[Invoice Number]],fInvoiceHeader[[Invoice Number]:[% Sales Discount]],5,0)*fLineItemInvoiceDetail[[#This Row],[Quanity]]*fLineItemInvoiceDetail[[#This Row],[Unit Price]]</f>
        <v>234.54063524995323</v>
      </c>
      <c r="N10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124.71584038694076</v>
      </c>
      <c r="O1000" s="46">
        <f>VLOOKUP(fLineItemInvoiceDetail[[#This Row],[Product]],dProduct[],4,0)*fLineItemInvoiceDetail[[#This Row],[Quanity]]</f>
        <v>900</v>
      </c>
      <c r="AQ1000" s="32">
        <v>126030</v>
      </c>
      <c r="AR1000" s="31" t="s">
        <v>15</v>
      </c>
      <c r="AS1000" s="31">
        <v>180</v>
      </c>
      <c r="AT1000" s="31">
        <v>13.03</v>
      </c>
      <c r="AU1000" s="48">
        <f t="shared" si="32"/>
        <v>234.54063524995323</v>
      </c>
      <c r="AV1000" s="48">
        <f t="shared" si="33"/>
        <v>124.71584038694076</v>
      </c>
    </row>
    <row r="1001" spans="9:48" x14ac:dyDescent="0.25">
      <c r="I1001" s="43">
        <v>126030</v>
      </c>
      <c r="J1001" s="43" t="s">
        <v>13</v>
      </c>
      <c r="K1001" s="43">
        <v>35</v>
      </c>
      <c r="L1001" s="43">
        <v>16.22</v>
      </c>
      <c r="M1001" s="43">
        <f>VLOOKUP(fLineItemInvoiceDetail[[#This Row],[Invoice Number]],fInvoiceHeader[[Invoice Number]:[% Sales Discount]],5,0)*fLineItemInvoiceDetail[[#This Row],[Quanity]]*fLineItemInvoiceDetail[[#This Row],[Unit Price]]</f>
        <v>56.770153761148826</v>
      </c>
      <c r="N10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26.675332527206773</v>
      </c>
      <c r="O1001" s="43">
        <f>VLOOKUP(fLineItemInvoiceDetail[[#This Row],[Product]],dProduct[],4,0)*fLineItemInvoiceDetail[[#This Row],[Quanity]]</f>
        <v>192.5</v>
      </c>
      <c r="AQ1001" s="30">
        <v>126030</v>
      </c>
      <c r="AR1001" s="28" t="s">
        <v>13</v>
      </c>
      <c r="AS1001" s="28">
        <v>35</v>
      </c>
      <c r="AT1001" s="28">
        <v>16.22</v>
      </c>
      <c r="AU1001" s="48">
        <f t="shared" si="32"/>
        <v>56.770153761148826</v>
      </c>
      <c r="AV1001" s="48">
        <f t="shared" si="33"/>
        <v>26.675332527206773</v>
      </c>
    </row>
    <row r="1002" spans="9:48" x14ac:dyDescent="0.25">
      <c r="I1002" s="46">
        <v>126030</v>
      </c>
      <c r="J1002" s="46" t="s">
        <v>8</v>
      </c>
      <c r="K1002" s="46">
        <v>72</v>
      </c>
      <c r="L1002" s="46">
        <v>16.77</v>
      </c>
      <c r="M1002" s="46">
        <f>VLOOKUP(fLineItemInvoiceDetail[[#This Row],[Invoice Number]],fInvoiceHeader[[Invoice Number]:[% Sales Discount]],5,0)*fLineItemInvoiceDetail[[#This Row],[Quanity]]*fLineItemInvoiceDetail[[#This Row],[Unit Price]]</f>
        <v>120.74432703428138</v>
      </c>
      <c r="N10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39.909068923821039</v>
      </c>
      <c r="O1002" s="46">
        <f>VLOOKUP(fLineItemInvoiceDetail[[#This Row],[Product]],dProduct[],4,0)*fLineItemInvoiceDetail[[#This Row],[Quanity]]</f>
        <v>288</v>
      </c>
      <c r="AQ1002" s="32">
        <v>126030</v>
      </c>
      <c r="AR1002" s="31" t="s">
        <v>8</v>
      </c>
      <c r="AS1002" s="31">
        <v>72</v>
      </c>
      <c r="AT1002" s="31">
        <v>16.77</v>
      </c>
      <c r="AU1002" s="48">
        <f t="shared" si="32"/>
        <v>120.74432703428138</v>
      </c>
      <c r="AV1002" s="48">
        <f t="shared" si="33"/>
        <v>39.909068923821039</v>
      </c>
    </row>
    <row r="1003" spans="9:48" x14ac:dyDescent="0.25">
      <c r="I1003" s="43">
        <v>126031</v>
      </c>
      <c r="J1003" s="43" t="s">
        <v>17</v>
      </c>
      <c r="K1003" s="43">
        <v>200</v>
      </c>
      <c r="L1003" s="43">
        <v>12.58</v>
      </c>
      <c r="M1003" s="43">
        <f>VLOOKUP(fLineItemInvoiceDetail[[#This Row],[Invoice Number]],fInvoiceHeader[[Invoice Number]:[% Sales Discount]],5,0)*fLineItemInvoiceDetail[[#This Row],[Quanity]]*fLineItemInvoiceDetail[[#This Row],[Unit Price]]</f>
        <v>188.7</v>
      </c>
      <c r="N10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71.75</v>
      </c>
      <c r="O1003" s="43">
        <f>VLOOKUP(fLineItemInvoiceDetail[[#This Row],[Product]],dProduct[],4,0)*fLineItemInvoiceDetail[[#This Row],[Quanity]]</f>
        <v>1300</v>
      </c>
      <c r="AQ1003" s="30">
        <v>126031</v>
      </c>
      <c r="AR1003" s="28" t="s">
        <v>17</v>
      </c>
      <c r="AS1003" s="28">
        <v>200</v>
      </c>
      <c r="AT1003" s="28">
        <v>12.58</v>
      </c>
      <c r="AU1003" s="48">
        <f t="shared" si="32"/>
        <v>188.7</v>
      </c>
      <c r="AV1003" s="48">
        <f t="shared" si="33"/>
        <v>71.75</v>
      </c>
    </row>
    <row r="1004" spans="9:48" x14ac:dyDescent="0.25">
      <c r="I1004" s="46">
        <v>126033</v>
      </c>
      <c r="J1004" s="46" t="s">
        <v>22</v>
      </c>
      <c r="K1004" s="46">
        <v>61</v>
      </c>
      <c r="L1004" s="46">
        <v>45</v>
      </c>
      <c r="M1004" s="46">
        <f>VLOOKUP(fLineItemInvoiceDetail[[#This Row],[Invoice Number]],fInvoiceHeader[[Invoice Number]:[% Sales Discount]],5,0)*fLineItemInvoiceDetail[[#This Row],[Quanity]]*fLineItemInvoiceDetail[[#This Row],[Unit Price]]</f>
        <v>274.4987542602484</v>
      </c>
      <c r="N10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67.627645861601081</v>
      </c>
      <c r="O1004" s="46">
        <f>VLOOKUP(fLineItemInvoiceDetail[[#This Row],[Product]],dProduct[],4,0)*fLineItemInvoiceDetail[[#This Row],[Quanity]]</f>
        <v>427</v>
      </c>
      <c r="AQ1004" s="32">
        <v>126033</v>
      </c>
      <c r="AR1004" s="31" t="s">
        <v>22</v>
      </c>
      <c r="AS1004" s="31">
        <v>61</v>
      </c>
      <c r="AT1004" s="31">
        <v>45</v>
      </c>
      <c r="AU1004" s="48">
        <f t="shared" si="32"/>
        <v>274.4987542602484</v>
      </c>
      <c r="AV1004" s="48">
        <f t="shared" si="33"/>
        <v>67.627645861601081</v>
      </c>
    </row>
    <row r="1005" spans="9:48" x14ac:dyDescent="0.25">
      <c r="I1005" s="43">
        <v>126033</v>
      </c>
      <c r="J1005" s="43" t="s">
        <v>6</v>
      </c>
      <c r="K1005" s="43">
        <v>38</v>
      </c>
      <c r="L1005" s="43">
        <v>29.87</v>
      </c>
      <c r="M1005" s="43">
        <f>VLOOKUP(fLineItemInvoiceDetail[[#This Row],[Invoice Number]],fInvoiceHeader[[Invoice Number]:[% Sales Discount]],5,0)*fLineItemInvoiceDetail[[#This Row],[Quanity]]*fLineItemInvoiceDetail[[#This Row],[Unit Price]]</f>
        <v>113.50548488547817</v>
      </c>
      <c r="N10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18.055156037991857</v>
      </c>
      <c r="O1005" s="43">
        <f>VLOOKUP(fLineItemInvoiceDetail[[#This Row],[Product]],dProduct[],4,0)*fLineItemInvoiceDetail[[#This Row],[Quanity]]</f>
        <v>114</v>
      </c>
      <c r="AQ1005" s="30">
        <v>126033</v>
      </c>
      <c r="AR1005" s="28" t="s">
        <v>6</v>
      </c>
      <c r="AS1005" s="28">
        <v>38</v>
      </c>
      <c r="AT1005" s="28">
        <v>29.87</v>
      </c>
      <c r="AU1005" s="48">
        <f t="shared" si="32"/>
        <v>113.50548488547817</v>
      </c>
      <c r="AV1005" s="48">
        <f t="shared" si="33"/>
        <v>18.055156037991857</v>
      </c>
    </row>
    <row r="1006" spans="9:48" x14ac:dyDescent="0.25">
      <c r="I1006" s="46">
        <v>126033</v>
      </c>
      <c r="J1006" s="46" t="s">
        <v>14</v>
      </c>
      <c r="K1006" s="46">
        <v>28</v>
      </c>
      <c r="L1006" s="46">
        <v>18.82</v>
      </c>
      <c r="M1006" s="46">
        <f>VLOOKUP(fLineItemInvoiceDetail[[#This Row],[Invoice Number]],fInvoiceHeader[[Invoice Number]:[% Sales Discount]],5,0)*fLineItemInvoiceDetail[[#This Row],[Quanity]]*fLineItemInvoiceDetail[[#This Row],[Unit Price]]</f>
        <v>52.695760854273409</v>
      </c>
      <c r="N10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31.042198100407056</v>
      </c>
      <c r="O1006" s="46">
        <f>VLOOKUP(fLineItemInvoiceDetail[[#This Row],[Product]],dProduct[],4,0)*fLineItemInvoiceDetail[[#This Row],[Quanity]]</f>
        <v>196</v>
      </c>
      <c r="AQ1006" s="32">
        <v>126033</v>
      </c>
      <c r="AR1006" s="31" t="s">
        <v>14</v>
      </c>
      <c r="AS1006" s="31">
        <v>28</v>
      </c>
      <c r="AT1006" s="31">
        <v>18.82</v>
      </c>
      <c r="AU1006" s="48">
        <f t="shared" si="32"/>
        <v>52.695760854273409</v>
      </c>
      <c r="AV1006" s="48">
        <f t="shared" si="33"/>
        <v>31.042198100407056</v>
      </c>
    </row>
    <row r="1007" spans="9:48" x14ac:dyDescent="0.25">
      <c r="I1007" s="43">
        <v>126036</v>
      </c>
      <c r="J1007" s="43" t="s">
        <v>16</v>
      </c>
      <c r="K1007" s="43">
        <v>27</v>
      </c>
      <c r="L1007" s="43">
        <v>12.32</v>
      </c>
      <c r="M1007" s="43">
        <f>VLOOKUP(fLineItemInvoiceDetail[[#This Row],[Invoice Number]],fInvoiceHeader[[Invoice Number]:[% Sales Discount]],5,0)*fLineItemInvoiceDetail[[#This Row],[Quanity]]*fLineItemInvoiceDetail[[#This Row],[Unit Price]]</f>
        <v>6.65</v>
      </c>
      <c r="N10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007" s="43">
        <f>VLOOKUP(fLineItemInvoiceDetail[[#This Row],[Product]],dProduct[],4,0)*fLineItemInvoiceDetail[[#This Row],[Quanity]]</f>
        <v>94.5</v>
      </c>
      <c r="AQ1007" s="30">
        <v>126036</v>
      </c>
      <c r="AR1007" s="28" t="s">
        <v>16</v>
      </c>
      <c r="AS1007" s="28">
        <v>27</v>
      </c>
      <c r="AT1007" s="28">
        <v>12.32</v>
      </c>
      <c r="AU1007" s="48">
        <f t="shared" si="32"/>
        <v>6.65</v>
      </c>
      <c r="AV1007" s="48">
        <f t="shared" si="33"/>
        <v>6.3</v>
      </c>
    </row>
    <row r="1008" spans="9:48" x14ac:dyDescent="0.25">
      <c r="I1008" s="46">
        <v>126037</v>
      </c>
      <c r="J1008" s="46" t="s">
        <v>15</v>
      </c>
      <c r="K1008" s="46">
        <v>11</v>
      </c>
      <c r="L1008" s="46">
        <v>27.5</v>
      </c>
      <c r="M1008" s="46">
        <f>VLOOKUP(fLineItemInvoiceDetail[[#This Row],[Invoice Number]],fInvoiceHeader[[Invoice Number]:[% Sales Discount]],5,0)*fLineItemInvoiceDetail[[#This Row],[Quanity]]*fLineItemInvoiceDetail[[#This Row],[Unit Price]]</f>
        <v>6.05</v>
      </c>
      <c r="N10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008" s="46">
        <f>VLOOKUP(fLineItemInvoiceDetail[[#This Row],[Product]],dProduct[],4,0)*fLineItemInvoiceDetail[[#This Row],[Quanity]]</f>
        <v>55</v>
      </c>
      <c r="AQ1008" s="32">
        <v>126037</v>
      </c>
      <c r="AR1008" s="31" t="s">
        <v>15</v>
      </c>
      <c r="AS1008" s="31">
        <v>11</v>
      </c>
      <c r="AT1008" s="31">
        <v>27.5</v>
      </c>
      <c r="AU1008" s="48">
        <f t="shared" si="32"/>
        <v>6.05</v>
      </c>
      <c r="AV1008" s="48">
        <f t="shared" si="33"/>
        <v>9.8000000000000007</v>
      </c>
    </row>
    <row r="1009" spans="9:48" x14ac:dyDescent="0.25">
      <c r="I1009" s="43">
        <v>126040</v>
      </c>
      <c r="J1009" s="43" t="s">
        <v>22</v>
      </c>
      <c r="K1009" s="43">
        <v>16</v>
      </c>
      <c r="L1009" s="43">
        <v>60</v>
      </c>
      <c r="M1009" s="43">
        <f>VLOOKUP(fLineItemInvoiceDetail[[#This Row],[Invoice Number]],fInvoiceHeader[[Invoice Number]:[% Sales Discount]],5,0)*fLineItemInvoiceDetail[[#This Row],[Quanity]]*fLineItemInvoiceDetail[[#This Row],[Unit Price]]</f>
        <v>95.99930636339333</v>
      </c>
      <c r="N10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13.430978934324662</v>
      </c>
      <c r="O1009" s="43">
        <f>VLOOKUP(fLineItemInvoiceDetail[[#This Row],[Product]],dProduct[],4,0)*fLineItemInvoiceDetail[[#This Row],[Quanity]]</f>
        <v>112</v>
      </c>
      <c r="AQ1009" s="30">
        <v>126040</v>
      </c>
      <c r="AR1009" s="28" t="s">
        <v>22</v>
      </c>
      <c r="AS1009" s="28">
        <v>16</v>
      </c>
      <c r="AT1009" s="28">
        <v>60</v>
      </c>
      <c r="AU1009" s="48">
        <f t="shared" si="32"/>
        <v>95.99930636339333</v>
      </c>
      <c r="AV1009" s="48">
        <f t="shared" si="33"/>
        <v>13.430978934324662</v>
      </c>
    </row>
    <row r="1010" spans="9:48" x14ac:dyDescent="0.25">
      <c r="I1010" s="46">
        <v>126040</v>
      </c>
      <c r="J1010" s="46" t="s">
        <v>15</v>
      </c>
      <c r="K1010" s="46">
        <v>19</v>
      </c>
      <c r="L1010" s="46">
        <v>23.16</v>
      </c>
      <c r="M1010" s="46">
        <f>VLOOKUP(fLineItemInvoiceDetail[[#This Row],[Invoice Number]],fInvoiceHeader[[Invoice Number]:[% Sales Discount]],5,0)*fLineItemInvoiceDetail[[#This Row],[Quanity]]*fLineItemInvoiceDetail[[#This Row],[Unit Price]]</f>
        <v>44.003682054320414</v>
      </c>
      <c r="N10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11.392348203221809</v>
      </c>
      <c r="O1010" s="46">
        <f>VLOOKUP(fLineItemInvoiceDetail[[#This Row],[Product]],dProduct[],4,0)*fLineItemInvoiceDetail[[#This Row],[Quanity]]</f>
        <v>95</v>
      </c>
      <c r="AQ1010" s="32">
        <v>126040</v>
      </c>
      <c r="AR1010" s="31" t="s">
        <v>15</v>
      </c>
      <c r="AS1010" s="31">
        <v>19</v>
      </c>
      <c r="AT1010" s="31">
        <v>23.16</v>
      </c>
      <c r="AU1010" s="48">
        <f t="shared" si="32"/>
        <v>44.003682054320414</v>
      </c>
      <c r="AV1010" s="48">
        <f t="shared" si="33"/>
        <v>11.392348203221809</v>
      </c>
    </row>
    <row r="1011" spans="9:48" x14ac:dyDescent="0.25">
      <c r="I1011" s="43">
        <v>126040</v>
      </c>
      <c r="J1011" s="43" t="s">
        <v>6</v>
      </c>
      <c r="K1011" s="43">
        <v>200</v>
      </c>
      <c r="L1011" s="43">
        <v>20.68</v>
      </c>
      <c r="M1011" s="43">
        <f>VLOOKUP(fLineItemInvoiceDetail[[#This Row],[Invoice Number]],fInvoiceHeader[[Invoice Number]:[% Sales Discount]],5,0)*fLineItemInvoiceDetail[[#This Row],[Quanity]]*fLineItemInvoiceDetail[[#This Row],[Unit Price]]</f>
        <v>413.59701158228631</v>
      </c>
      <c r="N10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71.951672862453535</v>
      </c>
      <c r="O1011" s="43">
        <f>VLOOKUP(fLineItemInvoiceDetail[[#This Row],[Product]],dProduct[],4,0)*fLineItemInvoiceDetail[[#This Row],[Quanity]]</f>
        <v>600</v>
      </c>
      <c r="AQ1011" s="30">
        <v>126040</v>
      </c>
      <c r="AR1011" s="28" t="s">
        <v>6</v>
      </c>
      <c r="AS1011" s="28">
        <v>200</v>
      </c>
      <c r="AT1011" s="28">
        <v>20.68</v>
      </c>
      <c r="AU1011" s="48">
        <f t="shared" si="32"/>
        <v>413.59701158228631</v>
      </c>
      <c r="AV1011" s="48">
        <f t="shared" si="33"/>
        <v>71.951672862453535</v>
      </c>
    </row>
    <row r="1012" spans="9:48" x14ac:dyDescent="0.25">
      <c r="I1012" s="46">
        <v>126042</v>
      </c>
      <c r="J1012" s="46" t="s">
        <v>11</v>
      </c>
      <c r="K1012" s="46">
        <v>13</v>
      </c>
      <c r="L1012" s="46">
        <v>18.95</v>
      </c>
      <c r="M1012" s="46">
        <f>VLOOKUP(fLineItemInvoiceDetail[[#This Row],[Invoice Number]],fInvoiceHeader[[Invoice Number]:[% Sales Discount]],5,0)*fLineItemInvoiceDetail[[#This Row],[Quanity]]*fLineItemInvoiceDetail[[#This Row],[Unit Price]]</f>
        <v>8.622183140639418</v>
      </c>
      <c r="N10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8.6560975609756099</v>
      </c>
      <c r="O1012" s="46">
        <f>VLOOKUP(fLineItemInvoiceDetail[[#This Row],[Product]],dProduct[],4,0)*fLineItemInvoiceDetail[[#This Row],[Quanity]]</f>
        <v>65</v>
      </c>
      <c r="AQ1012" s="32">
        <v>126042</v>
      </c>
      <c r="AR1012" s="31" t="s">
        <v>11</v>
      </c>
      <c r="AS1012" s="31">
        <v>13</v>
      </c>
      <c r="AT1012" s="31">
        <v>18.95</v>
      </c>
      <c r="AU1012" s="48">
        <f t="shared" si="32"/>
        <v>8.622183140639418</v>
      </c>
      <c r="AV1012" s="48">
        <f t="shared" si="33"/>
        <v>8.6560975609756099</v>
      </c>
    </row>
    <row r="1013" spans="9:48" x14ac:dyDescent="0.25">
      <c r="I1013" s="43">
        <v>126042</v>
      </c>
      <c r="J1013" s="43" t="s">
        <v>21</v>
      </c>
      <c r="K1013" s="43">
        <v>40</v>
      </c>
      <c r="L1013" s="43">
        <v>16.87</v>
      </c>
      <c r="M1013" s="43">
        <f>VLOOKUP(fLineItemInvoiceDetail[[#This Row],[Invoice Number]],fInvoiceHeader[[Invoice Number]:[% Sales Discount]],5,0)*fLineItemInvoiceDetail[[#This Row],[Quanity]]*fLineItemInvoiceDetail[[#This Row],[Unit Price]]</f>
        <v>23.61781685936058</v>
      </c>
      <c r="N10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18.643902439024391</v>
      </c>
      <c r="O1013" s="43">
        <f>VLOOKUP(fLineItemInvoiceDetail[[#This Row],[Product]],dProduct[],4,0)*fLineItemInvoiceDetail[[#This Row],[Quanity]]</f>
        <v>140</v>
      </c>
      <c r="AQ1013" s="30">
        <v>126042</v>
      </c>
      <c r="AR1013" s="28" t="s">
        <v>21</v>
      </c>
      <c r="AS1013" s="28">
        <v>40</v>
      </c>
      <c r="AT1013" s="28">
        <v>16.87</v>
      </c>
      <c r="AU1013" s="48">
        <f t="shared" si="32"/>
        <v>23.61781685936058</v>
      </c>
      <c r="AV1013" s="48">
        <f t="shared" si="33"/>
        <v>18.643902439024391</v>
      </c>
    </row>
    <row r="1014" spans="9:48" x14ac:dyDescent="0.25">
      <c r="I1014" s="46">
        <v>126045</v>
      </c>
      <c r="J1014" s="46" t="s">
        <v>17</v>
      </c>
      <c r="K1014" s="46">
        <v>252</v>
      </c>
      <c r="L1014" s="46">
        <v>12.58</v>
      </c>
      <c r="M1014" s="46">
        <f>VLOOKUP(fLineItemInvoiceDetail[[#This Row],[Invoice Number]],fInvoiceHeader[[Invoice Number]:[% Sales Discount]],5,0)*fLineItemInvoiceDetail[[#This Row],[Quanity]]*fLineItemInvoiceDetail[[#This Row],[Unit Price]]</f>
        <v>317.01916520645193</v>
      </c>
      <c r="N10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114.46921797004991</v>
      </c>
      <c r="O1014" s="46">
        <f>VLOOKUP(fLineItemInvoiceDetail[[#This Row],[Product]],dProduct[],4,0)*fLineItemInvoiceDetail[[#This Row],[Quanity]]</f>
        <v>1638</v>
      </c>
      <c r="AQ1014" s="32">
        <v>126045</v>
      </c>
      <c r="AR1014" s="31" t="s">
        <v>17</v>
      </c>
      <c r="AS1014" s="31">
        <v>252</v>
      </c>
      <c r="AT1014" s="31">
        <v>12.58</v>
      </c>
      <c r="AU1014" s="48">
        <f t="shared" si="32"/>
        <v>317.01916520645193</v>
      </c>
      <c r="AV1014" s="48">
        <f t="shared" si="33"/>
        <v>114.46921797004991</v>
      </c>
    </row>
    <row r="1015" spans="9:48" x14ac:dyDescent="0.25">
      <c r="I1015" s="43">
        <v>126045</v>
      </c>
      <c r="J1015" s="43" t="s">
        <v>21</v>
      </c>
      <c r="K1015" s="43">
        <v>30</v>
      </c>
      <c r="L1015" s="43">
        <v>16.87</v>
      </c>
      <c r="M1015" s="43">
        <f>VLOOKUP(fLineItemInvoiceDetail[[#This Row],[Invoice Number]],fInvoiceHeader[[Invoice Number]:[% Sales Discount]],5,0)*fLineItemInvoiceDetail[[#This Row],[Quanity]]*fLineItemInvoiceDetail[[#This Row],[Unit Price]]</f>
        <v>50.610505309191119</v>
      </c>
      <c r="N10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7.3377703826955072</v>
      </c>
      <c r="O1015" s="43">
        <f>VLOOKUP(fLineItemInvoiceDetail[[#This Row],[Product]],dProduct[],4,0)*fLineItemInvoiceDetail[[#This Row],[Quanity]]</f>
        <v>105</v>
      </c>
      <c r="AQ1015" s="30">
        <v>126045</v>
      </c>
      <c r="AR1015" s="28" t="s">
        <v>21</v>
      </c>
      <c r="AS1015" s="28">
        <v>30</v>
      </c>
      <c r="AT1015" s="28">
        <v>16.87</v>
      </c>
      <c r="AU1015" s="48">
        <f t="shared" si="32"/>
        <v>50.610505309191119</v>
      </c>
      <c r="AV1015" s="48">
        <f t="shared" si="33"/>
        <v>7.3377703826955072</v>
      </c>
    </row>
    <row r="1016" spans="9:48" x14ac:dyDescent="0.25">
      <c r="I1016" s="46">
        <v>126045</v>
      </c>
      <c r="J1016" s="46" t="s">
        <v>15</v>
      </c>
      <c r="K1016" s="46">
        <v>12</v>
      </c>
      <c r="L1016" s="46">
        <v>27.5</v>
      </c>
      <c r="M1016" s="46">
        <f>VLOOKUP(fLineItemInvoiceDetail[[#This Row],[Invoice Number]],fInvoiceHeader[[Invoice Number]:[% Sales Discount]],5,0)*fLineItemInvoiceDetail[[#This Row],[Quanity]]*fLineItemInvoiceDetail[[#This Row],[Unit Price]]</f>
        <v>33.000329484356982</v>
      </c>
      <c r="N10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4.1930116472545755</v>
      </c>
      <c r="O1016" s="46">
        <f>VLOOKUP(fLineItemInvoiceDetail[[#This Row],[Product]],dProduct[],4,0)*fLineItemInvoiceDetail[[#This Row],[Quanity]]</f>
        <v>60</v>
      </c>
      <c r="AQ1016" s="32">
        <v>126045</v>
      </c>
      <c r="AR1016" s="31" t="s">
        <v>15</v>
      </c>
      <c r="AS1016" s="31">
        <v>12</v>
      </c>
      <c r="AT1016" s="31">
        <v>27.5</v>
      </c>
      <c r="AU1016" s="48">
        <f t="shared" si="32"/>
        <v>33.000329484356982</v>
      </c>
      <c r="AV1016" s="48">
        <f t="shared" si="33"/>
        <v>4.1930116472545755</v>
      </c>
    </row>
    <row r="1017" spans="9:48" x14ac:dyDescent="0.25">
      <c r="I1017" s="43">
        <v>126046</v>
      </c>
      <c r="J1017" s="43" t="s">
        <v>11</v>
      </c>
      <c r="K1017" s="43">
        <v>165</v>
      </c>
      <c r="L1017" s="43">
        <v>8.98</v>
      </c>
      <c r="M1017" s="43">
        <f>VLOOKUP(fLineItemInvoiceDetail[[#This Row],[Invoice Number]],fInvoiceHeader[[Invoice Number]:[% Sales Discount]],5,0)*fLineItemInvoiceDetail[[#This Row],[Quanity]]*fLineItemInvoiceDetail[[#This Row],[Unit Price]]</f>
        <v>74.090000000000018</v>
      </c>
      <c r="N10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109.2</v>
      </c>
      <c r="O1017" s="43">
        <f>VLOOKUP(fLineItemInvoiceDetail[[#This Row],[Product]],dProduct[],4,0)*fLineItemInvoiceDetail[[#This Row],[Quanity]]</f>
        <v>825</v>
      </c>
      <c r="AQ1017" s="30">
        <v>126046</v>
      </c>
      <c r="AR1017" s="28" t="s">
        <v>11</v>
      </c>
      <c r="AS1017" s="28">
        <v>165</v>
      </c>
      <c r="AT1017" s="28">
        <v>8.98</v>
      </c>
      <c r="AU1017" s="48">
        <f t="shared" si="32"/>
        <v>74.090000000000018</v>
      </c>
      <c r="AV1017" s="48">
        <f t="shared" si="33"/>
        <v>109.2</v>
      </c>
    </row>
    <row r="1018" spans="9:48" x14ac:dyDescent="0.25">
      <c r="I1018" s="46">
        <v>126047</v>
      </c>
      <c r="J1018" s="46" t="s">
        <v>21</v>
      </c>
      <c r="K1018" s="46">
        <v>202</v>
      </c>
      <c r="L1018" s="46">
        <v>11.68</v>
      </c>
      <c r="M1018" s="46">
        <f>VLOOKUP(fLineItemInvoiceDetail[[#This Row],[Invoice Number]],fInvoiceHeader[[Invoice Number]:[% Sales Discount]],5,0)*fLineItemInvoiceDetail[[#This Row],[Quanity]]*fLineItemInvoiceDetail[[#This Row],[Unit Price]]</f>
        <v>235.93651220396455</v>
      </c>
      <c r="N10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75.935290193462308</v>
      </c>
      <c r="O1018" s="46">
        <f>VLOOKUP(fLineItemInvoiceDetail[[#This Row],[Product]],dProduct[],4,0)*fLineItemInvoiceDetail[[#This Row],[Quanity]]</f>
        <v>707</v>
      </c>
      <c r="AQ1018" s="32">
        <v>126047</v>
      </c>
      <c r="AR1018" s="31" t="s">
        <v>21</v>
      </c>
      <c r="AS1018" s="31">
        <v>202</v>
      </c>
      <c r="AT1018" s="31">
        <v>11.68</v>
      </c>
      <c r="AU1018" s="48">
        <f t="shared" si="32"/>
        <v>235.93651220396455</v>
      </c>
      <c r="AV1018" s="48">
        <f t="shared" si="33"/>
        <v>75.935290193462308</v>
      </c>
    </row>
    <row r="1019" spans="9:48" x14ac:dyDescent="0.25">
      <c r="I1019" s="43">
        <v>126047</v>
      </c>
      <c r="J1019" s="43" t="s">
        <v>13</v>
      </c>
      <c r="K1019" s="43">
        <v>40</v>
      </c>
      <c r="L1019" s="43">
        <v>16.22</v>
      </c>
      <c r="M1019" s="43">
        <f>VLOOKUP(fLineItemInvoiceDetail[[#This Row],[Invoice Number]],fInvoiceHeader[[Invoice Number]:[% Sales Discount]],5,0)*fLineItemInvoiceDetail[[#This Row],[Quanity]]*fLineItemInvoiceDetail[[#This Row],[Unit Price]]</f>
        <v>64.880140850879982</v>
      </c>
      <c r="N10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23.62908605737158</v>
      </c>
      <c r="O1019" s="43">
        <f>VLOOKUP(fLineItemInvoiceDetail[[#This Row],[Product]],dProduct[],4,0)*fLineItemInvoiceDetail[[#This Row],[Quanity]]</f>
        <v>220</v>
      </c>
      <c r="AQ1019" s="30">
        <v>126047</v>
      </c>
      <c r="AR1019" s="28" t="s">
        <v>13</v>
      </c>
      <c r="AS1019" s="28">
        <v>40</v>
      </c>
      <c r="AT1019" s="28">
        <v>16.22</v>
      </c>
      <c r="AU1019" s="48">
        <f t="shared" si="32"/>
        <v>64.880140850879982</v>
      </c>
      <c r="AV1019" s="48">
        <f t="shared" si="33"/>
        <v>23.62908605737158</v>
      </c>
    </row>
    <row r="1020" spans="9:48" x14ac:dyDescent="0.25">
      <c r="I1020" s="46">
        <v>126047</v>
      </c>
      <c r="J1020" s="46" t="s">
        <v>13</v>
      </c>
      <c r="K1020" s="46">
        <v>71</v>
      </c>
      <c r="L1020" s="46">
        <v>14.97</v>
      </c>
      <c r="M1020" s="46">
        <f>VLOOKUP(fLineItemInvoiceDetail[[#This Row],[Invoice Number]],fInvoiceHeader[[Invoice Number]:[% Sales Discount]],5,0)*fLineItemInvoiceDetail[[#This Row],[Quanity]]*fLineItemInvoiceDetail[[#This Row],[Unit Price]]</f>
        <v>106.28723074317944</v>
      </c>
      <c r="N10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41.941627751834552</v>
      </c>
      <c r="O1020" s="46">
        <f>VLOOKUP(fLineItemInvoiceDetail[[#This Row],[Product]],dProduct[],4,0)*fLineItemInvoiceDetail[[#This Row],[Quanity]]</f>
        <v>390.5</v>
      </c>
      <c r="AQ1020" s="32">
        <v>126047</v>
      </c>
      <c r="AR1020" s="31" t="s">
        <v>13</v>
      </c>
      <c r="AS1020" s="31">
        <v>71</v>
      </c>
      <c r="AT1020" s="31">
        <v>14.97</v>
      </c>
      <c r="AU1020" s="48">
        <f t="shared" si="32"/>
        <v>106.28723074317944</v>
      </c>
      <c r="AV1020" s="48">
        <f t="shared" si="33"/>
        <v>41.941627751834552</v>
      </c>
    </row>
    <row r="1021" spans="9:48" x14ac:dyDescent="0.25">
      <c r="I1021" s="43">
        <v>126047</v>
      </c>
      <c r="J1021" s="43" t="s">
        <v>13</v>
      </c>
      <c r="K1021" s="43">
        <v>33</v>
      </c>
      <c r="L1021" s="43">
        <v>16.22</v>
      </c>
      <c r="M1021" s="43">
        <f>VLOOKUP(fLineItemInvoiceDetail[[#This Row],[Invoice Number]],fInvoiceHeader[[Invoice Number]:[% Sales Discount]],5,0)*fLineItemInvoiceDetail[[#This Row],[Quanity]]*fLineItemInvoiceDetail[[#This Row],[Unit Price]]</f>
        <v>53.526116201975988</v>
      </c>
      <c r="N10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19.493995997331556</v>
      </c>
      <c r="O1021" s="43">
        <f>VLOOKUP(fLineItemInvoiceDetail[[#This Row],[Product]],dProduct[],4,0)*fLineItemInvoiceDetail[[#This Row],[Quanity]]</f>
        <v>181.5</v>
      </c>
      <c r="AQ1021" s="30">
        <v>126047</v>
      </c>
      <c r="AR1021" s="28" t="s">
        <v>13</v>
      </c>
      <c r="AS1021" s="28">
        <v>33</v>
      </c>
      <c r="AT1021" s="28">
        <v>16.22</v>
      </c>
      <c r="AU1021" s="48">
        <f t="shared" si="32"/>
        <v>53.526116201975988</v>
      </c>
      <c r="AV1021" s="48">
        <f t="shared" si="33"/>
        <v>19.493995997331556</v>
      </c>
    </row>
    <row r="1022" spans="9:48" x14ac:dyDescent="0.25">
      <c r="I1022" s="46">
        <v>126048</v>
      </c>
      <c r="J1022" s="46" t="s">
        <v>14</v>
      </c>
      <c r="K1022" s="46">
        <v>108</v>
      </c>
      <c r="L1022" s="46">
        <v>15.92</v>
      </c>
      <c r="M1022" s="46">
        <f>VLOOKUP(fLineItemInvoiceDetail[[#This Row],[Invoice Number]],fInvoiceHeader[[Invoice Number]:[% Sales Discount]],5,0)*fLineItemInvoiceDetail[[#This Row],[Quanity]]*fLineItemInvoiceDetail[[#This Row],[Unit Price]]</f>
        <v>85.970000000000013</v>
      </c>
      <c r="N10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</v>
      </c>
      <c r="O1022" s="46">
        <f>VLOOKUP(fLineItemInvoiceDetail[[#This Row],[Product]],dProduct[],4,0)*fLineItemInvoiceDetail[[#This Row],[Quanity]]</f>
        <v>756</v>
      </c>
      <c r="AQ1022" s="32">
        <v>126048</v>
      </c>
      <c r="AR1022" s="31" t="s">
        <v>14</v>
      </c>
      <c r="AS1022" s="31">
        <v>108</v>
      </c>
      <c r="AT1022" s="31">
        <v>15.92</v>
      </c>
      <c r="AU1022" s="48">
        <f t="shared" si="32"/>
        <v>85.970000000000013</v>
      </c>
      <c r="AV1022" s="48">
        <f t="shared" si="33"/>
        <v>67.2</v>
      </c>
    </row>
    <row r="1023" spans="9:48" x14ac:dyDescent="0.25">
      <c r="I1023" s="43">
        <v>126049</v>
      </c>
      <c r="J1023" s="43" t="s">
        <v>13</v>
      </c>
      <c r="K1023" s="43">
        <v>47</v>
      </c>
      <c r="L1023" s="43">
        <v>16.22</v>
      </c>
      <c r="M1023" s="43">
        <f>VLOOKUP(fLineItemInvoiceDetail[[#This Row],[Invoice Number]],fInvoiceHeader[[Invoice Number]:[% Sales Discount]],5,0)*fLineItemInvoiceDetail[[#This Row],[Quanity]]*fLineItemInvoiceDetail[[#This Row],[Unit Price]]</f>
        <v>76.234072337950309</v>
      </c>
      <c r="N10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36.30752725585711</v>
      </c>
      <c r="O1023" s="43">
        <f>VLOOKUP(fLineItemInvoiceDetail[[#This Row],[Product]],dProduct[],4,0)*fLineItemInvoiceDetail[[#This Row],[Quanity]]</f>
        <v>258.5</v>
      </c>
      <c r="AQ1023" s="30">
        <v>126049</v>
      </c>
      <c r="AR1023" s="28" t="s">
        <v>13</v>
      </c>
      <c r="AS1023" s="28">
        <v>47</v>
      </c>
      <c r="AT1023" s="28">
        <v>16.22</v>
      </c>
      <c r="AU1023" s="48">
        <f t="shared" si="32"/>
        <v>76.234072337950309</v>
      </c>
      <c r="AV1023" s="48">
        <f t="shared" si="33"/>
        <v>36.30752725585711</v>
      </c>
    </row>
    <row r="1024" spans="9:48" x14ac:dyDescent="0.25">
      <c r="I1024" s="46">
        <v>126049</v>
      </c>
      <c r="J1024" s="46" t="s">
        <v>22</v>
      </c>
      <c r="K1024" s="46">
        <v>215</v>
      </c>
      <c r="L1024" s="46">
        <v>33.75</v>
      </c>
      <c r="M1024" s="46">
        <f>VLOOKUP(fLineItemInvoiceDetail[[#This Row],[Invoice Number]],fInvoiceHeader[[Invoice Number]:[% Sales Discount]],5,0)*fLineItemInvoiceDetail[[#This Row],[Quanity]]*fLineItemInvoiceDetail[[#This Row],[Unit Price]]</f>
        <v>725.62568854087681</v>
      </c>
      <c r="N10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211.38424959406169</v>
      </c>
      <c r="O1024" s="46">
        <f>VLOOKUP(fLineItemInvoiceDetail[[#This Row],[Product]],dProduct[],4,0)*fLineItemInvoiceDetail[[#This Row],[Quanity]]</f>
        <v>1505</v>
      </c>
      <c r="AQ1024" s="32">
        <v>126049</v>
      </c>
      <c r="AR1024" s="31" t="s">
        <v>22</v>
      </c>
      <c r="AS1024" s="31">
        <v>215</v>
      </c>
      <c r="AT1024" s="31">
        <v>33.75</v>
      </c>
      <c r="AU1024" s="48">
        <f t="shared" si="32"/>
        <v>725.62568854087681</v>
      </c>
      <c r="AV1024" s="48">
        <f t="shared" si="33"/>
        <v>211.38424959406169</v>
      </c>
    </row>
    <row r="1025" spans="9:48" x14ac:dyDescent="0.25">
      <c r="I1025" s="43">
        <v>126049</v>
      </c>
      <c r="J1025" s="43" t="s">
        <v>22</v>
      </c>
      <c r="K1025" s="43">
        <v>56</v>
      </c>
      <c r="L1025" s="43">
        <v>45</v>
      </c>
      <c r="M1025" s="43">
        <f>VLOOKUP(fLineItemInvoiceDetail[[#This Row],[Invoice Number]],fInvoiceHeader[[Invoice Number]:[% Sales Discount]],5,0)*fLineItemInvoiceDetail[[#This Row],[Quanity]]*fLineItemInvoiceDetail[[#This Row],[Unit Price]]</f>
        <v>252.00023912117274</v>
      </c>
      <c r="N10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55.058223150081183</v>
      </c>
      <c r="O1025" s="43">
        <f>VLOOKUP(fLineItemInvoiceDetail[[#This Row],[Product]],dProduct[],4,0)*fLineItemInvoiceDetail[[#This Row],[Quanity]]</f>
        <v>392</v>
      </c>
      <c r="AQ1025" s="30">
        <v>126049</v>
      </c>
      <c r="AR1025" s="28" t="s">
        <v>22</v>
      </c>
      <c r="AS1025" s="28">
        <v>56</v>
      </c>
      <c r="AT1025" s="28">
        <v>45</v>
      </c>
      <c r="AU1025" s="48">
        <f t="shared" si="32"/>
        <v>252.00023912117274</v>
      </c>
      <c r="AV1025" s="48">
        <f t="shared" si="33"/>
        <v>55.058223150081183</v>
      </c>
    </row>
    <row r="1026" spans="9:48" x14ac:dyDescent="0.25">
      <c r="I1026" s="46">
        <v>126050</v>
      </c>
      <c r="J1026" s="46" t="s">
        <v>21</v>
      </c>
      <c r="K1026" s="46">
        <v>40</v>
      </c>
      <c r="L1026" s="46">
        <v>16.87</v>
      </c>
      <c r="M1026" s="46">
        <f>VLOOKUP(fLineItemInvoiceDetail[[#This Row],[Invoice Number]],fInvoiceHeader[[Invoice Number]:[% Sales Discount]],5,0)*fLineItemInvoiceDetail[[#This Row],[Quanity]]*fLineItemInvoiceDetail[[#This Row],[Unit Price]]</f>
        <v>20.239999999999998</v>
      </c>
      <c r="N10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14.175000000000001</v>
      </c>
      <c r="O1026" s="46">
        <f>VLOOKUP(fLineItemInvoiceDetail[[#This Row],[Product]],dProduct[],4,0)*fLineItemInvoiceDetail[[#This Row],[Quanity]]</f>
        <v>140</v>
      </c>
      <c r="AQ1026" s="32">
        <v>126050</v>
      </c>
      <c r="AR1026" s="31" t="s">
        <v>21</v>
      </c>
      <c r="AS1026" s="31">
        <v>40</v>
      </c>
      <c r="AT1026" s="31">
        <v>16.87</v>
      </c>
      <c r="AU1026" s="48">
        <f t="shared" si="32"/>
        <v>20.239999999999998</v>
      </c>
      <c r="AV1026" s="48">
        <f t="shared" si="33"/>
        <v>14.175000000000001</v>
      </c>
    </row>
    <row r="1027" spans="9:48" x14ac:dyDescent="0.25">
      <c r="I1027" s="43">
        <v>126051</v>
      </c>
      <c r="J1027" s="43" t="s">
        <v>17</v>
      </c>
      <c r="K1027" s="43">
        <v>218</v>
      </c>
      <c r="L1027" s="43">
        <v>12.58</v>
      </c>
      <c r="M1027" s="43">
        <f>VLOOKUP(fLineItemInvoiceDetail[[#This Row],[Invoice Number]],fInvoiceHeader[[Invoice Number]:[% Sales Discount]],5,0)*fLineItemInvoiceDetail[[#This Row],[Quanity]]*fLineItemInvoiceDetail[[#This Row],[Unit Price]]</f>
        <v>274.24300454453061</v>
      </c>
      <c r="N10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161.03722566122678</v>
      </c>
      <c r="O1027" s="43">
        <f>VLOOKUP(fLineItemInvoiceDetail[[#This Row],[Product]],dProduct[],4,0)*fLineItemInvoiceDetail[[#This Row],[Quanity]]</f>
        <v>1417</v>
      </c>
      <c r="AQ1027" s="30">
        <v>126051</v>
      </c>
      <c r="AR1027" s="28" t="s">
        <v>17</v>
      </c>
      <c r="AS1027" s="28">
        <v>218</v>
      </c>
      <c r="AT1027" s="28">
        <v>12.58</v>
      </c>
      <c r="AU1027" s="48">
        <f t="shared" si="32"/>
        <v>274.24300454453061</v>
      </c>
      <c r="AV1027" s="48">
        <f t="shared" si="33"/>
        <v>161.03722566122678</v>
      </c>
    </row>
    <row r="1028" spans="9:48" x14ac:dyDescent="0.25">
      <c r="I1028" s="46">
        <v>126051</v>
      </c>
      <c r="J1028" s="46" t="s">
        <v>6</v>
      </c>
      <c r="K1028" s="46">
        <v>29</v>
      </c>
      <c r="L1028" s="46">
        <v>29.87</v>
      </c>
      <c r="M1028" s="46">
        <f>VLOOKUP(fLineItemInvoiceDetail[[#This Row],[Invoice Number]],fInvoiceHeader[[Invoice Number]:[% Sales Discount]],5,0)*fLineItemInvoiceDetail[[#This Row],[Quanity]]*fLineItemInvoiceDetail[[#This Row],[Unit Price]]</f>
        <v>86.622685574382203</v>
      </c>
      <c r="N10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9.8872537985368592</v>
      </c>
      <c r="O1028" s="46">
        <f>VLOOKUP(fLineItemInvoiceDetail[[#This Row],[Product]],dProduct[],4,0)*fLineItemInvoiceDetail[[#This Row],[Quanity]]</f>
        <v>87</v>
      </c>
      <c r="AQ1028" s="32">
        <v>126051</v>
      </c>
      <c r="AR1028" s="31" t="s">
        <v>6</v>
      </c>
      <c r="AS1028" s="31">
        <v>29</v>
      </c>
      <c r="AT1028" s="31">
        <v>29.87</v>
      </c>
      <c r="AU1028" s="48">
        <f t="shared" si="32"/>
        <v>86.622685574382203</v>
      </c>
      <c r="AV1028" s="48">
        <f t="shared" si="33"/>
        <v>9.8872537985368592</v>
      </c>
    </row>
    <row r="1029" spans="9:48" x14ac:dyDescent="0.25">
      <c r="I1029" s="43">
        <v>126051</v>
      </c>
      <c r="J1029" s="43" t="s">
        <v>22</v>
      </c>
      <c r="K1029" s="43">
        <v>39</v>
      </c>
      <c r="L1029" s="43">
        <v>48.75</v>
      </c>
      <c r="M1029" s="43">
        <f>VLOOKUP(fLineItemInvoiceDetail[[#This Row],[Invoice Number]],fInvoiceHeader[[Invoice Number]:[% Sales Discount]],5,0)*fLineItemInvoiceDetail[[#This Row],[Quanity]]*fLineItemInvoiceDetail[[#This Row],[Unit Price]]</f>
        <v>190.12430988108721</v>
      </c>
      <c r="N10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31.025520540236354</v>
      </c>
      <c r="O1029" s="43">
        <f>VLOOKUP(fLineItemInvoiceDetail[[#This Row],[Product]],dProduct[],4,0)*fLineItemInvoiceDetail[[#This Row],[Quanity]]</f>
        <v>273</v>
      </c>
      <c r="AQ1029" s="30">
        <v>126051</v>
      </c>
      <c r="AR1029" s="28" t="s">
        <v>22</v>
      </c>
      <c r="AS1029" s="28">
        <v>39</v>
      </c>
      <c r="AT1029" s="28">
        <v>48.75</v>
      </c>
      <c r="AU1029" s="48">
        <f t="shared" si="32"/>
        <v>190.12430988108721</v>
      </c>
      <c r="AV1029" s="48">
        <f t="shared" si="33"/>
        <v>31.025520540236354</v>
      </c>
    </row>
    <row r="1030" spans="9:48" x14ac:dyDescent="0.25">
      <c r="I1030" s="46">
        <v>126052</v>
      </c>
      <c r="J1030" s="46" t="s">
        <v>10</v>
      </c>
      <c r="K1030" s="46">
        <v>29</v>
      </c>
      <c r="L1030" s="46">
        <v>18.82</v>
      </c>
      <c r="M1030" s="46">
        <f>VLOOKUP(fLineItemInvoiceDetail[[#This Row],[Invoice Number]],fInvoiceHeader[[Invoice Number]:[% Sales Discount]],5,0)*fLineItemInvoiceDetail[[#This Row],[Quanity]]*fLineItemInvoiceDetail[[#This Row],[Unit Price]]</f>
        <v>16.37</v>
      </c>
      <c r="N10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11.55</v>
      </c>
      <c r="O1030" s="46">
        <f>VLOOKUP(fLineItemInvoiceDetail[[#This Row],[Product]],dProduct[],4,0)*fLineItemInvoiceDetail[[#This Row],[Quanity]]</f>
        <v>174</v>
      </c>
      <c r="AQ1030" s="32">
        <v>126052</v>
      </c>
      <c r="AR1030" s="31" t="s">
        <v>10</v>
      </c>
      <c r="AS1030" s="31">
        <v>29</v>
      </c>
      <c r="AT1030" s="31">
        <v>18.82</v>
      </c>
      <c r="AU1030" s="48">
        <f t="shared" si="32"/>
        <v>16.37</v>
      </c>
      <c r="AV1030" s="48">
        <f t="shared" si="33"/>
        <v>11.55</v>
      </c>
    </row>
    <row r="1031" spans="9:48" x14ac:dyDescent="0.25">
      <c r="I1031" s="43">
        <v>126053</v>
      </c>
      <c r="J1031" s="43" t="s">
        <v>17</v>
      </c>
      <c r="K1031" s="43">
        <v>50</v>
      </c>
      <c r="L1031" s="43">
        <v>16.77</v>
      </c>
      <c r="M1031" s="43">
        <f>VLOOKUP(fLineItemInvoiceDetail[[#This Row],[Invoice Number]],fInvoiceHeader[[Invoice Number]:[% Sales Discount]],5,0)*fLineItemInvoiceDetail[[#This Row],[Quanity]]*fLineItemInvoiceDetail[[#This Row],[Unit Price]]</f>
        <v>29.349999999999998</v>
      </c>
      <c r="N10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</v>
      </c>
      <c r="O1031" s="43">
        <f>VLOOKUP(fLineItemInvoiceDetail[[#This Row],[Product]],dProduct[],4,0)*fLineItemInvoiceDetail[[#This Row],[Quanity]]</f>
        <v>325</v>
      </c>
      <c r="AQ1031" s="30">
        <v>126053</v>
      </c>
      <c r="AR1031" s="28" t="s">
        <v>17</v>
      </c>
      <c r="AS1031" s="28">
        <v>50</v>
      </c>
      <c r="AT1031" s="28">
        <v>16.77</v>
      </c>
      <c r="AU1031" s="48">
        <f t="shared" si="32"/>
        <v>29.349999999999998</v>
      </c>
      <c r="AV1031" s="48">
        <f t="shared" si="33"/>
        <v>44.1</v>
      </c>
    </row>
    <row r="1032" spans="9:48" x14ac:dyDescent="0.25">
      <c r="I1032" s="46">
        <v>126054</v>
      </c>
      <c r="J1032" s="46" t="s">
        <v>15</v>
      </c>
      <c r="K1032" s="46">
        <v>34</v>
      </c>
      <c r="L1032" s="46">
        <v>18.82</v>
      </c>
      <c r="M1032" s="46">
        <f>VLOOKUP(fLineItemInvoiceDetail[[#This Row],[Invoice Number]],fInvoiceHeader[[Invoice Number]:[% Sales Discount]],5,0)*fLineItemInvoiceDetail[[#This Row],[Quanity]]*fLineItemInvoiceDetail[[#This Row],[Unit Price]]</f>
        <v>31.995311498257841</v>
      </c>
      <c r="N10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18.012195121951219</v>
      </c>
      <c r="O1032" s="46">
        <f>VLOOKUP(fLineItemInvoiceDetail[[#This Row],[Product]],dProduct[],4,0)*fLineItemInvoiceDetail[[#This Row],[Quanity]]</f>
        <v>170</v>
      </c>
      <c r="AQ1032" s="32">
        <v>126054</v>
      </c>
      <c r="AR1032" s="31" t="s">
        <v>15</v>
      </c>
      <c r="AS1032" s="31">
        <v>34</v>
      </c>
      <c r="AT1032" s="31">
        <v>18.82</v>
      </c>
      <c r="AU1032" s="48">
        <f t="shared" si="32"/>
        <v>31.995311498257841</v>
      </c>
      <c r="AV1032" s="48">
        <f t="shared" si="33"/>
        <v>18.012195121951219</v>
      </c>
    </row>
    <row r="1033" spans="9:48" x14ac:dyDescent="0.25">
      <c r="I1033" s="43">
        <v>126054</v>
      </c>
      <c r="J1033" s="43" t="s">
        <v>16</v>
      </c>
      <c r="K1033" s="43">
        <v>51</v>
      </c>
      <c r="L1033" s="43">
        <v>11.37</v>
      </c>
      <c r="M1033" s="43">
        <f>VLOOKUP(fLineItemInvoiceDetail[[#This Row],[Invoice Number]],fInvoiceHeader[[Invoice Number]:[% Sales Discount]],5,0)*fLineItemInvoiceDetail[[#This Row],[Quanity]]*fLineItemInvoiceDetail[[#This Row],[Unit Price]]</f>
        <v>28.994688501742161</v>
      </c>
      <c r="N10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18.912804878048778</v>
      </c>
      <c r="O1033" s="43">
        <f>VLOOKUP(fLineItemInvoiceDetail[[#This Row],[Product]],dProduct[],4,0)*fLineItemInvoiceDetail[[#This Row],[Quanity]]</f>
        <v>178.5</v>
      </c>
      <c r="AQ1033" s="30">
        <v>126054</v>
      </c>
      <c r="AR1033" s="28" t="s">
        <v>16</v>
      </c>
      <c r="AS1033" s="28">
        <v>51</v>
      </c>
      <c r="AT1033" s="28">
        <v>11.37</v>
      </c>
      <c r="AU1033" s="48">
        <f t="shared" si="32"/>
        <v>28.994688501742161</v>
      </c>
      <c r="AV1033" s="48">
        <f t="shared" si="33"/>
        <v>18.912804878048778</v>
      </c>
    </row>
    <row r="1034" spans="9:48" x14ac:dyDescent="0.25">
      <c r="I1034" s="46">
        <v>126055</v>
      </c>
      <c r="J1034" s="46" t="s">
        <v>16</v>
      </c>
      <c r="K1034" s="46">
        <v>98</v>
      </c>
      <c r="L1034" s="46">
        <v>11.37</v>
      </c>
      <c r="M1034" s="46">
        <f>VLOOKUP(fLineItemInvoiceDetail[[#This Row],[Invoice Number]],fInvoiceHeader[[Invoice Number]:[% Sales Discount]],5,0)*fLineItemInvoiceDetail[[#This Row],[Quanity]]*fLineItemInvoiceDetail[[#This Row],[Unit Price]]</f>
        <v>83.568526064610879</v>
      </c>
      <c r="N10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42.778651685393264</v>
      </c>
      <c r="O1034" s="46">
        <f>VLOOKUP(fLineItemInvoiceDetail[[#This Row],[Product]],dProduct[],4,0)*fLineItemInvoiceDetail[[#This Row],[Quanity]]</f>
        <v>343</v>
      </c>
      <c r="AQ1034" s="32">
        <v>126055</v>
      </c>
      <c r="AR1034" s="31" t="s">
        <v>16</v>
      </c>
      <c r="AS1034" s="31">
        <v>98</v>
      </c>
      <c r="AT1034" s="31">
        <v>11.37</v>
      </c>
      <c r="AU1034" s="48">
        <f t="shared" ref="AU1034:AU1097" si="34">VLOOKUP(AQ1034,$AM$9:$AO$872,3,0)/SUMPRODUCT($AS$9:$AS$1780,$AT$9:$AT$1780,--($AQ$9:$AQ$1780=AQ1034))*AS1034*AT1034</f>
        <v>83.568526064610879</v>
      </c>
      <c r="AV1034" s="48">
        <f t="shared" ref="AV1034:AV1097" si="35">(VLOOKUP(AR1034,$AX$9:$BA$19,4,0)*AS1034)/SUMPRODUCT(SUMIFS($BA$9:$BA$19,$AX$9:$AX$19,$AR$9:$AR$1780),$AS$9:$AS$1780,--($AQ$9:$AQ$1780=AQ1034))*VLOOKUP(AQ1034,$AM$9:$AO$872,2,0)</f>
        <v>42.778651685393264</v>
      </c>
    </row>
    <row r="1035" spans="9:48" x14ac:dyDescent="0.25">
      <c r="I1035" s="43">
        <v>126055</v>
      </c>
      <c r="J1035" s="43" t="s">
        <v>8</v>
      </c>
      <c r="K1035" s="43">
        <v>70</v>
      </c>
      <c r="L1035" s="43">
        <v>16.77</v>
      </c>
      <c r="M1035" s="43">
        <f>VLOOKUP(fLineItemInvoiceDetail[[#This Row],[Invoice Number]],fInvoiceHeader[[Invoice Number]:[% Sales Discount]],5,0)*fLineItemInvoiceDetail[[#This Row],[Quanity]]*fLineItemInvoiceDetail[[#This Row],[Unit Price]]</f>
        <v>88.041473935389135</v>
      </c>
      <c r="N10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34.921348314606739</v>
      </c>
      <c r="O1035" s="43">
        <f>VLOOKUP(fLineItemInvoiceDetail[[#This Row],[Product]],dProduct[],4,0)*fLineItemInvoiceDetail[[#This Row],[Quanity]]</f>
        <v>280</v>
      </c>
      <c r="AQ1035" s="30">
        <v>126055</v>
      </c>
      <c r="AR1035" s="28" t="s">
        <v>8</v>
      </c>
      <c r="AS1035" s="28">
        <v>70</v>
      </c>
      <c r="AT1035" s="28">
        <v>16.77</v>
      </c>
      <c r="AU1035" s="48">
        <f t="shared" si="34"/>
        <v>88.041473935389135</v>
      </c>
      <c r="AV1035" s="48">
        <f t="shared" si="35"/>
        <v>34.921348314606739</v>
      </c>
    </row>
    <row r="1036" spans="9:48" x14ac:dyDescent="0.25">
      <c r="I1036" s="46">
        <v>126056</v>
      </c>
      <c r="J1036" s="46" t="s">
        <v>22</v>
      </c>
      <c r="K1036" s="46">
        <v>11</v>
      </c>
      <c r="L1036" s="46">
        <v>71.25</v>
      </c>
      <c r="M1036" s="46">
        <f>VLOOKUP(fLineItemInvoiceDetail[[#This Row],[Invoice Number]],fInvoiceHeader[[Invoice Number]:[% Sales Discount]],5,0)*fLineItemInvoiceDetail[[#This Row],[Quanity]]*fLineItemInvoiceDetail[[#This Row],[Unit Price]]</f>
        <v>27.429999999999996</v>
      </c>
      <c r="N10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6.125</v>
      </c>
      <c r="O1036" s="46">
        <f>VLOOKUP(fLineItemInvoiceDetail[[#This Row],[Product]],dProduct[],4,0)*fLineItemInvoiceDetail[[#This Row],[Quanity]]</f>
        <v>77</v>
      </c>
      <c r="AQ1036" s="32">
        <v>126056</v>
      </c>
      <c r="AR1036" s="31" t="s">
        <v>22</v>
      </c>
      <c r="AS1036" s="31">
        <v>11</v>
      </c>
      <c r="AT1036" s="31">
        <v>71.25</v>
      </c>
      <c r="AU1036" s="48">
        <f t="shared" si="34"/>
        <v>27.429999999999996</v>
      </c>
      <c r="AV1036" s="48">
        <f t="shared" si="35"/>
        <v>6.125</v>
      </c>
    </row>
    <row r="1037" spans="9:48" x14ac:dyDescent="0.25">
      <c r="I1037" s="43">
        <v>126057</v>
      </c>
      <c r="J1037" s="43" t="s">
        <v>14</v>
      </c>
      <c r="K1037" s="43">
        <v>36</v>
      </c>
      <c r="L1037" s="43">
        <v>18.82</v>
      </c>
      <c r="M1037" s="43">
        <f>VLOOKUP(fLineItemInvoiceDetail[[#This Row],[Invoice Number]],fInvoiceHeader[[Invoice Number]:[% Sales Discount]],5,0)*fLineItemInvoiceDetail[[#This Row],[Quanity]]*fLineItemInvoiceDetail[[#This Row],[Unit Price]]</f>
        <v>20.329999999999998</v>
      </c>
      <c r="N10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22.4</v>
      </c>
      <c r="O1037" s="43">
        <f>VLOOKUP(fLineItemInvoiceDetail[[#This Row],[Product]],dProduct[],4,0)*fLineItemInvoiceDetail[[#This Row],[Quanity]]</f>
        <v>252</v>
      </c>
      <c r="AQ1037" s="30">
        <v>126057</v>
      </c>
      <c r="AR1037" s="28" t="s">
        <v>14</v>
      </c>
      <c r="AS1037" s="28">
        <v>36</v>
      </c>
      <c r="AT1037" s="28">
        <v>18.82</v>
      </c>
      <c r="AU1037" s="48">
        <f t="shared" si="34"/>
        <v>20.329999999999998</v>
      </c>
      <c r="AV1037" s="48">
        <f t="shared" si="35"/>
        <v>22.4</v>
      </c>
    </row>
    <row r="1038" spans="9:48" x14ac:dyDescent="0.25">
      <c r="I1038" s="46">
        <v>126060</v>
      </c>
      <c r="J1038" s="46" t="s">
        <v>11</v>
      </c>
      <c r="K1038" s="46">
        <v>52</v>
      </c>
      <c r="L1038" s="46">
        <v>11.97</v>
      </c>
      <c r="M1038" s="46">
        <f>VLOOKUP(fLineItemInvoiceDetail[[#This Row],[Invoice Number]],fInvoiceHeader[[Invoice Number]:[% Sales Discount]],5,0)*fLineItemInvoiceDetail[[#This Row],[Quanity]]*fLineItemInvoiceDetail[[#This Row],[Unit Price]]</f>
        <v>62.243410182789887</v>
      </c>
      <c r="N10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36.484147952443855</v>
      </c>
      <c r="O1038" s="46">
        <f>VLOOKUP(fLineItemInvoiceDetail[[#This Row],[Product]],dProduct[],4,0)*fLineItemInvoiceDetail[[#This Row],[Quanity]]</f>
        <v>260</v>
      </c>
      <c r="AQ1038" s="32">
        <v>126060</v>
      </c>
      <c r="AR1038" s="31" t="s">
        <v>11</v>
      </c>
      <c r="AS1038" s="31">
        <v>52</v>
      </c>
      <c r="AT1038" s="31">
        <v>11.97</v>
      </c>
      <c r="AU1038" s="48">
        <f t="shared" si="34"/>
        <v>62.243410182789887</v>
      </c>
      <c r="AV1038" s="48">
        <f t="shared" si="35"/>
        <v>36.484147952443855</v>
      </c>
    </row>
    <row r="1039" spans="9:48" x14ac:dyDescent="0.25">
      <c r="I1039" s="43">
        <v>126060</v>
      </c>
      <c r="J1039" s="43" t="s">
        <v>11</v>
      </c>
      <c r="K1039" s="43">
        <v>42</v>
      </c>
      <c r="L1039" s="43">
        <v>12.97</v>
      </c>
      <c r="M1039" s="43">
        <f>VLOOKUP(fLineItemInvoiceDetail[[#This Row],[Invoice Number]],fInvoiceHeader[[Invoice Number]:[% Sales Discount]],5,0)*fLineItemInvoiceDetail[[#This Row],[Quanity]]*fLineItemInvoiceDetail[[#This Row],[Unit Price]]</f>
        <v>54.473483810444321</v>
      </c>
      <c r="N10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29.467965653896957</v>
      </c>
      <c r="O1039" s="43">
        <f>VLOOKUP(fLineItemInvoiceDetail[[#This Row],[Product]],dProduct[],4,0)*fLineItemInvoiceDetail[[#This Row],[Quanity]]</f>
        <v>210</v>
      </c>
      <c r="AQ1039" s="30">
        <v>126060</v>
      </c>
      <c r="AR1039" s="28" t="s">
        <v>11</v>
      </c>
      <c r="AS1039" s="28">
        <v>42</v>
      </c>
      <c r="AT1039" s="28">
        <v>12.97</v>
      </c>
      <c r="AU1039" s="48">
        <f t="shared" si="34"/>
        <v>54.473483810444321</v>
      </c>
      <c r="AV1039" s="48">
        <f t="shared" si="35"/>
        <v>29.467965653896957</v>
      </c>
    </row>
    <row r="1040" spans="9:48" x14ac:dyDescent="0.25">
      <c r="I1040" s="46">
        <v>126060</v>
      </c>
      <c r="J1040" s="46" t="s">
        <v>22</v>
      </c>
      <c r="K1040" s="46">
        <v>41</v>
      </c>
      <c r="L1040" s="46">
        <v>48.75</v>
      </c>
      <c r="M1040" s="46">
        <f>VLOOKUP(fLineItemInvoiceDetail[[#This Row],[Invoice Number]],fInvoiceHeader[[Invoice Number]:[% Sales Discount]],5,0)*fLineItemInvoiceDetail[[#This Row],[Quanity]]*fLineItemInvoiceDetail[[#This Row],[Unit Price]]</f>
        <v>199.87310600676577</v>
      </c>
      <c r="N10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40.272886393659178</v>
      </c>
      <c r="O1040" s="46">
        <f>VLOOKUP(fLineItemInvoiceDetail[[#This Row],[Product]],dProduct[],4,0)*fLineItemInvoiceDetail[[#This Row],[Quanity]]</f>
        <v>287</v>
      </c>
      <c r="AQ1040" s="32">
        <v>126060</v>
      </c>
      <c r="AR1040" s="31" t="s">
        <v>22</v>
      </c>
      <c r="AS1040" s="31">
        <v>41</v>
      </c>
      <c r="AT1040" s="31">
        <v>48.75</v>
      </c>
      <c r="AU1040" s="48">
        <f t="shared" si="34"/>
        <v>199.87310600676577</v>
      </c>
      <c r="AV1040" s="48">
        <f t="shared" si="35"/>
        <v>40.272886393659178</v>
      </c>
    </row>
    <row r="1041" spans="9:48" x14ac:dyDescent="0.25">
      <c r="I1041" s="43">
        <v>126061</v>
      </c>
      <c r="J1041" s="43" t="s">
        <v>11</v>
      </c>
      <c r="K1041" s="43">
        <v>26</v>
      </c>
      <c r="L1041" s="43">
        <v>12.97</v>
      </c>
      <c r="M1041" s="43">
        <f>VLOOKUP(fLineItemInvoiceDetail[[#This Row],[Invoice Number]],fInvoiceHeader[[Invoice Number]:[% Sales Discount]],5,0)*fLineItemInvoiceDetail[[#This Row],[Quanity]]*fLineItemInvoiceDetail[[#This Row],[Unit Price]]</f>
        <v>6.7400000000000011</v>
      </c>
      <c r="N10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1041" s="43">
        <f>VLOOKUP(fLineItemInvoiceDetail[[#This Row],[Product]],dProduct[],4,0)*fLineItemInvoiceDetail[[#This Row],[Quanity]]</f>
        <v>130</v>
      </c>
      <c r="AQ1041" s="30">
        <v>126061</v>
      </c>
      <c r="AR1041" s="28" t="s">
        <v>11</v>
      </c>
      <c r="AS1041" s="28">
        <v>26</v>
      </c>
      <c r="AT1041" s="28">
        <v>12.97</v>
      </c>
      <c r="AU1041" s="48">
        <f t="shared" si="34"/>
        <v>6.7400000000000011</v>
      </c>
      <c r="AV1041" s="48">
        <f t="shared" si="35"/>
        <v>17.324999999999999</v>
      </c>
    </row>
    <row r="1042" spans="9:48" x14ac:dyDescent="0.25">
      <c r="I1042" s="46">
        <v>126062</v>
      </c>
      <c r="J1042" s="46" t="s">
        <v>6</v>
      </c>
      <c r="K1042" s="46">
        <v>65</v>
      </c>
      <c r="L1042" s="46">
        <v>27.57</v>
      </c>
      <c r="M1042" s="46">
        <f>VLOOKUP(fLineItemInvoiceDetail[[#This Row],[Invoice Number]],fInvoiceHeader[[Invoice Number]:[% Sales Discount]],5,0)*fLineItemInvoiceDetail[[#This Row],[Quanity]]*fLineItemInvoiceDetail[[#This Row],[Unit Price]]</f>
        <v>116.47999999999999</v>
      </c>
      <c r="N10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11.375</v>
      </c>
      <c r="O1042" s="46">
        <f>VLOOKUP(fLineItemInvoiceDetail[[#This Row],[Product]],dProduct[],4,0)*fLineItemInvoiceDetail[[#This Row],[Quanity]]</f>
        <v>195</v>
      </c>
      <c r="AQ1042" s="32">
        <v>126062</v>
      </c>
      <c r="AR1042" s="31" t="s">
        <v>6</v>
      </c>
      <c r="AS1042" s="31">
        <v>65</v>
      </c>
      <c r="AT1042" s="31">
        <v>27.57</v>
      </c>
      <c r="AU1042" s="48">
        <f t="shared" si="34"/>
        <v>116.47999999999999</v>
      </c>
      <c r="AV1042" s="48">
        <f t="shared" si="35"/>
        <v>11.375</v>
      </c>
    </row>
    <row r="1043" spans="9:48" x14ac:dyDescent="0.25">
      <c r="I1043" s="43">
        <v>126063</v>
      </c>
      <c r="J1043" s="43" t="s">
        <v>21</v>
      </c>
      <c r="K1043" s="43">
        <v>42</v>
      </c>
      <c r="L1043" s="43">
        <v>16.87</v>
      </c>
      <c r="M1043" s="43">
        <f>VLOOKUP(fLineItemInvoiceDetail[[#This Row],[Invoice Number]],fInvoiceHeader[[Invoice Number]:[% Sales Discount]],5,0)*fLineItemInvoiceDetail[[#This Row],[Quanity]]*fLineItemInvoiceDetail[[#This Row],[Unit Price]]</f>
        <v>70.854446209168046</v>
      </c>
      <c r="N10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13.04186550976139</v>
      </c>
      <c r="O1043" s="43">
        <f>VLOOKUP(fLineItemInvoiceDetail[[#This Row],[Product]],dProduct[],4,0)*fLineItemInvoiceDetail[[#This Row],[Quanity]]</f>
        <v>147</v>
      </c>
      <c r="AQ1043" s="30">
        <v>126063</v>
      </c>
      <c r="AR1043" s="28" t="s">
        <v>21</v>
      </c>
      <c r="AS1043" s="28">
        <v>42</v>
      </c>
      <c r="AT1043" s="28">
        <v>16.87</v>
      </c>
      <c r="AU1043" s="48">
        <f t="shared" si="34"/>
        <v>70.854446209168046</v>
      </c>
      <c r="AV1043" s="48">
        <f t="shared" si="35"/>
        <v>13.04186550976139</v>
      </c>
    </row>
    <row r="1044" spans="9:48" x14ac:dyDescent="0.25">
      <c r="I1044" s="46">
        <v>126063</v>
      </c>
      <c r="J1044" s="46" t="s">
        <v>17</v>
      </c>
      <c r="K1044" s="46">
        <v>151</v>
      </c>
      <c r="L1044" s="46">
        <v>12.58</v>
      </c>
      <c r="M1044" s="46">
        <f>VLOOKUP(fLineItemInvoiceDetail[[#This Row],[Invoice Number]],fInvoiceHeader[[Invoice Number]:[% Sales Discount]],5,0)*fLineItemInvoiceDetail[[#This Row],[Quanity]]*fLineItemInvoiceDetail[[#This Row],[Unit Price]]</f>
        <v>189.95919627686709</v>
      </c>
      <c r="N10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87.078850325379605</v>
      </c>
      <c r="O1044" s="46">
        <f>VLOOKUP(fLineItemInvoiceDetail[[#This Row],[Product]],dProduct[],4,0)*fLineItemInvoiceDetail[[#This Row],[Quanity]]</f>
        <v>981.5</v>
      </c>
      <c r="AQ1044" s="32">
        <v>126063</v>
      </c>
      <c r="AR1044" s="31" t="s">
        <v>17</v>
      </c>
      <c r="AS1044" s="31">
        <v>151</v>
      </c>
      <c r="AT1044" s="31">
        <v>12.58</v>
      </c>
      <c r="AU1044" s="48">
        <f t="shared" si="34"/>
        <v>189.95919627686709</v>
      </c>
      <c r="AV1044" s="48">
        <f t="shared" si="35"/>
        <v>87.078850325379605</v>
      </c>
    </row>
    <row r="1045" spans="9:48" x14ac:dyDescent="0.25">
      <c r="I1045" s="43">
        <v>126063</v>
      </c>
      <c r="J1045" s="43" t="s">
        <v>17</v>
      </c>
      <c r="K1045" s="43">
        <v>163</v>
      </c>
      <c r="L1045" s="43">
        <v>12.58</v>
      </c>
      <c r="M1045" s="43">
        <f>VLOOKUP(fLineItemInvoiceDetail[[#This Row],[Invoice Number]],fInvoiceHeader[[Invoice Number]:[% Sales Discount]],5,0)*fLineItemInvoiceDetail[[#This Row],[Quanity]]*fLineItemInvoiceDetail[[#This Row],[Unit Price]]</f>
        <v>205.05529134522737</v>
      </c>
      <c r="N10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93.999023861171366</v>
      </c>
      <c r="O1045" s="43">
        <f>VLOOKUP(fLineItemInvoiceDetail[[#This Row],[Product]],dProduct[],4,0)*fLineItemInvoiceDetail[[#This Row],[Quanity]]</f>
        <v>1059.5</v>
      </c>
      <c r="AQ1045" s="30">
        <v>126063</v>
      </c>
      <c r="AR1045" s="28" t="s">
        <v>17</v>
      </c>
      <c r="AS1045" s="28">
        <v>163</v>
      </c>
      <c r="AT1045" s="28">
        <v>12.58</v>
      </c>
      <c r="AU1045" s="48">
        <f t="shared" si="34"/>
        <v>205.05529134522737</v>
      </c>
      <c r="AV1045" s="48">
        <f t="shared" si="35"/>
        <v>93.999023861171366</v>
      </c>
    </row>
    <row r="1046" spans="9:48" x14ac:dyDescent="0.25">
      <c r="I1046" s="46">
        <v>126063</v>
      </c>
      <c r="J1046" s="46" t="s">
        <v>17</v>
      </c>
      <c r="K1046" s="46">
        <v>14</v>
      </c>
      <c r="L1046" s="46">
        <v>26.55</v>
      </c>
      <c r="M1046" s="46">
        <f>VLOOKUP(fLineItemInvoiceDetail[[#This Row],[Invoice Number]],fInvoiceHeader[[Invoice Number]:[% Sales Discount]],5,0)*fLineItemInvoiceDetail[[#This Row],[Quanity]]*fLineItemInvoiceDetail[[#This Row],[Unit Price]]</f>
        <v>37.170234081276647</v>
      </c>
      <c r="N10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8.0735357917570507</v>
      </c>
      <c r="O1046" s="46">
        <f>VLOOKUP(fLineItemInvoiceDetail[[#This Row],[Product]],dProduct[],4,0)*fLineItemInvoiceDetail[[#This Row],[Quanity]]</f>
        <v>91</v>
      </c>
      <c r="AQ1046" s="32">
        <v>126063</v>
      </c>
      <c r="AR1046" s="31" t="s">
        <v>17</v>
      </c>
      <c r="AS1046" s="31">
        <v>14</v>
      </c>
      <c r="AT1046" s="31">
        <v>26.55</v>
      </c>
      <c r="AU1046" s="48">
        <f t="shared" si="34"/>
        <v>37.170234081276647</v>
      </c>
      <c r="AV1046" s="48">
        <f t="shared" si="35"/>
        <v>8.0735357917570507</v>
      </c>
    </row>
    <row r="1047" spans="9:48" x14ac:dyDescent="0.25">
      <c r="I1047" s="43">
        <v>126063</v>
      </c>
      <c r="J1047" s="43" t="s">
        <v>10</v>
      </c>
      <c r="K1047" s="43">
        <v>63</v>
      </c>
      <c r="L1047" s="43">
        <v>17.37</v>
      </c>
      <c r="M1047" s="43">
        <f>VLOOKUP(fLineItemInvoiceDetail[[#This Row],[Invoice Number]],fInvoiceHeader[[Invoice Number]:[% Sales Discount]],5,0)*fLineItemInvoiceDetail[[#This Row],[Quanity]]*fLineItemInvoiceDetail[[#This Row],[Unit Price]]</f>
        <v>109.43168915114838</v>
      </c>
      <c r="N10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33.536225596529285</v>
      </c>
      <c r="O1047" s="43">
        <f>VLOOKUP(fLineItemInvoiceDetail[[#This Row],[Product]],dProduct[],4,0)*fLineItemInvoiceDetail[[#This Row],[Quanity]]</f>
        <v>378</v>
      </c>
      <c r="AQ1047" s="30">
        <v>126063</v>
      </c>
      <c r="AR1047" s="28" t="s">
        <v>10</v>
      </c>
      <c r="AS1047" s="28">
        <v>63</v>
      </c>
      <c r="AT1047" s="28">
        <v>17.37</v>
      </c>
      <c r="AU1047" s="48">
        <f t="shared" si="34"/>
        <v>109.43168915114838</v>
      </c>
      <c r="AV1047" s="48">
        <f t="shared" si="35"/>
        <v>33.536225596529285</v>
      </c>
    </row>
    <row r="1048" spans="9:48" x14ac:dyDescent="0.25">
      <c r="I1048" s="46">
        <v>126063</v>
      </c>
      <c r="J1048" s="46" t="s">
        <v>15</v>
      </c>
      <c r="K1048" s="46">
        <v>114</v>
      </c>
      <c r="L1048" s="46">
        <v>15.92</v>
      </c>
      <c r="M1048" s="46">
        <f>VLOOKUP(fLineItemInvoiceDetail[[#This Row],[Invoice Number]],fInvoiceHeader[[Invoice Number]:[% Sales Discount]],5,0)*fLineItemInvoiceDetail[[#This Row],[Quanity]]*fLineItemInvoiceDetail[[#This Row],[Unit Price]]</f>
        <v>181.4891429363125</v>
      </c>
      <c r="N10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50.570498915401302</v>
      </c>
      <c r="O1048" s="46">
        <f>VLOOKUP(fLineItemInvoiceDetail[[#This Row],[Product]],dProduct[],4,0)*fLineItemInvoiceDetail[[#This Row],[Quanity]]</f>
        <v>570</v>
      </c>
      <c r="AQ1048" s="32">
        <v>126063</v>
      </c>
      <c r="AR1048" s="31" t="s">
        <v>15</v>
      </c>
      <c r="AS1048" s="31">
        <v>114</v>
      </c>
      <c r="AT1048" s="31">
        <v>15.92</v>
      </c>
      <c r="AU1048" s="48">
        <f t="shared" si="34"/>
        <v>181.4891429363125</v>
      </c>
      <c r="AV1048" s="48">
        <f t="shared" si="35"/>
        <v>50.570498915401302</v>
      </c>
    </row>
    <row r="1049" spans="9:48" x14ac:dyDescent="0.25">
      <c r="I1049" s="43">
        <v>126064</v>
      </c>
      <c r="J1049" s="43" t="s">
        <v>15</v>
      </c>
      <c r="K1049" s="43">
        <v>128</v>
      </c>
      <c r="L1049" s="43">
        <v>15.92</v>
      </c>
      <c r="M1049" s="43">
        <f>VLOOKUP(fLineItemInvoiceDetail[[#This Row],[Invoice Number]],fInvoiceHeader[[Invoice Number]:[% Sales Discount]],5,0)*fLineItemInvoiceDetail[[#This Row],[Quanity]]*fLineItemInvoiceDetail[[#This Row],[Unit Price]]</f>
        <v>132.44999999999999</v>
      </c>
      <c r="N10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</v>
      </c>
      <c r="O1049" s="43">
        <f>VLOOKUP(fLineItemInvoiceDetail[[#This Row],[Product]],dProduct[],4,0)*fLineItemInvoiceDetail[[#This Row],[Quanity]]</f>
        <v>640</v>
      </c>
      <c r="AQ1049" s="30">
        <v>126064</v>
      </c>
      <c r="AR1049" s="28" t="s">
        <v>15</v>
      </c>
      <c r="AS1049" s="28">
        <v>128</v>
      </c>
      <c r="AT1049" s="28">
        <v>15.92</v>
      </c>
      <c r="AU1049" s="48">
        <f t="shared" si="34"/>
        <v>132.44999999999999</v>
      </c>
      <c r="AV1049" s="48">
        <f t="shared" si="35"/>
        <v>91</v>
      </c>
    </row>
    <row r="1050" spans="9:48" x14ac:dyDescent="0.25">
      <c r="I1050" s="46">
        <v>126066</v>
      </c>
      <c r="J1050" s="46" t="s">
        <v>21</v>
      </c>
      <c r="K1050" s="46">
        <v>35</v>
      </c>
      <c r="L1050" s="46">
        <v>16.87</v>
      </c>
      <c r="M1050" s="46">
        <f>VLOOKUP(fLineItemInvoiceDetail[[#This Row],[Invoice Number]],fInvoiceHeader[[Invoice Number]:[% Sales Discount]],5,0)*fLineItemInvoiceDetail[[#This Row],[Quanity]]*fLineItemInvoiceDetail[[#This Row],[Unit Price]]</f>
        <v>17.709999999999997</v>
      </c>
      <c r="N10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</v>
      </c>
      <c r="O1050" s="46">
        <f>VLOOKUP(fLineItemInvoiceDetail[[#This Row],[Product]],dProduct[],4,0)*fLineItemInvoiceDetail[[#This Row],[Quanity]]</f>
        <v>122.5</v>
      </c>
      <c r="AQ1050" s="32">
        <v>126066</v>
      </c>
      <c r="AR1050" s="31" t="s">
        <v>21</v>
      </c>
      <c r="AS1050" s="31">
        <v>35</v>
      </c>
      <c r="AT1050" s="31">
        <v>16.87</v>
      </c>
      <c r="AU1050" s="48">
        <f t="shared" si="34"/>
        <v>17.709999999999997</v>
      </c>
      <c r="AV1050" s="48">
        <f t="shared" si="35"/>
        <v>7</v>
      </c>
    </row>
    <row r="1051" spans="9:48" x14ac:dyDescent="0.25">
      <c r="I1051" s="43">
        <v>126067</v>
      </c>
      <c r="J1051" s="43" t="s">
        <v>14</v>
      </c>
      <c r="K1051" s="43">
        <v>20</v>
      </c>
      <c r="L1051" s="43">
        <v>23.16</v>
      </c>
      <c r="M1051" s="43">
        <f>VLOOKUP(fLineItemInvoiceDetail[[#This Row],[Invoice Number]],fInvoiceHeader[[Invoice Number]:[% Sales Discount]],5,0)*fLineItemInvoiceDetail[[#This Row],[Quanity]]*fLineItemInvoiceDetail[[#This Row],[Unit Price]]</f>
        <v>30.108262743911659</v>
      </c>
      <c r="N10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19.507547169811318</v>
      </c>
      <c r="O1051" s="43">
        <f>VLOOKUP(fLineItemInvoiceDetail[[#This Row],[Product]],dProduct[],4,0)*fLineItemInvoiceDetail[[#This Row],[Quanity]]</f>
        <v>140</v>
      </c>
      <c r="AQ1051" s="30">
        <v>126067</v>
      </c>
      <c r="AR1051" s="28" t="s">
        <v>14</v>
      </c>
      <c r="AS1051" s="28">
        <v>20</v>
      </c>
      <c r="AT1051" s="28">
        <v>23.16</v>
      </c>
      <c r="AU1051" s="48">
        <f t="shared" si="34"/>
        <v>30.108262743911659</v>
      </c>
      <c r="AV1051" s="48">
        <f t="shared" si="35"/>
        <v>19.507547169811318</v>
      </c>
    </row>
    <row r="1052" spans="9:48" x14ac:dyDescent="0.25">
      <c r="I1052" s="46">
        <v>126067</v>
      </c>
      <c r="J1052" s="46" t="s">
        <v>11</v>
      </c>
      <c r="K1052" s="46">
        <v>184</v>
      </c>
      <c r="L1052" s="46">
        <v>8.98</v>
      </c>
      <c r="M1052" s="46">
        <f>VLOOKUP(fLineItemInvoiceDetail[[#This Row],[Invoice Number]],fInvoiceHeader[[Invoice Number]:[% Sales Discount]],5,0)*fLineItemInvoiceDetail[[#This Row],[Quanity]]*fLineItemInvoiceDetail[[#This Row],[Unit Price]]</f>
        <v>107.40173725608834</v>
      </c>
      <c r="N10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128.19245283018867</v>
      </c>
      <c r="O1052" s="46">
        <f>VLOOKUP(fLineItemInvoiceDetail[[#This Row],[Product]],dProduct[],4,0)*fLineItemInvoiceDetail[[#This Row],[Quanity]]</f>
        <v>920</v>
      </c>
      <c r="AQ1052" s="32">
        <v>126067</v>
      </c>
      <c r="AR1052" s="31" t="s">
        <v>11</v>
      </c>
      <c r="AS1052" s="31">
        <v>184</v>
      </c>
      <c r="AT1052" s="31">
        <v>8.98</v>
      </c>
      <c r="AU1052" s="48">
        <f t="shared" si="34"/>
        <v>107.40173725608834</v>
      </c>
      <c r="AV1052" s="48">
        <f t="shared" si="35"/>
        <v>128.19245283018867</v>
      </c>
    </row>
    <row r="1053" spans="9:48" x14ac:dyDescent="0.25">
      <c r="I1053" s="43">
        <v>126068</v>
      </c>
      <c r="J1053" s="43" t="s">
        <v>10</v>
      </c>
      <c r="K1053" s="43">
        <v>26</v>
      </c>
      <c r="L1053" s="43">
        <v>18.82</v>
      </c>
      <c r="M1053" s="43">
        <f>VLOOKUP(fLineItemInvoiceDetail[[#This Row],[Invoice Number]],fInvoiceHeader[[Invoice Number]:[% Sales Discount]],5,0)*fLineItemInvoiceDetail[[#This Row],[Quanity]]*fLineItemInvoiceDetail[[#This Row],[Unit Price]]</f>
        <v>9.7899999999999991</v>
      </c>
      <c r="N10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1053" s="43">
        <f>VLOOKUP(fLineItemInvoiceDetail[[#This Row],[Product]],dProduct[],4,0)*fLineItemInvoiceDetail[[#This Row],[Quanity]]</f>
        <v>156</v>
      </c>
      <c r="AQ1053" s="30">
        <v>126068</v>
      </c>
      <c r="AR1053" s="28" t="s">
        <v>10</v>
      </c>
      <c r="AS1053" s="28">
        <v>26</v>
      </c>
      <c r="AT1053" s="28">
        <v>18.82</v>
      </c>
      <c r="AU1053" s="48">
        <f t="shared" si="34"/>
        <v>9.7899999999999991</v>
      </c>
      <c r="AV1053" s="48">
        <f t="shared" si="35"/>
        <v>24.5</v>
      </c>
    </row>
    <row r="1054" spans="9:48" x14ac:dyDescent="0.25">
      <c r="I1054" s="46">
        <v>126069</v>
      </c>
      <c r="J1054" s="46" t="s">
        <v>10</v>
      </c>
      <c r="K1054" s="46">
        <v>98</v>
      </c>
      <c r="L1054" s="46">
        <v>17.37</v>
      </c>
      <c r="M1054" s="46">
        <f>VLOOKUP(fLineItemInvoiceDetail[[#This Row],[Invoice Number]],fInvoiceHeader[[Invoice Number]:[% Sales Discount]],5,0)*fLineItemInvoiceDetail[[#This Row],[Quanity]]*fLineItemInvoiceDetail[[#This Row],[Unit Price]]</f>
        <v>170.22498129873551</v>
      </c>
      <c r="N10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52.242973708068902</v>
      </c>
      <c r="O1054" s="46">
        <f>VLOOKUP(fLineItemInvoiceDetail[[#This Row],[Product]],dProduct[],4,0)*fLineItemInvoiceDetail[[#This Row],[Quanity]]</f>
        <v>588</v>
      </c>
      <c r="AQ1054" s="32">
        <v>126069</v>
      </c>
      <c r="AR1054" s="31" t="s">
        <v>10</v>
      </c>
      <c r="AS1054" s="31">
        <v>98</v>
      </c>
      <c r="AT1054" s="31">
        <v>17.37</v>
      </c>
      <c r="AU1054" s="48">
        <f t="shared" si="34"/>
        <v>170.22498129873551</v>
      </c>
      <c r="AV1054" s="48">
        <f t="shared" si="35"/>
        <v>52.242973708068902</v>
      </c>
    </row>
    <row r="1055" spans="9:48" x14ac:dyDescent="0.25">
      <c r="I1055" s="43">
        <v>126069</v>
      </c>
      <c r="J1055" s="43" t="s">
        <v>15</v>
      </c>
      <c r="K1055" s="43">
        <v>103</v>
      </c>
      <c r="L1055" s="43">
        <v>15.92</v>
      </c>
      <c r="M1055" s="43">
        <f>VLOOKUP(fLineItemInvoiceDetail[[#This Row],[Invoice Number]],fInvoiceHeader[[Invoice Number]:[% Sales Discount]],5,0)*fLineItemInvoiceDetail[[#This Row],[Quanity]]*fLineItemInvoiceDetail[[#This Row],[Unit Price]]</f>
        <v>163.9750187012645</v>
      </c>
      <c r="N10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45.757026291931098</v>
      </c>
      <c r="O1055" s="43">
        <f>VLOOKUP(fLineItemInvoiceDetail[[#This Row],[Product]],dProduct[],4,0)*fLineItemInvoiceDetail[[#This Row],[Quanity]]</f>
        <v>515</v>
      </c>
      <c r="AQ1055" s="30">
        <v>126069</v>
      </c>
      <c r="AR1055" s="28" t="s">
        <v>15</v>
      </c>
      <c r="AS1055" s="28">
        <v>103</v>
      </c>
      <c r="AT1055" s="28">
        <v>15.92</v>
      </c>
      <c r="AU1055" s="48">
        <f t="shared" si="34"/>
        <v>163.9750187012645</v>
      </c>
      <c r="AV1055" s="48">
        <f t="shared" si="35"/>
        <v>45.757026291931098</v>
      </c>
    </row>
    <row r="1056" spans="9:48" x14ac:dyDescent="0.25">
      <c r="I1056" s="46">
        <v>126070</v>
      </c>
      <c r="J1056" s="46" t="s">
        <v>14</v>
      </c>
      <c r="K1056" s="46">
        <v>40</v>
      </c>
      <c r="L1056" s="46">
        <v>18.82</v>
      </c>
      <c r="M1056" s="46">
        <f>VLOOKUP(fLineItemInvoiceDetail[[#This Row],[Invoice Number]],fInvoiceHeader[[Invoice Number]:[% Sales Discount]],5,0)*fLineItemInvoiceDetail[[#This Row],[Quanity]]*fLineItemInvoiceDetail[[#This Row],[Unit Price]]</f>
        <v>75.279342682011077</v>
      </c>
      <c r="N10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27.097421203438397</v>
      </c>
      <c r="O1056" s="46">
        <f>VLOOKUP(fLineItemInvoiceDetail[[#This Row],[Product]],dProduct[],4,0)*fLineItemInvoiceDetail[[#This Row],[Quanity]]</f>
        <v>280</v>
      </c>
      <c r="AQ1056" s="32">
        <v>126070</v>
      </c>
      <c r="AR1056" s="31" t="s">
        <v>14</v>
      </c>
      <c r="AS1056" s="31">
        <v>40</v>
      </c>
      <c r="AT1056" s="31">
        <v>18.82</v>
      </c>
      <c r="AU1056" s="48">
        <f t="shared" si="34"/>
        <v>75.279342682011077</v>
      </c>
      <c r="AV1056" s="48">
        <f t="shared" si="35"/>
        <v>27.097421203438397</v>
      </c>
    </row>
    <row r="1057" spans="9:48" x14ac:dyDescent="0.25">
      <c r="I1057" s="43">
        <v>126070</v>
      </c>
      <c r="J1057" s="43" t="s">
        <v>10</v>
      </c>
      <c r="K1057" s="43">
        <v>52</v>
      </c>
      <c r="L1057" s="43">
        <v>17.37</v>
      </c>
      <c r="M1057" s="43">
        <f>VLOOKUP(fLineItemInvoiceDetail[[#This Row],[Invoice Number]],fInvoiceHeader[[Invoice Number]:[% Sales Discount]],5,0)*fLineItemInvoiceDetail[[#This Row],[Quanity]]*fLineItemInvoiceDetail[[#This Row],[Unit Price]]</f>
        <v>90.323211323192993</v>
      </c>
      <c r="N10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30.194269340974213</v>
      </c>
      <c r="O1057" s="43">
        <f>VLOOKUP(fLineItemInvoiceDetail[[#This Row],[Product]],dProduct[],4,0)*fLineItemInvoiceDetail[[#This Row],[Quanity]]</f>
        <v>312</v>
      </c>
      <c r="AQ1057" s="30">
        <v>126070</v>
      </c>
      <c r="AR1057" s="28" t="s">
        <v>10</v>
      </c>
      <c r="AS1057" s="28">
        <v>52</v>
      </c>
      <c r="AT1057" s="28">
        <v>17.37</v>
      </c>
      <c r="AU1057" s="48">
        <f t="shared" si="34"/>
        <v>90.323211323192993</v>
      </c>
      <c r="AV1057" s="48">
        <f t="shared" si="35"/>
        <v>30.194269340974213</v>
      </c>
    </row>
    <row r="1058" spans="9:48" x14ac:dyDescent="0.25">
      <c r="I1058" s="46">
        <v>126070</v>
      </c>
      <c r="J1058" s="46" t="s">
        <v>22</v>
      </c>
      <c r="K1058" s="46">
        <v>65</v>
      </c>
      <c r="L1058" s="46">
        <v>45</v>
      </c>
      <c r="M1058" s="46">
        <f>VLOOKUP(fLineItemInvoiceDetail[[#This Row],[Invoice Number]],fInvoiceHeader[[Invoice Number]:[% Sales Discount]],5,0)*fLineItemInvoiceDetail[[#This Row],[Quanity]]*fLineItemInvoiceDetail[[#This Row],[Unit Price]]</f>
        <v>292.49744599479595</v>
      </c>
      <c r="N10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44.033309455587393</v>
      </c>
      <c r="O1058" s="46">
        <f>VLOOKUP(fLineItemInvoiceDetail[[#This Row],[Product]],dProduct[],4,0)*fLineItemInvoiceDetail[[#This Row],[Quanity]]</f>
        <v>455</v>
      </c>
      <c r="AQ1058" s="32">
        <v>126070</v>
      </c>
      <c r="AR1058" s="31" t="s">
        <v>22</v>
      </c>
      <c r="AS1058" s="31">
        <v>65</v>
      </c>
      <c r="AT1058" s="31">
        <v>45</v>
      </c>
      <c r="AU1058" s="48">
        <f t="shared" si="34"/>
        <v>292.49744599479595</v>
      </c>
      <c r="AV1058" s="48">
        <f t="shared" si="35"/>
        <v>44.033309455587393</v>
      </c>
    </row>
    <row r="1059" spans="9:48" x14ac:dyDescent="0.25">
      <c r="I1059" s="43">
        <v>126074</v>
      </c>
      <c r="J1059" s="43" t="s">
        <v>22</v>
      </c>
      <c r="K1059" s="43">
        <v>58</v>
      </c>
      <c r="L1059" s="43">
        <v>45</v>
      </c>
      <c r="M1059" s="43">
        <f>VLOOKUP(fLineItemInvoiceDetail[[#This Row],[Invoice Number]],fInvoiceHeader[[Invoice Number]:[% Sales Discount]],5,0)*fLineItemInvoiceDetail[[#This Row],[Quanity]]*fLineItemInvoiceDetail[[#This Row],[Unit Price]]</f>
        <v>261.00076394194042</v>
      </c>
      <c r="N10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58.357289527720738</v>
      </c>
      <c r="O1059" s="43">
        <f>VLOOKUP(fLineItemInvoiceDetail[[#This Row],[Product]],dProduct[],4,0)*fLineItemInvoiceDetail[[#This Row],[Quanity]]</f>
        <v>406</v>
      </c>
      <c r="AQ1059" s="30">
        <v>126074</v>
      </c>
      <c r="AR1059" s="28" t="s">
        <v>22</v>
      </c>
      <c r="AS1059" s="28">
        <v>58</v>
      </c>
      <c r="AT1059" s="28">
        <v>45</v>
      </c>
      <c r="AU1059" s="48">
        <f t="shared" si="34"/>
        <v>261.00076394194042</v>
      </c>
      <c r="AV1059" s="48">
        <f t="shared" si="35"/>
        <v>58.357289527720738</v>
      </c>
    </row>
    <row r="1060" spans="9:48" x14ac:dyDescent="0.25">
      <c r="I1060" s="46">
        <v>126074</v>
      </c>
      <c r="J1060" s="46" t="s">
        <v>6</v>
      </c>
      <c r="K1060" s="46">
        <v>27</v>
      </c>
      <c r="L1060" s="46">
        <v>29.87</v>
      </c>
      <c r="M1060" s="46">
        <f>VLOOKUP(fLineItemInvoiceDetail[[#This Row],[Invoice Number]],fInvoiceHeader[[Invoice Number]:[% Sales Discount]],5,0)*fLineItemInvoiceDetail[[#This Row],[Quanity]]*fLineItemInvoiceDetail[[#This Row],[Unit Price]]</f>
        <v>80.6492360580596</v>
      </c>
      <c r="N10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11.64271047227926</v>
      </c>
      <c r="O1060" s="46">
        <f>VLOOKUP(fLineItemInvoiceDetail[[#This Row],[Product]],dProduct[],4,0)*fLineItemInvoiceDetail[[#This Row],[Quanity]]</f>
        <v>81</v>
      </c>
      <c r="AQ1060" s="32">
        <v>126074</v>
      </c>
      <c r="AR1060" s="31" t="s">
        <v>6</v>
      </c>
      <c r="AS1060" s="31">
        <v>27</v>
      </c>
      <c r="AT1060" s="31">
        <v>29.87</v>
      </c>
      <c r="AU1060" s="48">
        <f t="shared" si="34"/>
        <v>80.6492360580596</v>
      </c>
      <c r="AV1060" s="48">
        <f t="shared" si="35"/>
        <v>11.64271047227926</v>
      </c>
    </row>
    <row r="1061" spans="9:48" x14ac:dyDescent="0.25">
      <c r="I1061" s="43">
        <v>126075</v>
      </c>
      <c r="J1061" s="43" t="s">
        <v>10</v>
      </c>
      <c r="K1061" s="43">
        <v>38</v>
      </c>
      <c r="L1061" s="43">
        <v>18.82</v>
      </c>
      <c r="M1061" s="43">
        <f>VLOOKUP(fLineItemInvoiceDetail[[#This Row],[Invoice Number]],fInvoiceHeader[[Invoice Number]:[% Sales Discount]],5,0)*fLineItemInvoiceDetail[[#This Row],[Quanity]]*fLineItemInvoiceDetail[[#This Row],[Unit Price]]</f>
        <v>35.759117647058829</v>
      </c>
      <c r="N10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28.786301369863011</v>
      </c>
      <c r="O1061" s="43">
        <f>VLOOKUP(fLineItemInvoiceDetail[[#This Row],[Product]],dProduct[],4,0)*fLineItemInvoiceDetail[[#This Row],[Quanity]]</f>
        <v>228</v>
      </c>
      <c r="AQ1061" s="30">
        <v>126075</v>
      </c>
      <c r="AR1061" s="28" t="s">
        <v>10</v>
      </c>
      <c r="AS1061" s="28">
        <v>38</v>
      </c>
      <c r="AT1061" s="28">
        <v>18.82</v>
      </c>
      <c r="AU1061" s="48">
        <f t="shared" si="34"/>
        <v>35.759117647058829</v>
      </c>
      <c r="AV1061" s="48">
        <f t="shared" si="35"/>
        <v>28.786301369863011</v>
      </c>
    </row>
    <row r="1062" spans="9:48" x14ac:dyDescent="0.25">
      <c r="I1062" s="46">
        <v>126075</v>
      </c>
      <c r="J1062" s="46" t="s">
        <v>14</v>
      </c>
      <c r="K1062" s="46">
        <v>30</v>
      </c>
      <c r="L1062" s="46">
        <v>18.82</v>
      </c>
      <c r="M1062" s="46">
        <f>VLOOKUP(fLineItemInvoiceDetail[[#This Row],[Invoice Number]],fInvoiceHeader[[Invoice Number]:[% Sales Discount]],5,0)*fLineItemInvoiceDetail[[#This Row],[Quanity]]*fLineItemInvoiceDetail[[#This Row],[Unit Price]]</f>
        <v>28.23088235294118</v>
      </c>
      <c r="N10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26.513698630136982</v>
      </c>
      <c r="O1062" s="46">
        <f>VLOOKUP(fLineItemInvoiceDetail[[#This Row],[Product]],dProduct[],4,0)*fLineItemInvoiceDetail[[#This Row],[Quanity]]</f>
        <v>210</v>
      </c>
      <c r="AQ1062" s="32">
        <v>126075</v>
      </c>
      <c r="AR1062" s="31" t="s">
        <v>14</v>
      </c>
      <c r="AS1062" s="31">
        <v>30</v>
      </c>
      <c r="AT1062" s="31">
        <v>18.82</v>
      </c>
      <c r="AU1062" s="48">
        <f t="shared" si="34"/>
        <v>28.23088235294118</v>
      </c>
      <c r="AV1062" s="48">
        <f t="shared" si="35"/>
        <v>26.513698630136982</v>
      </c>
    </row>
    <row r="1063" spans="9:48" x14ac:dyDescent="0.25">
      <c r="I1063" s="43">
        <v>126076</v>
      </c>
      <c r="J1063" s="43" t="s">
        <v>21</v>
      </c>
      <c r="K1063" s="43">
        <v>72</v>
      </c>
      <c r="L1063" s="43">
        <v>15.57</v>
      </c>
      <c r="M1063" s="43">
        <f>VLOOKUP(fLineItemInvoiceDetail[[#This Row],[Invoice Number]],fInvoiceHeader[[Invoice Number]:[% Sales Discount]],5,0)*fLineItemInvoiceDetail[[#This Row],[Quanity]]*fLineItemInvoiceDetail[[#This Row],[Unit Price]]</f>
        <v>112.10400000000001</v>
      </c>
      <c r="N10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38.527905405405406</v>
      </c>
      <c r="O1063" s="43">
        <f>VLOOKUP(fLineItemInvoiceDetail[[#This Row],[Product]],dProduct[],4,0)*fLineItemInvoiceDetail[[#This Row],[Quanity]]</f>
        <v>252</v>
      </c>
      <c r="AQ1063" s="30">
        <v>126076</v>
      </c>
      <c r="AR1063" s="28" t="s">
        <v>21</v>
      </c>
      <c r="AS1063" s="28">
        <v>72</v>
      </c>
      <c r="AT1063" s="28">
        <v>15.57</v>
      </c>
      <c r="AU1063" s="48">
        <f t="shared" si="34"/>
        <v>112.10400000000001</v>
      </c>
      <c r="AV1063" s="48">
        <f t="shared" si="35"/>
        <v>38.527905405405406</v>
      </c>
    </row>
    <row r="1064" spans="9:48" x14ac:dyDescent="0.25">
      <c r="I1064" s="46">
        <v>126076</v>
      </c>
      <c r="J1064" s="46" t="s">
        <v>8</v>
      </c>
      <c r="K1064" s="46">
        <v>243</v>
      </c>
      <c r="L1064" s="46">
        <v>12.58</v>
      </c>
      <c r="M1064" s="46">
        <f>VLOOKUP(fLineItemInvoiceDetail[[#This Row],[Invoice Number]],fInvoiceHeader[[Invoice Number]:[% Sales Discount]],5,0)*fLineItemInvoiceDetail[[#This Row],[Quanity]]*fLineItemInvoiceDetail[[#This Row],[Unit Price]]</f>
        <v>305.69400000000007</v>
      </c>
      <c r="N10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148.6076351351351</v>
      </c>
      <c r="O1064" s="46">
        <f>VLOOKUP(fLineItemInvoiceDetail[[#This Row],[Product]],dProduct[],4,0)*fLineItemInvoiceDetail[[#This Row],[Quanity]]</f>
        <v>972</v>
      </c>
      <c r="AQ1064" s="32">
        <v>126076</v>
      </c>
      <c r="AR1064" s="31" t="s">
        <v>8</v>
      </c>
      <c r="AS1064" s="31">
        <v>243</v>
      </c>
      <c r="AT1064" s="31">
        <v>12.58</v>
      </c>
      <c r="AU1064" s="48">
        <f t="shared" si="34"/>
        <v>305.69400000000007</v>
      </c>
      <c r="AV1064" s="48">
        <f t="shared" si="35"/>
        <v>148.6076351351351</v>
      </c>
    </row>
    <row r="1065" spans="9:48" x14ac:dyDescent="0.25">
      <c r="I1065" s="43">
        <v>126076</v>
      </c>
      <c r="J1065" s="43" t="s">
        <v>11</v>
      </c>
      <c r="K1065" s="43">
        <v>24</v>
      </c>
      <c r="L1065" s="43">
        <v>15.96</v>
      </c>
      <c r="M1065" s="43">
        <f>VLOOKUP(fLineItemInvoiceDetail[[#This Row],[Invoice Number]],fInvoiceHeader[[Invoice Number]:[% Sales Discount]],5,0)*fLineItemInvoiceDetail[[#This Row],[Quanity]]*fLineItemInvoiceDetail[[#This Row],[Unit Price]]</f>
        <v>38.304000000000009</v>
      </c>
      <c r="N10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18.346621621621622</v>
      </c>
      <c r="O1065" s="43">
        <f>VLOOKUP(fLineItemInvoiceDetail[[#This Row],[Product]],dProduct[],4,0)*fLineItemInvoiceDetail[[#This Row],[Quanity]]</f>
        <v>120</v>
      </c>
      <c r="AQ1065" s="30">
        <v>126076</v>
      </c>
      <c r="AR1065" s="28" t="s">
        <v>11</v>
      </c>
      <c r="AS1065" s="28">
        <v>24</v>
      </c>
      <c r="AT1065" s="28">
        <v>15.96</v>
      </c>
      <c r="AU1065" s="48">
        <f t="shared" si="34"/>
        <v>38.304000000000009</v>
      </c>
      <c r="AV1065" s="48">
        <f t="shared" si="35"/>
        <v>18.346621621621622</v>
      </c>
    </row>
    <row r="1066" spans="9:48" x14ac:dyDescent="0.25">
      <c r="I1066" s="46">
        <v>126076</v>
      </c>
      <c r="J1066" s="46" t="s">
        <v>8</v>
      </c>
      <c r="K1066" s="46">
        <v>34</v>
      </c>
      <c r="L1066" s="46">
        <v>18.170000000000002</v>
      </c>
      <c r="M1066" s="46">
        <f>VLOOKUP(fLineItemInvoiceDetail[[#This Row],[Invoice Number]],fInvoiceHeader[[Invoice Number]:[% Sales Discount]],5,0)*fLineItemInvoiceDetail[[#This Row],[Quanity]]*fLineItemInvoiceDetail[[#This Row],[Unit Price]]</f>
        <v>61.77800000000002</v>
      </c>
      <c r="N10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20.792837837837837</v>
      </c>
      <c r="O1066" s="46">
        <f>VLOOKUP(fLineItemInvoiceDetail[[#This Row],[Product]],dProduct[],4,0)*fLineItemInvoiceDetail[[#This Row],[Quanity]]</f>
        <v>136</v>
      </c>
      <c r="AQ1066" s="32">
        <v>126076</v>
      </c>
      <c r="AR1066" s="31" t="s">
        <v>8</v>
      </c>
      <c r="AS1066" s="31">
        <v>34</v>
      </c>
      <c r="AT1066" s="31">
        <v>18.170000000000002</v>
      </c>
      <c r="AU1066" s="48">
        <f t="shared" si="34"/>
        <v>61.77800000000002</v>
      </c>
      <c r="AV1066" s="48">
        <f t="shared" si="35"/>
        <v>20.792837837837837</v>
      </c>
    </row>
    <row r="1067" spans="9:48" x14ac:dyDescent="0.25">
      <c r="I1067" s="43">
        <v>126077</v>
      </c>
      <c r="J1067" s="43" t="s">
        <v>21</v>
      </c>
      <c r="K1067" s="43">
        <v>33</v>
      </c>
      <c r="L1067" s="43">
        <v>16.87</v>
      </c>
      <c r="M1067" s="43">
        <f>VLOOKUP(fLineItemInvoiceDetail[[#This Row],[Invoice Number]],fInvoiceHeader[[Invoice Number]:[% Sales Discount]],5,0)*fLineItemInvoiceDetail[[#This Row],[Quanity]]*fLineItemInvoiceDetail[[#This Row],[Unit Price]]</f>
        <v>16.7</v>
      </c>
      <c r="N10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1067" s="43">
        <f>VLOOKUP(fLineItemInvoiceDetail[[#This Row],[Product]],dProduct[],4,0)*fLineItemInvoiceDetail[[#This Row],[Quanity]]</f>
        <v>115.5</v>
      </c>
      <c r="AQ1067" s="30">
        <v>126077</v>
      </c>
      <c r="AR1067" s="28" t="s">
        <v>21</v>
      </c>
      <c r="AS1067" s="28">
        <v>33</v>
      </c>
      <c r="AT1067" s="28">
        <v>16.87</v>
      </c>
      <c r="AU1067" s="48">
        <f t="shared" si="34"/>
        <v>16.7</v>
      </c>
      <c r="AV1067" s="48">
        <f t="shared" si="35"/>
        <v>18.2</v>
      </c>
    </row>
    <row r="1068" spans="9:48" x14ac:dyDescent="0.25">
      <c r="I1068" s="46">
        <v>126078</v>
      </c>
      <c r="J1068" s="46" t="s">
        <v>15</v>
      </c>
      <c r="K1068" s="46">
        <v>25</v>
      </c>
      <c r="L1068" s="46">
        <v>18.82</v>
      </c>
      <c r="M1068" s="46">
        <f>VLOOKUP(fLineItemInvoiceDetail[[#This Row],[Invoice Number]],fInvoiceHeader[[Invoice Number]:[% Sales Discount]],5,0)*fLineItemInvoiceDetail[[#This Row],[Quanity]]*fLineItemInvoiceDetail[[#This Row],[Unit Price]]</f>
        <v>35.287500000000001</v>
      </c>
      <c r="N10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13.379032258064514</v>
      </c>
      <c r="O1068" s="46">
        <f>VLOOKUP(fLineItemInvoiceDetail[[#This Row],[Product]],dProduct[],4,0)*fLineItemInvoiceDetail[[#This Row],[Quanity]]</f>
        <v>125</v>
      </c>
      <c r="AQ1068" s="32">
        <v>126078</v>
      </c>
      <c r="AR1068" s="31" t="s">
        <v>15</v>
      </c>
      <c r="AS1068" s="31">
        <v>25</v>
      </c>
      <c r="AT1068" s="31">
        <v>18.82</v>
      </c>
      <c r="AU1068" s="48">
        <f t="shared" si="34"/>
        <v>35.287500000000001</v>
      </c>
      <c r="AV1068" s="48">
        <f t="shared" si="35"/>
        <v>13.379032258064514</v>
      </c>
    </row>
    <row r="1069" spans="9:48" x14ac:dyDescent="0.25">
      <c r="I1069" s="43">
        <v>126078</v>
      </c>
      <c r="J1069" s="43" t="s">
        <v>11</v>
      </c>
      <c r="K1069" s="43">
        <v>86</v>
      </c>
      <c r="L1069" s="43">
        <v>11.97</v>
      </c>
      <c r="M1069" s="43">
        <f>VLOOKUP(fLineItemInvoiceDetail[[#This Row],[Invoice Number]],fInvoiceHeader[[Invoice Number]:[% Sales Discount]],5,0)*fLineItemInvoiceDetail[[#This Row],[Quanity]]*fLineItemInvoiceDetail[[#This Row],[Unit Price]]</f>
        <v>77.206500000000005</v>
      </c>
      <c r="N10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46.023870967741928</v>
      </c>
      <c r="O1069" s="43">
        <f>VLOOKUP(fLineItemInvoiceDetail[[#This Row],[Product]],dProduct[],4,0)*fLineItemInvoiceDetail[[#This Row],[Quanity]]</f>
        <v>430</v>
      </c>
      <c r="AQ1069" s="30">
        <v>126078</v>
      </c>
      <c r="AR1069" s="28" t="s">
        <v>11</v>
      </c>
      <c r="AS1069" s="28">
        <v>86</v>
      </c>
      <c r="AT1069" s="28">
        <v>11.97</v>
      </c>
      <c r="AU1069" s="48">
        <f t="shared" si="34"/>
        <v>77.206500000000005</v>
      </c>
      <c r="AV1069" s="48">
        <f t="shared" si="35"/>
        <v>46.023870967741928</v>
      </c>
    </row>
    <row r="1070" spans="9:48" x14ac:dyDescent="0.25">
      <c r="I1070" s="46">
        <v>126078</v>
      </c>
      <c r="J1070" s="46" t="s">
        <v>15</v>
      </c>
      <c r="K1070" s="46">
        <v>44</v>
      </c>
      <c r="L1070" s="46">
        <v>18.82</v>
      </c>
      <c r="M1070" s="46">
        <f>VLOOKUP(fLineItemInvoiceDetail[[#This Row],[Invoice Number]],fInvoiceHeader[[Invoice Number]:[% Sales Discount]],5,0)*fLineItemInvoiceDetail[[#This Row],[Quanity]]*fLineItemInvoiceDetail[[#This Row],[Unit Price]]</f>
        <v>62.105999999999995</v>
      </c>
      <c r="N10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23.547096774193545</v>
      </c>
      <c r="O1070" s="46">
        <f>VLOOKUP(fLineItemInvoiceDetail[[#This Row],[Product]],dProduct[],4,0)*fLineItemInvoiceDetail[[#This Row],[Quanity]]</f>
        <v>220</v>
      </c>
      <c r="AQ1070" s="32">
        <v>126078</v>
      </c>
      <c r="AR1070" s="31" t="s">
        <v>15</v>
      </c>
      <c r="AS1070" s="31">
        <v>44</v>
      </c>
      <c r="AT1070" s="31">
        <v>18.82</v>
      </c>
      <c r="AU1070" s="48">
        <f t="shared" si="34"/>
        <v>62.105999999999995</v>
      </c>
      <c r="AV1070" s="48">
        <f t="shared" si="35"/>
        <v>23.547096774193545</v>
      </c>
    </row>
    <row r="1071" spans="9:48" x14ac:dyDescent="0.25">
      <c r="I1071" s="43">
        <v>126079</v>
      </c>
      <c r="J1071" s="43" t="s">
        <v>15</v>
      </c>
      <c r="K1071" s="43">
        <v>53</v>
      </c>
      <c r="L1071" s="43">
        <v>17.37</v>
      </c>
      <c r="M1071" s="43">
        <f>VLOOKUP(fLineItemInvoiceDetail[[#This Row],[Invoice Number]],fInvoiceHeader[[Invoice Number]:[% Sales Discount]],5,0)*fLineItemInvoiceDetail[[#This Row],[Quanity]]*fLineItemInvoiceDetail[[#This Row],[Unit Price]]</f>
        <v>46.028911152531833</v>
      </c>
      <c r="N10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24.698595505617973</v>
      </c>
      <c r="O1071" s="43">
        <f>VLOOKUP(fLineItemInvoiceDetail[[#This Row],[Product]],dProduct[],4,0)*fLineItemInvoiceDetail[[#This Row],[Quanity]]</f>
        <v>265</v>
      </c>
      <c r="AQ1071" s="30">
        <v>126079</v>
      </c>
      <c r="AR1071" s="28" t="s">
        <v>15</v>
      </c>
      <c r="AS1071" s="28">
        <v>53</v>
      </c>
      <c r="AT1071" s="28">
        <v>17.37</v>
      </c>
      <c r="AU1071" s="48">
        <f t="shared" si="34"/>
        <v>46.028911152531833</v>
      </c>
      <c r="AV1071" s="48">
        <f t="shared" si="35"/>
        <v>24.698595505617973</v>
      </c>
    </row>
    <row r="1072" spans="9:48" x14ac:dyDescent="0.25">
      <c r="I1072" s="46">
        <v>126079</v>
      </c>
      <c r="J1072" s="46" t="s">
        <v>8</v>
      </c>
      <c r="K1072" s="46">
        <v>45</v>
      </c>
      <c r="L1072" s="46">
        <v>18.170000000000002</v>
      </c>
      <c r="M1072" s="46">
        <f>VLOOKUP(fLineItemInvoiceDetail[[#This Row],[Invoice Number]],fInvoiceHeader[[Invoice Number]:[% Sales Discount]],5,0)*fLineItemInvoiceDetail[[#This Row],[Quanity]]*fLineItemInvoiceDetail[[#This Row],[Unit Price]]</f>
        <v>40.881088847468156</v>
      </c>
      <c r="N10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16.776404494382021</v>
      </c>
      <c r="O1072" s="46">
        <f>VLOOKUP(fLineItemInvoiceDetail[[#This Row],[Product]],dProduct[],4,0)*fLineItemInvoiceDetail[[#This Row],[Quanity]]</f>
        <v>180</v>
      </c>
      <c r="AQ1072" s="32">
        <v>126079</v>
      </c>
      <c r="AR1072" s="31" t="s">
        <v>8</v>
      </c>
      <c r="AS1072" s="31">
        <v>45</v>
      </c>
      <c r="AT1072" s="31">
        <v>18.170000000000002</v>
      </c>
      <c r="AU1072" s="48">
        <f t="shared" si="34"/>
        <v>40.881088847468156</v>
      </c>
      <c r="AV1072" s="48">
        <f t="shared" si="35"/>
        <v>16.776404494382021</v>
      </c>
    </row>
    <row r="1073" spans="9:48" x14ac:dyDescent="0.25">
      <c r="I1073" s="43">
        <v>126080</v>
      </c>
      <c r="J1073" s="43" t="s">
        <v>13</v>
      </c>
      <c r="K1073" s="43">
        <v>52</v>
      </c>
      <c r="L1073" s="43">
        <v>14.97</v>
      </c>
      <c r="M1073" s="43">
        <f>VLOOKUP(fLineItemInvoiceDetail[[#This Row],[Invoice Number]],fInvoiceHeader[[Invoice Number]:[% Sales Discount]],5,0)*fLineItemInvoiceDetail[[#This Row],[Quanity]]*fLineItemInvoiceDetail[[#This Row],[Unit Price]]</f>
        <v>27.250000000000004</v>
      </c>
      <c r="N10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1073" s="43">
        <f>VLOOKUP(fLineItemInvoiceDetail[[#This Row],[Product]],dProduct[],4,0)*fLineItemInvoiceDetail[[#This Row],[Quanity]]</f>
        <v>286</v>
      </c>
      <c r="AQ1073" s="30">
        <v>126080</v>
      </c>
      <c r="AR1073" s="28" t="s">
        <v>13</v>
      </c>
      <c r="AS1073" s="28">
        <v>52</v>
      </c>
      <c r="AT1073" s="28">
        <v>14.97</v>
      </c>
      <c r="AU1073" s="48">
        <f t="shared" si="34"/>
        <v>27.250000000000004</v>
      </c>
      <c r="AV1073" s="48">
        <f t="shared" si="35"/>
        <v>22.05</v>
      </c>
    </row>
    <row r="1074" spans="9:48" x14ac:dyDescent="0.25">
      <c r="I1074" s="46">
        <v>126081</v>
      </c>
      <c r="J1074" s="46" t="s">
        <v>14</v>
      </c>
      <c r="K1074" s="46">
        <v>39</v>
      </c>
      <c r="L1074" s="46">
        <v>18.82</v>
      </c>
      <c r="M1074" s="46">
        <f>VLOOKUP(fLineItemInvoiceDetail[[#This Row],[Invoice Number]],fInvoiceHeader[[Invoice Number]:[% Sales Discount]],5,0)*fLineItemInvoiceDetail[[#This Row],[Quanity]]*fLineItemInvoiceDetail[[#This Row],[Unit Price]]</f>
        <v>73.398476706349967</v>
      </c>
      <c r="N10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22.843493150684932</v>
      </c>
      <c r="O1074" s="46">
        <f>VLOOKUP(fLineItemInvoiceDetail[[#This Row],[Product]],dProduct[],4,0)*fLineItemInvoiceDetail[[#This Row],[Quanity]]</f>
        <v>273</v>
      </c>
      <c r="AQ1074" s="32">
        <v>126081</v>
      </c>
      <c r="AR1074" s="31" t="s">
        <v>14</v>
      </c>
      <c r="AS1074" s="31">
        <v>39</v>
      </c>
      <c r="AT1074" s="31">
        <v>18.82</v>
      </c>
      <c r="AU1074" s="48">
        <f t="shared" si="34"/>
        <v>73.398476706349967</v>
      </c>
      <c r="AV1074" s="48">
        <f t="shared" si="35"/>
        <v>22.843493150684932</v>
      </c>
    </row>
    <row r="1075" spans="9:48" x14ac:dyDescent="0.25">
      <c r="I1075" s="43">
        <v>126081</v>
      </c>
      <c r="J1075" s="43" t="s">
        <v>14</v>
      </c>
      <c r="K1075" s="43">
        <v>180</v>
      </c>
      <c r="L1075" s="43">
        <v>13.03</v>
      </c>
      <c r="M1075" s="43">
        <f>VLOOKUP(fLineItemInvoiceDetail[[#This Row],[Invoice Number]],fInvoiceHeader[[Invoice Number]:[% Sales Discount]],5,0)*fLineItemInvoiceDetail[[#This Row],[Quanity]]*fLineItemInvoiceDetail[[#This Row],[Unit Price]]</f>
        <v>234.54152329364999</v>
      </c>
      <c r="N10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105.43150684931507</v>
      </c>
      <c r="O1075" s="43">
        <f>VLOOKUP(fLineItemInvoiceDetail[[#This Row],[Product]],dProduct[],4,0)*fLineItemInvoiceDetail[[#This Row],[Quanity]]</f>
        <v>1260</v>
      </c>
      <c r="AQ1075" s="30">
        <v>126081</v>
      </c>
      <c r="AR1075" s="28" t="s">
        <v>14</v>
      </c>
      <c r="AS1075" s="28">
        <v>180</v>
      </c>
      <c r="AT1075" s="28">
        <v>13.03</v>
      </c>
      <c r="AU1075" s="48">
        <f t="shared" si="34"/>
        <v>234.54152329364999</v>
      </c>
      <c r="AV1075" s="48">
        <f t="shared" si="35"/>
        <v>105.43150684931507</v>
      </c>
    </row>
    <row r="1076" spans="9:48" x14ac:dyDescent="0.25">
      <c r="I1076" s="46">
        <v>126083</v>
      </c>
      <c r="J1076" s="46" t="s">
        <v>22</v>
      </c>
      <c r="K1076" s="46">
        <v>36</v>
      </c>
      <c r="L1076" s="46">
        <v>48.75</v>
      </c>
      <c r="M1076" s="46">
        <f>VLOOKUP(fLineItemInvoiceDetail[[#This Row],[Invoice Number]],fInvoiceHeader[[Invoice Number]:[% Sales Discount]],5,0)*fLineItemInvoiceDetail[[#This Row],[Quanity]]*fLineItemInvoiceDetail[[#This Row],[Unit Price]]</f>
        <v>175.49892463894219</v>
      </c>
      <c r="N10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23.610461538461539</v>
      </c>
      <c r="O1076" s="46">
        <f>VLOOKUP(fLineItemInvoiceDetail[[#This Row],[Product]],dProduct[],4,0)*fLineItemInvoiceDetail[[#This Row],[Quanity]]</f>
        <v>252</v>
      </c>
      <c r="AQ1076" s="32">
        <v>126083</v>
      </c>
      <c r="AR1076" s="31" t="s">
        <v>22</v>
      </c>
      <c r="AS1076" s="31">
        <v>36</v>
      </c>
      <c r="AT1076" s="31">
        <v>48.75</v>
      </c>
      <c r="AU1076" s="48">
        <f t="shared" si="34"/>
        <v>175.49892463894219</v>
      </c>
      <c r="AV1076" s="48">
        <f t="shared" si="35"/>
        <v>23.610461538461539</v>
      </c>
    </row>
    <row r="1077" spans="9:48" x14ac:dyDescent="0.25">
      <c r="I1077" s="43">
        <v>126083</v>
      </c>
      <c r="J1077" s="43" t="s">
        <v>13</v>
      </c>
      <c r="K1077" s="43">
        <v>31</v>
      </c>
      <c r="L1077" s="43">
        <v>16.22</v>
      </c>
      <c r="M1077" s="43">
        <f>VLOOKUP(fLineItemInvoiceDetail[[#This Row],[Invoice Number]],fInvoiceHeader[[Invoice Number]:[% Sales Discount]],5,0)*fLineItemInvoiceDetail[[#This Row],[Quanity]]*fLineItemInvoiceDetail[[#This Row],[Unit Price]]</f>
        <v>50.281691901397657</v>
      </c>
      <c r="N10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15.974538461538462</v>
      </c>
      <c r="O1077" s="43">
        <f>VLOOKUP(fLineItemInvoiceDetail[[#This Row],[Product]],dProduct[],4,0)*fLineItemInvoiceDetail[[#This Row],[Quanity]]</f>
        <v>170.5</v>
      </c>
      <c r="AQ1077" s="30">
        <v>126083</v>
      </c>
      <c r="AR1077" s="28" t="s">
        <v>13</v>
      </c>
      <c r="AS1077" s="28">
        <v>31</v>
      </c>
      <c r="AT1077" s="28">
        <v>16.22</v>
      </c>
      <c r="AU1077" s="48">
        <f t="shared" si="34"/>
        <v>50.281691901397657</v>
      </c>
      <c r="AV1077" s="48">
        <f t="shared" si="35"/>
        <v>15.974538461538462</v>
      </c>
    </row>
    <row r="1078" spans="9:48" x14ac:dyDescent="0.25">
      <c r="I1078" s="46">
        <v>126083</v>
      </c>
      <c r="J1078" s="46" t="s">
        <v>17</v>
      </c>
      <c r="K1078" s="46">
        <v>60</v>
      </c>
      <c r="L1078" s="46">
        <v>16.77</v>
      </c>
      <c r="M1078" s="46">
        <f>VLOOKUP(fLineItemInvoiceDetail[[#This Row],[Invoice Number]],fInvoiceHeader[[Invoice Number]:[% Sales Discount]],5,0)*fLineItemInvoiceDetail[[#This Row],[Quanity]]*fLineItemInvoiceDetail[[#This Row],[Unit Price]]</f>
        <v>100.61938345966018</v>
      </c>
      <c r="N10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36.54</v>
      </c>
      <c r="O1078" s="46">
        <f>VLOOKUP(fLineItemInvoiceDetail[[#This Row],[Product]],dProduct[],4,0)*fLineItemInvoiceDetail[[#This Row],[Quanity]]</f>
        <v>390</v>
      </c>
      <c r="AQ1078" s="32">
        <v>126083</v>
      </c>
      <c r="AR1078" s="31" t="s">
        <v>17</v>
      </c>
      <c r="AS1078" s="31">
        <v>60</v>
      </c>
      <c r="AT1078" s="31">
        <v>16.77</v>
      </c>
      <c r="AU1078" s="48">
        <f t="shared" si="34"/>
        <v>100.61938345966018</v>
      </c>
      <c r="AV1078" s="48">
        <f t="shared" si="35"/>
        <v>36.54</v>
      </c>
    </row>
    <row r="1079" spans="9:48" x14ac:dyDescent="0.25">
      <c r="I1079" s="43">
        <v>126084</v>
      </c>
      <c r="J1079" s="43" t="s">
        <v>17</v>
      </c>
      <c r="K1079" s="43">
        <v>37</v>
      </c>
      <c r="L1079" s="43">
        <v>18.170000000000002</v>
      </c>
      <c r="M1079" s="43">
        <f>VLOOKUP(fLineItemInvoiceDetail[[#This Row],[Invoice Number]],fInvoiceHeader[[Invoice Number]:[% Sales Discount]],5,0)*fLineItemInvoiceDetail[[#This Row],[Quanity]]*fLineItemInvoiceDetail[[#This Row],[Unit Price]]</f>
        <v>20.170000000000002</v>
      </c>
      <c r="N10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1079" s="43">
        <f>VLOOKUP(fLineItemInvoiceDetail[[#This Row],[Product]],dProduct[],4,0)*fLineItemInvoiceDetail[[#This Row],[Quanity]]</f>
        <v>240.5</v>
      </c>
      <c r="AQ1079" s="30">
        <v>126084</v>
      </c>
      <c r="AR1079" s="28" t="s">
        <v>17</v>
      </c>
      <c r="AS1079" s="28">
        <v>37</v>
      </c>
      <c r="AT1079" s="28">
        <v>18.170000000000002</v>
      </c>
      <c r="AU1079" s="48">
        <f t="shared" si="34"/>
        <v>20.170000000000002</v>
      </c>
      <c r="AV1079" s="48">
        <f t="shared" si="35"/>
        <v>30.8</v>
      </c>
    </row>
    <row r="1080" spans="9:48" x14ac:dyDescent="0.25">
      <c r="I1080" s="46">
        <v>126086</v>
      </c>
      <c r="J1080" s="46" t="s">
        <v>22</v>
      </c>
      <c r="K1080" s="46">
        <v>69</v>
      </c>
      <c r="L1080" s="46">
        <v>45</v>
      </c>
      <c r="M1080" s="46">
        <f>VLOOKUP(fLineItemInvoiceDetail[[#This Row],[Invoice Number]],fInvoiceHeader[[Invoice Number]:[% Sales Discount]],5,0)*fLineItemInvoiceDetail[[#This Row],[Quanity]]*fLineItemInvoiceDetail[[#This Row],[Unit Price]]</f>
        <v>310.50141445615185</v>
      </c>
      <c r="N10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54.04195804195804</v>
      </c>
      <c r="O1080" s="46">
        <f>VLOOKUP(fLineItemInvoiceDetail[[#This Row],[Product]],dProduct[],4,0)*fLineItemInvoiceDetail[[#This Row],[Quanity]]</f>
        <v>483</v>
      </c>
      <c r="AQ1080" s="32">
        <v>126086</v>
      </c>
      <c r="AR1080" s="31" t="s">
        <v>22</v>
      </c>
      <c r="AS1080" s="31">
        <v>69</v>
      </c>
      <c r="AT1080" s="31">
        <v>45</v>
      </c>
      <c r="AU1080" s="48">
        <f t="shared" si="34"/>
        <v>310.50141445615185</v>
      </c>
      <c r="AV1080" s="48">
        <f t="shared" si="35"/>
        <v>54.04195804195804</v>
      </c>
    </row>
    <row r="1081" spans="9:48" x14ac:dyDescent="0.25">
      <c r="I1081" s="43">
        <v>126086</v>
      </c>
      <c r="J1081" s="43" t="s">
        <v>14</v>
      </c>
      <c r="K1081" s="43">
        <v>74</v>
      </c>
      <c r="L1081" s="43">
        <v>17.37</v>
      </c>
      <c r="M1081" s="43">
        <f>VLOOKUP(fLineItemInvoiceDetail[[#This Row],[Invoice Number]],fInvoiceHeader[[Invoice Number]:[% Sales Discount]],5,0)*fLineItemInvoiceDetail[[#This Row],[Quanity]]*fLineItemInvoiceDetail[[#This Row],[Unit Price]]</f>
        <v>128.53858554384814</v>
      </c>
      <c r="N10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57.95804195804196</v>
      </c>
      <c r="O1081" s="43">
        <f>VLOOKUP(fLineItemInvoiceDetail[[#This Row],[Product]],dProduct[],4,0)*fLineItemInvoiceDetail[[#This Row],[Quanity]]</f>
        <v>518</v>
      </c>
      <c r="AQ1081" s="30">
        <v>126086</v>
      </c>
      <c r="AR1081" s="28" t="s">
        <v>14</v>
      </c>
      <c r="AS1081" s="28">
        <v>74</v>
      </c>
      <c r="AT1081" s="28">
        <v>17.37</v>
      </c>
      <c r="AU1081" s="48">
        <f t="shared" si="34"/>
        <v>128.53858554384814</v>
      </c>
      <c r="AV1081" s="48">
        <f t="shared" si="35"/>
        <v>57.95804195804196</v>
      </c>
    </row>
    <row r="1082" spans="9:48" x14ac:dyDescent="0.25">
      <c r="I1082" s="46">
        <v>126087</v>
      </c>
      <c r="J1082" s="46" t="s">
        <v>17</v>
      </c>
      <c r="K1082" s="46">
        <v>10</v>
      </c>
      <c r="L1082" s="46">
        <v>26.55</v>
      </c>
      <c r="M1082" s="46">
        <f>VLOOKUP(fLineItemInvoiceDetail[[#This Row],[Invoice Number]],fInvoiceHeader[[Invoice Number]:[% Sales Discount]],5,0)*fLineItemInvoiceDetail[[#This Row],[Quanity]]*fLineItemInvoiceDetail[[#This Row],[Unit Price]]</f>
        <v>5.3099999999999987</v>
      </c>
      <c r="N10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</v>
      </c>
      <c r="O1082" s="46">
        <f>VLOOKUP(fLineItemInvoiceDetail[[#This Row],[Product]],dProduct[],4,0)*fLineItemInvoiceDetail[[#This Row],[Quanity]]</f>
        <v>65</v>
      </c>
      <c r="AQ1082" s="32">
        <v>126087</v>
      </c>
      <c r="AR1082" s="31" t="s">
        <v>17</v>
      </c>
      <c r="AS1082" s="31">
        <v>10</v>
      </c>
      <c r="AT1082" s="31">
        <v>26.55</v>
      </c>
      <c r="AU1082" s="48">
        <f t="shared" si="34"/>
        <v>5.3099999999999987</v>
      </c>
      <c r="AV1082" s="48">
        <f t="shared" si="35"/>
        <v>7</v>
      </c>
    </row>
    <row r="1083" spans="9:48" x14ac:dyDescent="0.25">
      <c r="I1083" s="43">
        <v>126088</v>
      </c>
      <c r="J1083" s="43" t="s">
        <v>13</v>
      </c>
      <c r="K1083" s="43">
        <v>26</v>
      </c>
      <c r="L1083" s="43">
        <v>16.22</v>
      </c>
      <c r="M1083" s="43">
        <f>VLOOKUP(fLineItemInvoiceDetail[[#This Row],[Invoice Number]],fInvoiceHeader[[Invoice Number]:[% Sales Discount]],5,0)*fLineItemInvoiceDetail[[#This Row],[Quanity]]*fLineItemInvoiceDetail[[#This Row],[Unit Price]]</f>
        <v>8.43</v>
      </c>
      <c r="N10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083" s="43">
        <f>VLOOKUP(fLineItemInvoiceDetail[[#This Row],[Product]],dProduct[],4,0)*fLineItemInvoiceDetail[[#This Row],[Quanity]]</f>
        <v>143</v>
      </c>
      <c r="AQ1083" s="30">
        <v>126088</v>
      </c>
      <c r="AR1083" s="28" t="s">
        <v>13</v>
      </c>
      <c r="AS1083" s="28">
        <v>26</v>
      </c>
      <c r="AT1083" s="28">
        <v>16.22</v>
      </c>
      <c r="AU1083" s="48">
        <f t="shared" si="34"/>
        <v>8.43</v>
      </c>
      <c r="AV1083" s="48">
        <f t="shared" si="35"/>
        <v>20.475000000000001</v>
      </c>
    </row>
    <row r="1084" spans="9:48" x14ac:dyDescent="0.25">
      <c r="I1084" s="46">
        <v>126089</v>
      </c>
      <c r="J1084" s="46" t="s">
        <v>8</v>
      </c>
      <c r="K1084" s="46">
        <v>22</v>
      </c>
      <c r="L1084" s="46">
        <v>22.36</v>
      </c>
      <c r="M1084" s="46">
        <f>VLOOKUP(fLineItemInvoiceDetail[[#This Row],[Invoice Number]],fInvoiceHeader[[Invoice Number]:[% Sales Discount]],5,0)*fLineItemInvoiceDetail[[#This Row],[Quanity]]*fLineItemInvoiceDetail[[#This Row],[Unit Price]]</f>
        <v>9.8400000000000016</v>
      </c>
      <c r="N10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13.65</v>
      </c>
      <c r="O1084" s="46">
        <f>VLOOKUP(fLineItemInvoiceDetail[[#This Row],[Product]],dProduct[],4,0)*fLineItemInvoiceDetail[[#This Row],[Quanity]]</f>
        <v>88</v>
      </c>
      <c r="AQ1084" s="32">
        <v>126089</v>
      </c>
      <c r="AR1084" s="31" t="s">
        <v>8</v>
      </c>
      <c r="AS1084" s="31">
        <v>22</v>
      </c>
      <c r="AT1084" s="31">
        <v>22.36</v>
      </c>
      <c r="AU1084" s="48">
        <f t="shared" si="34"/>
        <v>9.8400000000000016</v>
      </c>
      <c r="AV1084" s="48">
        <f t="shared" si="35"/>
        <v>13.65</v>
      </c>
    </row>
    <row r="1085" spans="9:48" x14ac:dyDescent="0.25">
      <c r="I1085" s="43">
        <v>126090</v>
      </c>
      <c r="J1085" s="43" t="s">
        <v>21</v>
      </c>
      <c r="K1085" s="43">
        <v>33</v>
      </c>
      <c r="L1085" s="43">
        <v>16.87</v>
      </c>
      <c r="M1085" s="43">
        <f>VLOOKUP(fLineItemInvoiceDetail[[#This Row],[Invoice Number]],fInvoiceHeader[[Invoice Number]:[% Sales Discount]],5,0)*fLineItemInvoiceDetail[[#This Row],[Quanity]]*fLineItemInvoiceDetail[[#This Row],[Unit Price]]</f>
        <v>16.7</v>
      </c>
      <c r="N10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8.4</v>
      </c>
      <c r="O1085" s="43">
        <f>VLOOKUP(fLineItemInvoiceDetail[[#This Row],[Product]],dProduct[],4,0)*fLineItemInvoiceDetail[[#This Row],[Quanity]]</f>
        <v>115.5</v>
      </c>
      <c r="AQ1085" s="30">
        <v>126090</v>
      </c>
      <c r="AR1085" s="28" t="s">
        <v>21</v>
      </c>
      <c r="AS1085" s="28">
        <v>33</v>
      </c>
      <c r="AT1085" s="28">
        <v>16.87</v>
      </c>
      <c r="AU1085" s="48">
        <f t="shared" si="34"/>
        <v>16.7</v>
      </c>
      <c r="AV1085" s="48">
        <f t="shared" si="35"/>
        <v>8.4</v>
      </c>
    </row>
    <row r="1086" spans="9:48" x14ac:dyDescent="0.25">
      <c r="I1086" s="46">
        <v>126091</v>
      </c>
      <c r="J1086" s="46" t="s">
        <v>17</v>
      </c>
      <c r="K1086" s="46">
        <v>47</v>
      </c>
      <c r="L1086" s="46">
        <v>18.170000000000002</v>
      </c>
      <c r="M1086" s="46">
        <f>VLOOKUP(fLineItemInvoiceDetail[[#This Row],[Invoice Number]],fInvoiceHeader[[Invoice Number]:[% Sales Discount]],5,0)*fLineItemInvoiceDetail[[#This Row],[Quanity]]*fLineItemInvoiceDetail[[#This Row],[Unit Price]]</f>
        <v>55.508096356559037</v>
      </c>
      <c r="N10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23.461475409836066</v>
      </c>
      <c r="O1086" s="46">
        <f>VLOOKUP(fLineItemInvoiceDetail[[#This Row],[Product]],dProduct[],4,0)*fLineItemInvoiceDetail[[#This Row],[Quanity]]</f>
        <v>305.5</v>
      </c>
      <c r="AQ1086" s="32">
        <v>126091</v>
      </c>
      <c r="AR1086" s="31" t="s">
        <v>17</v>
      </c>
      <c r="AS1086" s="31">
        <v>47</v>
      </c>
      <c r="AT1086" s="31">
        <v>18.170000000000002</v>
      </c>
      <c r="AU1086" s="48">
        <f t="shared" si="34"/>
        <v>55.508096356559037</v>
      </c>
      <c r="AV1086" s="48">
        <f t="shared" si="35"/>
        <v>23.461475409836066</v>
      </c>
    </row>
    <row r="1087" spans="9:48" x14ac:dyDescent="0.25">
      <c r="I1087" s="43">
        <v>126091</v>
      </c>
      <c r="J1087" s="43" t="s">
        <v>17</v>
      </c>
      <c r="K1087" s="43">
        <v>75</v>
      </c>
      <c r="L1087" s="43">
        <v>16.77</v>
      </c>
      <c r="M1087" s="43">
        <f>VLOOKUP(fLineItemInvoiceDetail[[#This Row],[Invoice Number]],fInvoiceHeader[[Invoice Number]:[% Sales Discount]],5,0)*fLineItemInvoiceDetail[[#This Row],[Quanity]]*fLineItemInvoiceDetail[[#This Row],[Unit Price]]</f>
        <v>81.75190364344094</v>
      </c>
      <c r="N10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37.438524590163937</v>
      </c>
      <c r="O1087" s="43">
        <f>VLOOKUP(fLineItemInvoiceDetail[[#This Row],[Product]],dProduct[],4,0)*fLineItemInvoiceDetail[[#This Row],[Quanity]]</f>
        <v>487.5</v>
      </c>
      <c r="AQ1087" s="30">
        <v>126091</v>
      </c>
      <c r="AR1087" s="28" t="s">
        <v>17</v>
      </c>
      <c r="AS1087" s="28">
        <v>75</v>
      </c>
      <c r="AT1087" s="28">
        <v>16.77</v>
      </c>
      <c r="AU1087" s="48">
        <f t="shared" si="34"/>
        <v>81.75190364344094</v>
      </c>
      <c r="AV1087" s="48">
        <f t="shared" si="35"/>
        <v>37.438524590163937</v>
      </c>
    </row>
    <row r="1088" spans="9:48" x14ac:dyDescent="0.25">
      <c r="I1088" s="46">
        <v>126092</v>
      </c>
      <c r="J1088" s="46" t="s">
        <v>22</v>
      </c>
      <c r="K1088" s="46">
        <v>39</v>
      </c>
      <c r="L1088" s="46">
        <v>48.75</v>
      </c>
      <c r="M1088" s="46">
        <f>VLOOKUP(fLineItemInvoiceDetail[[#This Row],[Invoice Number]],fInvoiceHeader[[Invoice Number]:[% Sales Discount]],5,0)*fLineItemInvoiceDetail[[#This Row],[Quanity]]*fLineItemInvoiceDetail[[#This Row],[Unit Price]]</f>
        <v>123.58000000000001</v>
      </c>
      <c r="N10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34.65</v>
      </c>
      <c r="O1088" s="46">
        <f>VLOOKUP(fLineItemInvoiceDetail[[#This Row],[Product]],dProduct[],4,0)*fLineItemInvoiceDetail[[#This Row],[Quanity]]</f>
        <v>273</v>
      </c>
      <c r="AQ1088" s="32">
        <v>126092</v>
      </c>
      <c r="AR1088" s="31" t="s">
        <v>22</v>
      </c>
      <c r="AS1088" s="31">
        <v>39</v>
      </c>
      <c r="AT1088" s="31">
        <v>48.75</v>
      </c>
      <c r="AU1088" s="48">
        <f t="shared" si="34"/>
        <v>123.58000000000001</v>
      </c>
      <c r="AV1088" s="48">
        <f t="shared" si="35"/>
        <v>34.65</v>
      </c>
    </row>
    <row r="1089" spans="9:48" x14ac:dyDescent="0.25">
      <c r="I1089" s="43">
        <v>126093</v>
      </c>
      <c r="J1089" s="43" t="s">
        <v>21</v>
      </c>
      <c r="K1089" s="43">
        <v>18</v>
      </c>
      <c r="L1089" s="43">
        <v>20.76</v>
      </c>
      <c r="M1089" s="43">
        <f>VLOOKUP(fLineItemInvoiceDetail[[#This Row],[Invoice Number]],fInvoiceHeader[[Invoice Number]:[% Sales Discount]],5,0)*fLineItemInvoiceDetail[[#This Row],[Quanity]]*fLineItemInvoiceDetail[[#This Row],[Unit Price]]</f>
        <v>18.68372093023256</v>
      </c>
      <c r="N10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5.1975000000000007</v>
      </c>
      <c r="O1089" s="43">
        <f>VLOOKUP(fLineItemInvoiceDetail[[#This Row],[Product]],dProduct[],4,0)*fLineItemInvoiceDetail[[#This Row],[Quanity]]</f>
        <v>63</v>
      </c>
      <c r="AQ1089" s="30">
        <v>126093</v>
      </c>
      <c r="AR1089" s="28" t="s">
        <v>21</v>
      </c>
      <c r="AS1089" s="28">
        <v>18</v>
      </c>
      <c r="AT1089" s="28">
        <v>20.76</v>
      </c>
      <c r="AU1089" s="48">
        <f t="shared" si="34"/>
        <v>18.68372093023256</v>
      </c>
      <c r="AV1089" s="48">
        <f t="shared" si="35"/>
        <v>5.1975000000000007</v>
      </c>
    </row>
    <row r="1090" spans="9:48" x14ac:dyDescent="0.25">
      <c r="I1090" s="46">
        <v>126093</v>
      </c>
      <c r="J1090" s="46" t="s">
        <v>21</v>
      </c>
      <c r="K1090" s="46">
        <v>62</v>
      </c>
      <c r="L1090" s="46">
        <v>15.57</v>
      </c>
      <c r="M1090" s="46">
        <f>VLOOKUP(fLineItemInvoiceDetail[[#This Row],[Invoice Number]],fInvoiceHeader[[Invoice Number]:[% Sales Discount]],5,0)*fLineItemInvoiceDetail[[#This Row],[Quanity]]*fLineItemInvoiceDetail[[#This Row],[Unit Price]]</f>
        <v>48.26627906976745</v>
      </c>
      <c r="N10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17.9025</v>
      </c>
      <c r="O1090" s="46">
        <f>VLOOKUP(fLineItemInvoiceDetail[[#This Row],[Product]],dProduct[],4,0)*fLineItemInvoiceDetail[[#This Row],[Quanity]]</f>
        <v>217</v>
      </c>
      <c r="AQ1090" s="32">
        <v>126093</v>
      </c>
      <c r="AR1090" s="31" t="s">
        <v>21</v>
      </c>
      <c r="AS1090" s="31">
        <v>62</v>
      </c>
      <c r="AT1090" s="31">
        <v>15.57</v>
      </c>
      <c r="AU1090" s="48">
        <f t="shared" si="34"/>
        <v>48.26627906976745</v>
      </c>
      <c r="AV1090" s="48">
        <f t="shared" si="35"/>
        <v>17.9025</v>
      </c>
    </row>
    <row r="1091" spans="9:48" x14ac:dyDescent="0.25">
      <c r="I1091" s="43">
        <v>126094</v>
      </c>
      <c r="J1091" s="43" t="s">
        <v>14</v>
      </c>
      <c r="K1091" s="43">
        <v>171</v>
      </c>
      <c r="L1091" s="43">
        <v>13.03</v>
      </c>
      <c r="M1091" s="43">
        <f>VLOOKUP(fLineItemInvoiceDetail[[#This Row],[Invoice Number]],fInvoiceHeader[[Invoice Number]:[% Sales Discount]],5,0)*fLineItemInvoiceDetail[[#This Row],[Quanity]]*fLineItemInvoiceDetail[[#This Row],[Unit Price]]</f>
        <v>222.81362149904186</v>
      </c>
      <c r="N10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167.96553680981597</v>
      </c>
      <c r="O1091" s="43">
        <f>VLOOKUP(fLineItemInvoiceDetail[[#This Row],[Product]],dProduct[],4,0)*fLineItemInvoiceDetail[[#This Row],[Quanity]]</f>
        <v>1197</v>
      </c>
      <c r="AQ1091" s="30">
        <v>126094</v>
      </c>
      <c r="AR1091" s="28" t="s">
        <v>14</v>
      </c>
      <c r="AS1091" s="28">
        <v>171</v>
      </c>
      <c r="AT1091" s="28">
        <v>13.03</v>
      </c>
      <c r="AU1091" s="48">
        <f t="shared" si="34"/>
        <v>222.81362149904186</v>
      </c>
      <c r="AV1091" s="48">
        <f t="shared" si="35"/>
        <v>167.96553680981597</v>
      </c>
    </row>
    <row r="1092" spans="9:48" x14ac:dyDescent="0.25">
      <c r="I1092" s="46">
        <v>126094</v>
      </c>
      <c r="J1092" s="46" t="s">
        <v>14</v>
      </c>
      <c r="K1092" s="46">
        <v>47</v>
      </c>
      <c r="L1092" s="46">
        <v>18.82</v>
      </c>
      <c r="M1092" s="46">
        <f>VLOOKUP(fLineItemInvoiceDetail[[#This Row],[Invoice Number]],fInvoiceHeader[[Invoice Number]:[% Sales Discount]],5,0)*fLineItemInvoiceDetail[[#This Row],[Quanity]]*fLineItemInvoiceDetail[[#This Row],[Unit Price]]</f>
        <v>88.45424672741828</v>
      </c>
      <c r="N10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46.165966257668714</v>
      </c>
      <c r="O1092" s="46">
        <f>VLOOKUP(fLineItemInvoiceDetail[[#This Row],[Product]],dProduct[],4,0)*fLineItemInvoiceDetail[[#This Row],[Quanity]]</f>
        <v>329</v>
      </c>
      <c r="AQ1092" s="32">
        <v>126094</v>
      </c>
      <c r="AR1092" s="31" t="s">
        <v>14</v>
      </c>
      <c r="AS1092" s="31">
        <v>47</v>
      </c>
      <c r="AT1092" s="31">
        <v>18.82</v>
      </c>
      <c r="AU1092" s="48">
        <f t="shared" si="34"/>
        <v>88.45424672741828</v>
      </c>
      <c r="AV1092" s="48">
        <f t="shared" si="35"/>
        <v>46.165966257668714</v>
      </c>
    </row>
    <row r="1093" spans="9:48" x14ac:dyDescent="0.25">
      <c r="I1093" s="43">
        <v>126094</v>
      </c>
      <c r="J1093" s="43" t="s">
        <v>8</v>
      </c>
      <c r="K1093" s="43">
        <v>26</v>
      </c>
      <c r="L1093" s="43">
        <v>18.170000000000002</v>
      </c>
      <c r="M1093" s="43">
        <f>VLOOKUP(fLineItemInvoiceDetail[[#This Row],[Invoice Number]],fInvoiceHeader[[Invoice Number]:[% Sales Discount]],5,0)*fLineItemInvoiceDetail[[#This Row],[Quanity]]*fLineItemInvoiceDetail[[#This Row],[Unit Price]]</f>
        <v>47.24213177353986</v>
      </c>
      <c r="N10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14.59349693251534</v>
      </c>
      <c r="O1093" s="43">
        <f>VLOOKUP(fLineItemInvoiceDetail[[#This Row],[Product]],dProduct[],4,0)*fLineItemInvoiceDetail[[#This Row],[Quanity]]</f>
        <v>104</v>
      </c>
      <c r="AQ1093" s="30">
        <v>126094</v>
      </c>
      <c r="AR1093" s="28" t="s">
        <v>8</v>
      </c>
      <c r="AS1093" s="28">
        <v>26</v>
      </c>
      <c r="AT1093" s="28">
        <v>18.170000000000002</v>
      </c>
      <c r="AU1093" s="48">
        <f t="shared" si="34"/>
        <v>47.24213177353986</v>
      </c>
      <c r="AV1093" s="48">
        <f t="shared" si="35"/>
        <v>14.59349693251534</v>
      </c>
    </row>
    <row r="1094" spans="9:48" x14ac:dyDescent="0.25">
      <c r="I1094" s="46">
        <v>126095</v>
      </c>
      <c r="J1094" s="46" t="s">
        <v>16</v>
      </c>
      <c r="K1094" s="46">
        <v>28</v>
      </c>
      <c r="L1094" s="46">
        <v>12.32</v>
      </c>
      <c r="M1094" s="46">
        <f>VLOOKUP(fLineItemInvoiceDetail[[#This Row],[Invoice Number]],fInvoiceHeader[[Invoice Number]:[% Sales Discount]],5,0)*fLineItemInvoiceDetail[[#This Row],[Quanity]]*fLineItemInvoiceDetail[[#This Row],[Unit Price]]</f>
        <v>17.248639786342224</v>
      </c>
      <c r="N10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13.933226152197214</v>
      </c>
      <c r="O1094" s="46">
        <f>VLOOKUP(fLineItemInvoiceDetail[[#This Row],[Product]],dProduct[],4,0)*fLineItemInvoiceDetail[[#This Row],[Quanity]]</f>
        <v>98</v>
      </c>
      <c r="AQ1094" s="32">
        <v>126095</v>
      </c>
      <c r="AR1094" s="31" t="s">
        <v>16</v>
      </c>
      <c r="AS1094" s="31">
        <v>28</v>
      </c>
      <c r="AT1094" s="31">
        <v>12.32</v>
      </c>
      <c r="AU1094" s="48">
        <f t="shared" si="34"/>
        <v>17.248639786342224</v>
      </c>
      <c r="AV1094" s="48">
        <f t="shared" si="35"/>
        <v>13.933226152197214</v>
      </c>
    </row>
    <row r="1095" spans="9:48" x14ac:dyDescent="0.25">
      <c r="I1095" s="43">
        <v>126095</v>
      </c>
      <c r="J1095" s="43" t="s">
        <v>13</v>
      </c>
      <c r="K1095" s="43">
        <v>67</v>
      </c>
      <c r="L1095" s="43">
        <v>14.97</v>
      </c>
      <c r="M1095" s="43">
        <f>VLOOKUP(fLineItemInvoiceDetail[[#This Row],[Invoice Number]],fInvoiceHeader[[Invoice Number]:[% Sales Discount]],5,0)*fLineItemInvoiceDetail[[#This Row],[Quanity]]*fLineItemInvoiceDetail[[#This Row],[Unit Price]]</f>
        <v>50.151360213657782</v>
      </c>
      <c r="N10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52.391773847802789</v>
      </c>
      <c r="O1095" s="43">
        <f>VLOOKUP(fLineItemInvoiceDetail[[#This Row],[Product]],dProduct[],4,0)*fLineItemInvoiceDetail[[#This Row],[Quanity]]</f>
        <v>368.5</v>
      </c>
      <c r="AQ1095" s="30">
        <v>126095</v>
      </c>
      <c r="AR1095" s="28" t="s">
        <v>13</v>
      </c>
      <c r="AS1095" s="28">
        <v>67</v>
      </c>
      <c r="AT1095" s="28">
        <v>14.97</v>
      </c>
      <c r="AU1095" s="48">
        <f t="shared" si="34"/>
        <v>50.151360213657782</v>
      </c>
      <c r="AV1095" s="48">
        <f t="shared" si="35"/>
        <v>52.391773847802789</v>
      </c>
    </row>
    <row r="1096" spans="9:48" x14ac:dyDescent="0.25">
      <c r="I1096" s="46">
        <v>126097</v>
      </c>
      <c r="J1096" s="46" t="s">
        <v>10</v>
      </c>
      <c r="K1096" s="46">
        <v>28</v>
      </c>
      <c r="L1096" s="46">
        <v>18.82</v>
      </c>
      <c r="M1096" s="46">
        <f>VLOOKUP(fLineItemInvoiceDetail[[#This Row],[Invoice Number]],fInvoiceHeader[[Invoice Number]:[% Sales Discount]],5,0)*fLineItemInvoiceDetail[[#This Row],[Quanity]]*fLineItemInvoiceDetail[[#This Row],[Unit Price]]</f>
        <v>15.809999999999999</v>
      </c>
      <c r="N10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9.625</v>
      </c>
      <c r="O1096" s="46">
        <f>VLOOKUP(fLineItemInvoiceDetail[[#This Row],[Product]],dProduct[],4,0)*fLineItemInvoiceDetail[[#This Row],[Quanity]]</f>
        <v>168</v>
      </c>
      <c r="AQ1096" s="32">
        <v>126097</v>
      </c>
      <c r="AR1096" s="31" t="s">
        <v>10</v>
      </c>
      <c r="AS1096" s="31">
        <v>28</v>
      </c>
      <c r="AT1096" s="31">
        <v>18.82</v>
      </c>
      <c r="AU1096" s="48">
        <f t="shared" si="34"/>
        <v>15.809999999999999</v>
      </c>
      <c r="AV1096" s="48">
        <f t="shared" si="35"/>
        <v>9.625</v>
      </c>
    </row>
    <row r="1097" spans="9:48" x14ac:dyDescent="0.25">
      <c r="I1097" s="43">
        <v>126098</v>
      </c>
      <c r="J1097" s="43" t="s">
        <v>11</v>
      </c>
      <c r="K1097" s="43">
        <v>216</v>
      </c>
      <c r="L1097" s="43">
        <v>8.98</v>
      </c>
      <c r="M1097" s="43">
        <f>VLOOKUP(fLineItemInvoiceDetail[[#This Row],[Invoice Number]],fInvoiceHeader[[Invoice Number]:[% Sales Discount]],5,0)*fLineItemInvoiceDetail[[#This Row],[Quanity]]*fLineItemInvoiceDetail[[#This Row],[Unit Price]]</f>
        <v>193.96651158507811</v>
      </c>
      <c r="N10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164.16455696202533</v>
      </c>
      <c r="O1097" s="43">
        <f>VLOOKUP(fLineItemInvoiceDetail[[#This Row],[Product]],dProduct[],4,0)*fLineItemInvoiceDetail[[#This Row],[Quanity]]</f>
        <v>1080</v>
      </c>
      <c r="AQ1097" s="30">
        <v>126098</v>
      </c>
      <c r="AR1097" s="28" t="s">
        <v>11</v>
      </c>
      <c r="AS1097" s="28">
        <v>216</v>
      </c>
      <c r="AT1097" s="28">
        <v>8.98</v>
      </c>
      <c r="AU1097" s="48">
        <f t="shared" si="34"/>
        <v>193.96651158507811</v>
      </c>
      <c r="AV1097" s="48">
        <f t="shared" si="35"/>
        <v>164.16455696202533</v>
      </c>
    </row>
    <row r="1098" spans="9:48" x14ac:dyDescent="0.25">
      <c r="I1098" s="46">
        <v>126098</v>
      </c>
      <c r="J1098" s="46" t="s">
        <v>6</v>
      </c>
      <c r="K1098" s="46">
        <v>88</v>
      </c>
      <c r="L1098" s="46">
        <v>27.57</v>
      </c>
      <c r="M1098" s="46">
        <f>VLOOKUP(fLineItemInvoiceDetail[[#This Row],[Invoice Number]],fInvoiceHeader[[Invoice Number]:[% Sales Discount]],5,0)*fLineItemInvoiceDetail[[#This Row],[Quanity]]*fLineItemInvoiceDetail[[#This Row],[Unit Price]]</f>
        <v>242.61413828428041</v>
      </c>
      <c r="N10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40.129113924050635</v>
      </c>
      <c r="O1098" s="46">
        <f>VLOOKUP(fLineItemInvoiceDetail[[#This Row],[Product]],dProduct[],4,0)*fLineItemInvoiceDetail[[#This Row],[Quanity]]</f>
        <v>264</v>
      </c>
      <c r="AQ1098" s="32">
        <v>126098</v>
      </c>
      <c r="AR1098" s="31" t="s">
        <v>6</v>
      </c>
      <c r="AS1098" s="31">
        <v>88</v>
      </c>
      <c r="AT1098" s="31">
        <v>27.57</v>
      </c>
      <c r="AU1098" s="48">
        <f t="shared" ref="AU1098:AU1161" si="36">VLOOKUP(AQ1098,$AM$9:$AO$872,3,0)/SUMPRODUCT($AS$9:$AS$1780,$AT$9:$AT$1780,--($AQ$9:$AQ$1780=AQ1098))*AS1098*AT1098</f>
        <v>242.61413828428041</v>
      </c>
      <c r="AV1098" s="48">
        <f t="shared" ref="AV1098:AV1161" si="37">(VLOOKUP(AR1098,$AX$9:$BA$19,4,0)*AS1098)/SUMPRODUCT(SUMIFS($BA$9:$BA$19,$AX$9:$AX$19,$AR$9:$AR$1780),$AS$9:$AS$1780,--($AQ$9:$AQ$1780=AQ1098))*VLOOKUP(AQ1098,$AM$9:$AO$872,2,0)</f>
        <v>40.129113924050635</v>
      </c>
    </row>
    <row r="1099" spans="9:48" x14ac:dyDescent="0.25">
      <c r="I1099" s="43">
        <v>126098</v>
      </c>
      <c r="J1099" s="43" t="s">
        <v>14</v>
      </c>
      <c r="K1099" s="43">
        <v>45</v>
      </c>
      <c r="L1099" s="43">
        <v>18.82</v>
      </c>
      <c r="M1099" s="43">
        <f>VLOOKUP(fLineItemInvoiceDetail[[#This Row],[Invoice Number]],fInvoiceHeader[[Invoice Number]:[% Sales Discount]],5,0)*fLineItemInvoiceDetail[[#This Row],[Quanity]]*fLineItemInvoiceDetail[[#This Row],[Unit Price]]</f>
        <v>84.689350130641458</v>
      </c>
      <c r="N10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47.881329113924053</v>
      </c>
      <c r="O1099" s="43">
        <f>VLOOKUP(fLineItemInvoiceDetail[[#This Row],[Product]],dProduct[],4,0)*fLineItemInvoiceDetail[[#This Row],[Quanity]]</f>
        <v>315</v>
      </c>
      <c r="AQ1099" s="30">
        <v>126098</v>
      </c>
      <c r="AR1099" s="28" t="s">
        <v>14</v>
      </c>
      <c r="AS1099" s="28">
        <v>45</v>
      </c>
      <c r="AT1099" s="28">
        <v>18.82</v>
      </c>
      <c r="AU1099" s="48">
        <f t="shared" si="36"/>
        <v>84.689350130641458</v>
      </c>
      <c r="AV1099" s="48">
        <f t="shared" si="37"/>
        <v>47.881329113924053</v>
      </c>
    </row>
    <row r="1100" spans="9:48" x14ac:dyDescent="0.25">
      <c r="I1100" s="46">
        <v>126099</v>
      </c>
      <c r="J1100" s="46" t="s">
        <v>22</v>
      </c>
      <c r="K1100" s="46">
        <v>21</v>
      </c>
      <c r="L1100" s="46">
        <v>60</v>
      </c>
      <c r="M1100" s="46">
        <f>VLOOKUP(fLineItemInvoiceDetail[[#This Row],[Invoice Number]],fInvoiceHeader[[Invoice Number]:[% Sales Discount]],5,0)*fLineItemInvoiceDetail[[#This Row],[Quanity]]*fLineItemInvoiceDetail[[#This Row],[Unit Price]]</f>
        <v>94.502279360331897</v>
      </c>
      <c r="N11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15.959824414715719</v>
      </c>
      <c r="O1100" s="46">
        <f>VLOOKUP(fLineItemInvoiceDetail[[#This Row],[Product]],dProduct[],4,0)*fLineItemInvoiceDetail[[#This Row],[Quanity]]</f>
        <v>147</v>
      </c>
      <c r="AQ1100" s="32">
        <v>126099</v>
      </c>
      <c r="AR1100" s="31" t="s">
        <v>22</v>
      </c>
      <c r="AS1100" s="31">
        <v>21</v>
      </c>
      <c r="AT1100" s="31">
        <v>60</v>
      </c>
      <c r="AU1100" s="48">
        <f t="shared" si="36"/>
        <v>94.502279360331897</v>
      </c>
      <c r="AV1100" s="48">
        <f t="shared" si="37"/>
        <v>15.959824414715719</v>
      </c>
    </row>
    <row r="1101" spans="9:48" x14ac:dyDescent="0.25">
      <c r="I1101" s="43">
        <v>126099</v>
      </c>
      <c r="J1101" s="43" t="s">
        <v>13</v>
      </c>
      <c r="K1101" s="43">
        <v>82</v>
      </c>
      <c r="L1101" s="43">
        <v>14.97</v>
      </c>
      <c r="M1101" s="43">
        <f>VLOOKUP(fLineItemInvoiceDetail[[#This Row],[Invoice Number]],fInvoiceHeader[[Invoice Number]:[% Sales Discount]],5,0)*fLineItemInvoiceDetail[[#This Row],[Quanity]]*fLineItemInvoiceDetail[[#This Row],[Unit Price]]</f>
        <v>92.06772063966811</v>
      </c>
      <c r="N11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48.965175585284285</v>
      </c>
      <c r="O1101" s="43">
        <f>VLOOKUP(fLineItemInvoiceDetail[[#This Row],[Product]],dProduct[],4,0)*fLineItemInvoiceDetail[[#This Row],[Quanity]]</f>
        <v>451</v>
      </c>
      <c r="AQ1101" s="30">
        <v>126099</v>
      </c>
      <c r="AR1101" s="28" t="s">
        <v>13</v>
      </c>
      <c r="AS1101" s="28">
        <v>82</v>
      </c>
      <c r="AT1101" s="28">
        <v>14.97</v>
      </c>
      <c r="AU1101" s="48">
        <f t="shared" si="36"/>
        <v>92.06772063966811</v>
      </c>
      <c r="AV1101" s="48">
        <f t="shared" si="37"/>
        <v>48.965175585284285</v>
      </c>
    </row>
    <row r="1102" spans="9:48" x14ac:dyDescent="0.25">
      <c r="I1102" s="46">
        <v>126100</v>
      </c>
      <c r="J1102" s="46" t="s">
        <v>21</v>
      </c>
      <c r="K1102" s="46">
        <v>102</v>
      </c>
      <c r="L1102" s="46">
        <v>14.27</v>
      </c>
      <c r="M1102" s="46">
        <f>VLOOKUP(fLineItemInvoiceDetail[[#This Row],[Invoice Number]],fInvoiceHeader[[Invoice Number]:[% Sales Discount]],5,0)*fLineItemInvoiceDetail[[#This Row],[Quanity]]*fLineItemInvoiceDetail[[#This Row],[Unit Price]]</f>
        <v>109.167966515285</v>
      </c>
      <c r="N11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59.206690140845069</v>
      </c>
      <c r="O1102" s="46">
        <f>VLOOKUP(fLineItemInvoiceDetail[[#This Row],[Product]],dProduct[],4,0)*fLineItemInvoiceDetail[[#This Row],[Quanity]]</f>
        <v>357</v>
      </c>
      <c r="AQ1102" s="32">
        <v>126100</v>
      </c>
      <c r="AR1102" s="31" t="s">
        <v>21</v>
      </c>
      <c r="AS1102" s="31">
        <v>102</v>
      </c>
      <c r="AT1102" s="31">
        <v>14.27</v>
      </c>
      <c r="AU1102" s="48">
        <f t="shared" si="36"/>
        <v>109.167966515285</v>
      </c>
      <c r="AV1102" s="48">
        <f t="shared" si="37"/>
        <v>59.206690140845069</v>
      </c>
    </row>
    <row r="1103" spans="9:48" x14ac:dyDescent="0.25">
      <c r="I1103" s="43">
        <v>126100</v>
      </c>
      <c r="J1103" s="43" t="s">
        <v>22</v>
      </c>
      <c r="K1103" s="43">
        <v>20</v>
      </c>
      <c r="L1103" s="43">
        <v>60</v>
      </c>
      <c r="M1103" s="43">
        <f>VLOOKUP(fLineItemInvoiceDetail[[#This Row],[Invoice Number]],fInvoiceHeader[[Invoice Number]:[% Sales Discount]],5,0)*fLineItemInvoiceDetail[[#This Row],[Quanity]]*fLineItemInvoiceDetail[[#This Row],[Unit Price]]</f>
        <v>90.002033484714957</v>
      </c>
      <c r="N11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23.218309859154928</v>
      </c>
      <c r="O1103" s="43">
        <f>VLOOKUP(fLineItemInvoiceDetail[[#This Row],[Product]],dProduct[],4,0)*fLineItemInvoiceDetail[[#This Row],[Quanity]]</f>
        <v>140</v>
      </c>
      <c r="AQ1103" s="30">
        <v>126100</v>
      </c>
      <c r="AR1103" s="28" t="s">
        <v>22</v>
      </c>
      <c r="AS1103" s="28">
        <v>20</v>
      </c>
      <c r="AT1103" s="28">
        <v>60</v>
      </c>
      <c r="AU1103" s="48">
        <f t="shared" si="36"/>
        <v>90.002033484714957</v>
      </c>
      <c r="AV1103" s="48">
        <f t="shared" si="37"/>
        <v>23.218309859154928</v>
      </c>
    </row>
    <row r="1104" spans="9:48" x14ac:dyDescent="0.25">
      <c r="I1104" s="46">
        <v>126101</v>
      </c>
      <c r="J1104" s="46" t="s">
        <v>22</v>
      </c>
      <c r="K1104" s="46">
        <v>30</v>
      </c>
      <c r="L1104" s="46">
        <v>48.75</v>
      </c>
      <c r="M1104" s="46">
        <f>VLOOKUP(fLineItemInvoiceDetail[[#This Row],[Invoice Number]],fInvoiceHeader[[Invoice Number]:[% Sales Discount]],5,0)*fLineItemInvoiceDetail[[#This Row],[Quanity]]*fLineItemInvoiceDetail[[#This Row],[Unit Price]]</f>
        <v>109.69040647605927</v>
      </c>
      <c r="N11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24.934397163120568</v>
      </c>
      <c r="O1104" s="46">
        <f>VLOOKUP(fLineItemInvoiceDetail[[#This Row],[Product]],dProduct[],4,0)*fLineItemInvoiceDetail[[#This Row],[Quanity]]</f>
        <v>210</v>
      </c>
      <c r="AQ1104" s="32">
        <v>126101</v>
      </c>
      <c r="AR1104" s="31" t="s">
        <v>22</v>
      </c>
      <c r="AS1104" s="31">
        <v>30</v>
      </c>
      <c r="AT1104" s="31">
        <v>48.75</v>
      </c>
      <c r="AU1104" s="48">
        <f t="shared" si="36"/>
        <v>109.69040647605927</v>
      </c>
      <c r="AV1104" s="48">
        <f t="shared" si="37"/>
        <v>24.934397163120568</v>
      </c>
    </row>
    <row r="1105" spans="9:48" x14ac:dyDescent="0.25">
      <c r="I1105" s="43">
        <v>126101</v>
      </c>
      <c r="J1105" s="43" t="s">
        <v>16</v>
      </c>
      <c r="K1105" s="43">
        <v>42</v>
      </c>
      <c r="L1105" s="43">
        <v>12.32</v>
      </c>
      <c r="M1105" s="43">
        <f>VLOOKUP(fLineItemInvoiceDetail[[#This Row],[Invoice Number]],fInvoiceHeader[[Invoice Number]:[% Sales Discount]],5,0)*fLineItemInvoiceDetail[[#This Row],[Quanity]]*fLineItemInvoiceDetail[[#This Row],[Unit Price]]</f>
        <v>38.809028326134765</v>
      </c>
      <c r="N11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17.454078014184397</v>
      </c>
      <c r="O1105" s="43">
        <f>VLOOKUP(fLineItemInvoiceDetail[[#This Row],[Product]],dProduct[],4,0)*fLineItemInvoiceDetail[[#This Row],[Quanity]]</f>
        <v>147</v>
      </c>
      <c r="AQ1105" s="30">
        <v>126101</v>
      </c>
      <c r="AR1105" s="28" t="s">
        <v>16</v>
      </c>
      <c r="AS1105" s="28">
        <v>42</v>
      </c>
      <c r="AT1105" s="28">
        <v>12.32</v>
      </c>
      <c r="AU1105" s="48">
        <f t="shared" si="36"/>
        <v>38.809028326134765</v>
      </c>
      <c r="AV1105" s="48">
        <f t="shared" si="37"/>
        <v>17.454078014184397</v>
      </c>
    </row>
    <row r="1106" spans="9:48" x14ac:dyDescent="0.25">
      <c r="I1106" s="46">
        <v>126101</v>
      </c>
      <c r="J1106" s="46" t="s">
        <v>13</v>
      </c>
      <c r="K1106" s="46">
        <v>12</v>
      </c>
      <c r="L1106" s="46">
        <v>23.7</v>
      </c>
      <c r="M1106" s="46">
        <f>VLOOKUP(fLineItemInvoiceDetail[[#This Row],[Invoice Number]],fInvoiceHeader[[Invoice Number]:[% Sales Discount]],5,0)*fLineItemInvoiceDetail[[#This Row],[Quanity]]*fLineItemInvoiceDetail[[#This Row],[Unit Price]]</f>
        <v>21.330565197805981</v>
      </c>
      <c r="N11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7.8365248226950355</v>
      </c>
      <c r="O1106" s="46">
        <f>VLOOKUP(fLineItemInvoiceDetail[[#This Row],[Product]],dProduct[],4,0)*fLineItemInvoiceDetail[[#This Row],[Quanity]]</f>
        <v>66</v>
      </c>
      <c r="AQ1106" s="32">
        <v>126101</v>
      </c>
      <c r="AR1106" s="31" t="s">
        <v>13</v>
      </c>
      <c r="AS1106" s="31">
        <v>12</v>
      </c>
      <c r="AT1106" s="31">
        <v>23.7</v>
      </c>
      <c r="AU1106" s="48">
        <f t="shared" si="36"/>
        <v>21.330565197805981</v>
      </c>
      <c r="AV1106" s="48">
        <f t="shared" si="37"/>
        <v>7.8365248226950355</v>
      </c>
    </row>
    <row r="1107" spans="9:48" x14ac:dyDescent="0.25">
      <c r="I1107" s="43">
        <v>126102</v>
      </c>
      <c r="J1107" s="43" t="s">
        <v>10</v>
      </c>
      <c r="K1107" s="43">
        <v>31</v>
      </c>
      <c r="L1107" s="43">
        <v>18.82</v>
      </c>
      <c r="M1107" s="43">
        <f>VLOOKUP(fLineItemInvoiceDetail[[#This Row],[Invoice Number]],fInvoiceHeader[[Invoice Number]:[% Sales Discount]],5,0)*fLineItemInvoiceDetail[[#This Row],[Quanity]]*fLineItemInvoiceDetail[[#This Row],[Unit Price]]</f>
        <v>58.341692282537601</v>
      </c>
      <c r="N11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19.952841677943169</v>
      </c>
      <c r="O1107" s="43">
        <f>VLOOKUP(fLineItemInvoiceDetail[[#This Row],[Product]],dProduct[],4,0)*fLineItemInvoiceDetail[[#This Row],[Quanity]]</f>
        <v>186</v>
      </c>
      <c r="AQ1107" s="30">
        <v>126102</v>
      </c>
      <c r="AR1107" s="28" t="s">
        <v>10</v>
      </c>
      <c r="AS1107" s="28">
        <v>31</v>
      </c>
      <c r="AT1107" s="28">
        <v>18.82</v>
      </c>
      <c r="AU1107" s="48">
        <f t="shared" si="36"/>
        <v>58.341692282537601</v>
      </c>
      <c r="AV1107" s="48">
        <f t="shared" si="37"/>
        <v>19.952841677943169</v>
      </c>
    </row>
    <row r="1108" spans="9:48" x14ac:dyDescent="0.25">
      <c r="I1108" s="46">
        <v>126102</v>
      </c>
      <c r="J1108" s="46" t="s">
        <v>22</v>
      </c>
      <c r="K1108" s="46">
        <v>54</v>
      </c>
      <c r="L1108" s="46">
        <v>45</v>
      </c>
      <c r="M1108" s="46">
        <f>VLOOKUP(fLineItemInvoiceDetail[[#This Row],[Invoice Number]],fInvoiceHeader[[Invoice Number]:[% Sales Discount]],5,0)*fLineItemInvoiceDetail[[#This Row],[Quanity]]*fLineItemInvoiceDetail[[#This Row],[Unit Price]]</f>
        <v>242.99871832739086</v>
      </c>
      <c r="N11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40.549323410013535</v>
      </c>
      <c r="O1108" s="46">
        <f>VLOOKUP(fLineItemInvoiceDetail[[#This Row],[Product]],dProduct[],4,0)*fLineItemInvoiceDetail[[#This Row],[Quanity]]</f>
        <v>378</v>
      </c>
      <c r="AQ1108" s="32">
        <v>126102</v>
      </c>
      <c r="AR1108" s="31" t="s">
        <v>22</v>
      </c>
      <c r="AS1108" s="31">
        <v>54</v>
      </c>
      <c r="AT1108" s="31">
        <v>45</v>
      </c>
      <c r="AU1108" s="48">
        <f t="shared" si="36"/>
        <v>242.99871832739086</v>
      </c>
      <c r="AV1108" s="48">
        <f t="shared" si="37"/>
        <v>40.549323410013535</v>
      </c>
    </row>
    <row r="1109" spans="9:48" x14ac:dyDescent="0.25">
      <c r="I1109" s="43">
        <v>126102</v>
      </c>
      <c r="J1109" s="43" t="s">
        <v>21</v>
      </c>
      <c r="K1109" s="43">
        <v>50</v>
      </c>
      <c r="L1109" s="43">
        <v>15.57</v>
      </c>
      <c r="M1109" s="43">
        <f>VLOOKUP(fLineItemInvoiceDetail[[#This Row],[Invoice Number]],fInvoiceHeader[[Invoice Number]:[% Sales Discount]],5,0)*fLineItemInvoiceDetail[[#This Row],[Quanity]]*fLineItemInvoiceDetail[[#This Row],[Unit Price]]</f>
        <v>77.849589390071515</v>
      </c>
      <c r="N11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18.772834912043304</v>
      </c>
      <c r="O1109" s="43">
        <f>VLOOKUP(fLineItemInvoiceDetail[[#This Row],[Product]],dProduct[],4,0)*fLineItemInvoiceDetail[[#This Row],[Quanity]]</f>
        <v>175</v>
      </c>
      <c r="AQ1109" s="30">
        <v>126102</v>
      </c>
      <c r="AR1109" s="28" t="s">
        <v>21</v>
      </c>
      <c r="AS1109" s="28">
        <v>50</v>
      </c>
      <c r="AT1109" s="28">
        <v>15.57</v>
      </c>
      <c r="AU1109" s="48">
        <f t="shared" si="36"/>
        <v>77.849589390071515</v>
      </c>
      <c r="AV1109" s="48">
        <f t="shared" si="37"/>
        <v>18.772834912043304</v>
      </c>
    </row>
    <row r="1110" spans="9:48" x14ac:dyDescent="0.25">
      <c r="I1110" s="46">
        <v>126103</v>
      </c>
      <c r="J1110" s="46" t="s">
        <v>10</v>
      </c>
      <c r="K1110" s="46">
        <v>167</v>
      </c>
      <c r="L1110" s="46">
        <v>13.03</v>
      </c>
      <c r="M1110" s="46">
        <f>VLOOKUP(fLineItemInvoiceDetail[[#This Row],[Invoice Number]],fInvoiceHeader[[Invoice Number]:[% Sales Discount]],5,0)*fLineItemInvoiceDetail[[#This Row],[Quanity]]*fLineItemInvoiceDetail[[#This Row],[Unit Price]]</f>
        <v>217.60491615225405</v>
      </c>
      <c r="N11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72.131927710843371</v>
      </c>
      <c r="O1110" s="46">
        <f>VLOOKUP(fLineItemInvoiceDetail[[#This Row],[Product]],dProduct[],4,0)*fLineItemInvoiceDetail[[#This Row],[Quanity]]</f>
        <v>1002</v>
      </c>
      <c r="AQ1110" s="32">
        <v>126103</v>
      </c>
      <c r="AR1110" s="31" t="s">
        <v>10</v>
      </c>
      <c r="AS1110" s="31">
        <v>167</v>
      </c>
      <c r="AT1110" s="31">
        <v>13.03</v>
      </c>
      <c r="AU1110" s="48">
        <f t="shared" si="36"/>
        <v>217.60491615225405</v>
      </c>
      <c r="AV1110" s="48">
        <f t="shared" si="37"/>
        <v>72.131927710843371</v>
      </c>
    </row>
    <row r="1111" spans="9:48" x14ac:dyDescent="0.25">
      <c r="I1111" s="43">
        <v>126103</v>
      </c>
      <c r="J1111" s="43" t="s">
        <v>15</v>
      </c>
      <c r="K1111" s="43">
        <v>32</v>
      </c>
      <c r="L1111" s="43">
        <v>18.82</v>
      </c>
      <c r="M1111" s="43">
        <f>VLOOKUP(fLineItemInvoiceDetail[[#This Row],[Invoice Number]],fInvoiceHeader[[Invoice Number]:[% Sales Discount]],5,0)*fLineItemInvoiceDetail[[#This Row],[Quanity]]*fLineItemInvoiceDetail[[#This Row],[Unit Price]]</f>
        <v>60.225083847745879</v>
      </c>
      <c r="N11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11.518072289156626</v>
      </c>
      <c r="O1111" s="43">
        <f>VLOOKUP(fLineItemInvoiceDetail[[#This Row],[Product]],dProduct[],4,0)*fLineItemInvoiceDetail[[#This Row],[Quanity]]</f>
        <v>160</v>
      </c>
      <c r="AQ1111" s="30">
        <v>126103</v>
      </c>
      <c r="AR1111" s="28" t="s">
        <v>15</v>
      </c>
      <c r="AS1111" s="28">
        <v>32</v>
      </c>
      <c r="AT1111" s="28">
        <v>18.82</v>
      </c>
      <c r="AU1111" s="48">
        <f t="shared" si="36"/>
        <v>60.225083847745879</v>
      </c>
      <c r="AV1111" s="48">
        <f t="shared" si="37"/>
        <v>11.518072289156626</v>
      </c>
    </row>
    <row r="1112" spans="9:48" x14ac:dyDescent="0.25">
      <c r="I1112" s="46">
        <v>126104</v>
      </c>
      <c r="J1112" s="46" t="s">
        <v>15</v>
      </c>
      <c r="K1112" s="46">
        <v>38</v>
      </c>
      <c r="L1112" s="46">
        <v>18.82</v>
      </c>
      <c r="M1112" s="46">
        <f>VLOOKUP(fLineItemInvoiceDetail[[#This Row],[Invoice Number]],fInvoiceHeader[[Invoice Number]:[% Sales Discount]],5,0)*fLineItemInvoiceDetail[[#This Row],[Quanity]]*fLineItemInvoiceDetail[[#This Row],[Unit Price]]</f>
        <v>35.759480519480519</v>
      </c>
      <c r="N11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19.777272727272727</v>
      </c>
      <c r="O1112" s="46">
        <f>VLOOKUP(fLineItemInvoiceDetail[[#This Row],[Product]],dProduct[],4,0)*fLineItemInvoiceDetail[[#This Row],[Quanity]]</f>
        <v>190</v>
      </c>
      <c r="AQ1112" s="32">
        <v>126104</v>
      </c>
      <c r="AR1112" s="31" t="s">
        <v>15</v>
      </c>
      <c r="AS1112" s="31">
        <v>38</v>
      </c>
      <c r="AT1112" s="31">
        <v>18.82</v>
      </c>
      <c r="AU1112" s="48">
        <f t="shared" si="36"/>
        <v>35.759480519480519</v>
      </c>
      <c r="AV1112" s="48">
        <f t="shared" si="37"/>
        <v>19.777272727272727</v>
      </c>
    </row>
    <row r="1113" spans="9:48" x14ac:dyDescent="0.25">
      <c r="I1113" s="43">
        <v>126104</v>
      </c>
      <c r="J1113" s="43" t="s">
        <v>15</v>
      </c>
      <c r="K1113" s="43">
        <v>39</v>
      </c>
      <c r="L1113" s="43">
        <v>18.82</v>
      </c>
      <c r="M1113" s="43">
        <f>VLOOKUP(fLineItemInvoiceDetail[[#This Row],[Invoice Number]],fInvoiceHeader[[Invoice Number]:[% Sales Discount]],5,0)*fLineItemInvoiceDetail[[#This Row],[Quanity]]*fLineItemInvoiceDetail[[#This Row],[Unit Price]]</f>
        <v>36.700519480519482</v>
      </c>
      <c r="N11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20.297727272727272</v>
      </c>
      <c r="O1113" s="43">
        <f>VLOOKUP(fLineItemInvoiceDetail[[#This Row],[Product]],dProduct[],4,0)*fLineItemInvoiceDetail[[#This Row],[Quanity]]</f>
        <v>195</v>
      </c>
      <c r="AQ1113" s="30">
        <v>126104</v>
      </c>
      <c r="AR1113" s="28" t="s">
        <v>15</v>
      </c>
      <c r="AS1113" s="28">
        <v>39</v>
      </c>
      <c r="AT1113" s="28">
        <v>18.82</v>
      </c>
      <c r="AU1113" s="48">
        <f t="shared" si="36"/>
        <v>36.700519480519482</v>
      </c>
      <c r="AV1113" s="48">
        <f t="shared" si="37"/>
        <v>20.297727272727272</v>
      </c>
    </row>
    <row r="1114" spans="9:48" x14ac:dyDescent="0.25">
      <c r="I1114" s="46">
        <v>126105</v>
      </c>
      <c r="J1114" s="46" t="s">
        <v>14</v>
      </c>
      <c r="K1114" s="46">
        <v>205</v>
      </c>
      <c r="L1114" s="46">
        <v>13.03</v>
      </c>
      <c r="M1114" s="46">
        <f>VLOOKUP(fLineItemInvoiceDetail[[#This Row],[Invoice Number]],fInvoiceHeader[[Invoice Number]:[% Sales Discount]],5,0)*fLineItemInvoiceDetail[[#This Row],[Quanity]]*fLineItemInvoiceDetail[[#This Row],[Unit Price]]</f>
        <v>200.34</v>
      </c>
      <c r="N11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189</v>
      </c>
      <c r="O1114" s="46">
        <f>VLOOKUP(fLineItemInvoiceDetail[[#This Row],[Product]],dProduct[],4,0)*fLineItemInvoiceDetail[[#This Row],[Quanity]]</f>
        <v>1435</v>
      </c>
      <c r="AQ1114" s="32">
        <v>126105</v>
      </c>
      <c r="AR1114" s="31" t="s">
        <v>14</v>
      </c>
      <c r="AS1114" s="31">
        <v>205</v>
      </c>
      <c r="AT1114" s="31">
        <v>13.03</v>
      </c>
      <c r="AU1114" s="48">
        <f t="shared" si="36"/>
        <v>200.34</v>
      </c>
      <c r="AV1114" s="48">
        <f t="shared" si="37"/>
        <v>189</v>
      </c>
    </row>
    <row r="1115" spans="9:48" x14ac:dyDescent="0.25">
      <c r="I1115" s="43">
        <v>126108</v>
      </c>
      <c r="J1115" s="43" t="s">
        <v>17</v>
      </c>
      <c r="K1115" s="43">
        <v>137</v>
      </c>
      <c r="L1115" s="43">
        <v>15.37</v>
      </c>
      <c r="M1115" s="43">
        <f>VLOOKUP(fLineItemInvoiceDetail[[#This Row],[Invoice Number]],fInvoiceHeader[[Invoice Number]:[% Sales Discount]],5,0)*fLineItemInvoiceDetail[[#This Row],[Quanity]]*fLineItemInvoiceDetail[[#This Row],[Unit Price]]</f>
        <v>136.87</v>
      </c>
      <c r="N11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147</v>
      </c>
      <c r="O1115" s="43">
        <f>VLOOKUP(fLineItemInvoiceDetail[[#This Row],[Product]],dProduct[],4,0)*fLineItemInvoiceDetail[[#This Row],[Quanity]]</f>
        <v>890.5</v>
      </c>
      <c r="AQ1115" s="30">
        <v>126108</v>
      </c>
      <c r="AR1115" s="28" t="s">
        <v>17</v>
      </c>
      <c r="AS1115" s="28">
        <v>137</v>
      </c>
      <c r="AT1115" s="28">
        <v>15.37</v>
      </c>
      <c r="AU1115" s="48">
        <f t="shared" si="36"/>
        <v>136.87</v>
      </c>
      <c r="AV1115" s="48">
        <f t="shared" si="37"/>
        <v>147</v>
      </c>
    </row>
    <row r="1116" spans="9:48" x14ac:dyDescent="0.25">
      <c r="I1116" s="46">
        <v>126109</v>
      </c>
      <c r="J1116" s="46" t="s">
        <v>6</v>
      </c>
      <c r="K1116" s="46">
        <v>53</v>
      </c>
      <c r="L1116" s="46">
        <v>27.57</v>
      </c>
      <c r="M1116" s="46">
        <f>VLOOKUP(fLineItemInvoiceDetail[[#This Row],[Invoice Number]],fInvoiceHeader[[Invoice Number]:[% Sales Discount]],5,0)*fLineItemInvoiceDetail[[#This Row],[Quanity]]*fLineItemInvoiceDetail[[#This Row],[Unit Price]]</f>
        <v>146.11976475884137</v>
      </c>
      <c r="N11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12.779749478079331</v>
      </c>
      <c r="O1116" s="46">
        <f>VLOOKUP(fLineItemInvoiceDetail[[#This Row],[Product]],dProduct[],4,0)*fLineItemInvoiceDetail[[#This Row],[Quanity]]</f>
        <v>159</v>
      </c>
      <c r="AQ1116" s="32">
        <v>126109</v>
      </c>
      <c r="AR1116" s="31" t="s">
        <v>6</v>
      </c>
      <c r="AS1116" s="31">
        <v>53</v>
      </c>
      <c r="AT1116" s="31">
        <v>27.57</v>
      </c>
      <c r="AU1116" s="48">
        <f t="shared" si="36"/>
        <v>146.11976475884137</v>
      </c>
      <c r="AV1116" s="48">
        <f t="shared" si="37"/>
        <v>12.779749478079331</v>
      </c>
    </row>
    <row r="1117" spans="9:48" x14ac:dyDescent="0.25">
      <c r="I1117" s="43">
        <v>126109</v>
      </c>
      <c r="J1117" s="43" t="s">
        <v>14</v>
      </c>
      <c r="K1117" s="43">
        <v>251</v>
      </c>
      <c r="L1117" s="43">
        <v>13.03</v>
      </c>
      <c r="M1117" s="43">
        <f>VLOOKUP(fLineItemInvoiceDetail[[#This Row],[Invoice Number]],fInvoiceHeader[[Invoice Number]:[% Sales Discount]],5,0)*fLineItemInvoiceDetail[[#This Row],[Quanity]]*fLineItemInvoiceDetail[[#This Row],[Unit Price]]</f>
        <v>327.05023524115865</v>
      </c>
      <c r="N11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141.22025052192066</v>
      </c>
      <c r="O1117" s="43">
        <f>VLOOKUP(fLineItemInvoiceDetail[[#This Row],[Product]],dProduct[],4,0)*fLineItemInvoiceDetail[[#This Row],[Quanity]]</f>
        <v>1757</v>
      </c>
      <c r="AQ1117" s="30">
        <v>126109</v>
      </c>
      <c r="AR1117" s="28" t="s">
        <v>14</v>
      </c>
      <c r="AS1117" s="28">
        <v>251</v>
      </c>
      <c r="AT1117" s="28">
        <v>13.03</v>
      </c>
      <c r="AU1117" s="48">
        <f t="shared" si="36"/>
        <v>327.05023524115865</v>
      </c>
      <c r="AV1117" s="48">
        <f t="shared" si="37"/>
        <v>141.22025052192066</v>
      </c>
    </row>
    <row r="1118" spans="9:48" x14ac:dyDescent="0.25">
      <c r="I1118" s="46">
        <v>126110</v>
      </c>
      <c r="J1118" s="46" t="s">
        <v>21</v>
      </c>
      <c r="K1118" s="46">
        <v>158</v>
      </c>
      <c r="L1118" s="46">
        <v>11.68</v>
      </c>
      <c r="M1118" s="46">
        <f>VLOOKUP(fLineItemInvoiceDetail[[#This Row],[Invoice Number]],fInvoiceHeader[[Invoice Number]:[% Sales Discount]],5,0)*fLineItemInvoiceDetail[[#This Row],[Quanity]]*fLineItemInvoiceDetail[[#This Row],[Unit Price]]</f>
        <v>119.95000000000002</v>
      </c>
      <c r="N11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</v>
      </c>
      <c r="O1118" s="46">
        <f>VLOOKUP(fLineItemInvoiceDetail[[#This Row],[Product]],dProduct[],4,0)*fLineItemInvoiceDetail[[#This Row],[Quanity]]</f>
        <v>553</v>
      </c>
      <c r="AQ1118" s="32">
        <v>126110</v>
      </c>
      <c r="AR1118" s="31" t="s">
        <v>21</v>
      </c>
      <c r="AS1118" s="31">
        <v>158</v>
      </c>
      <c r="AT1118" s="31">
        <v>11.68</v>
      </c>
      <c r="AU1118" s="48">
        <f t="shared" si="36"/>
        <v>119.95000000000002</v>
      </c>
      <c r="AV1118" s="48">
        <f t="shared" si="37"/>
        <v>49</v>
      </c>
    </row>
    <row r="1119" spans="9:48" x14ac:dyDescent="0.25">
      <c r="I1119" s="43">
        <v>126111</v>
      </c>
      <c r="J1119" s="43" t="s">
        <v>6</v>
      </c>
      <c r="K1119" s="43">
        <v>49</v>
      </c>
      <c r="L1119" s="43">
        <v>29.87</v>
      </c>
      <c r="M1119" s="43">
        <f>VLOOKUP(fLineItemInvoiceDetail[[#This Row],[Invoice Number]],fInvoiceHeader[[Invoice Number]:[% Sales Discount]],5,0)*fLineItemInvoiceDetail[[#This Row],[Quanity]]*fLineItemInvoiceDetail[[#This Row],[Unit Price]]</f>
        <v>95.137201240809944</v>
      </c>
      <c r="N11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19.622072072072072</v>
      </c>
      <c r="O1119" s="43">
        <f>VLOOKUP(fLineItemInvoiceDetail[[#This Row],[Product]],dProduct[],4,0)*fLineItemInvoiceDetail[[#This Row],[Quanity]]</f>
        <v>147</v>
      </c>
      <c r="AQ1119" s="30">
        <v>126111</v>
      </c>
      <c r="AR1119" s="28" t="s">
        <v>6</v>
      </c>
      <c r="AS1119" s="28">
        <v>49</v>
      </c>
      <c r="AT1119" s="28">
        <v>29.87</v>
      </c>
      <c r="AU1119" s="48">
        <f t="shared" si="36"/>
        <v>95.137201240809944</v>
      </c>
      <c r="AV1119" s="48">
        <f t="shared" si="37"/>
        <v>19.622072072072072</v>
      </c>
    </row>
    <row r="1120" spans="9:48" x14ac:dyDescent="0.25">
      <c r="I1120" s="46">
        <v>126111</v>
      </c>
      <c r="J1120" s="46" t="s">
        <v>10</v>
      </c>
      <c r="K1120" s="46">
        <v>31</v>
      </c>
      <c r="L1120" s="46">
        <v>18.82</v>
      </c>
      <c r="M1120" s="46">
        <f>VLOOKUP(fLineItemInvoiceDetail[[#This Row],[Invoice Number]],fInvoiceHeader[[Invoice Number]:[% Sales Discount]],5,0)*fLineItemInvoiceDetail[[#This Row],[Quanity]]*fLineItemInvoiceDetail[[#This Row],[Unit Price]]</f>
        <v>37.922798759190044</v>
      </c>
      <c r="N11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24.827927927927927</v>
      </c>
      <c r="O1120" s="46">
        <f>VLOOKUP(fLineItemInvoiceDetail[[#This Row],[Product]],dProduct[],4,0)*fLineItemInvoiceDetail[[#This Row],[Quanity]]</f>
        <v>186</v>
      </c>
      <c r="AQ1120" s="32">
        <v>126111</v>
      </c>
      <c r="AR1120" s="31" t="s">
        <v>10</v>
      </c>
      <c r="AS1120" s="31">
        <v>31</v>
      </c>
      <c r="AT1120" s="31">
        <v>18.82</v>
      </c>
      <c r="AU1120" s="48">
        <f t="shared" si="36"/>
        <v>37.922798759190044</v>
      </c>
      <c r="AV1120" s="48">
        <f t="shared" si="37"/>
        <v>24.827927927927927</v>
      </c>
    </row>
    <row r="1121" spans="9:48" x14ac:dyDescent="0.25">
      <c r="I1121" s="43">
        <v>126113</v>
      </c>
      <c r="J1121" s="43" t="s">
        <v>21</v>
      </c>
      <c r="K1121" s="43">
        <v>31</v>
      </c>
      <c r="L1121" s="43">
        <v>16.87</v>
      </c>
      <c r="M1121" s="43">
        <f>VLOOKUP(fLineItemInvoiceDetail[[#This Row],[Invoice Number]],fInvoiceHeader[[Invoice Number]:[% Sales Discount]],5,0)*fLineItemInvoiceDetail[[#This Row],[Quanity]]*fLineItemInvoiceDetail[[#This Row],[Unit Price]]</f>
        <v>15.69</v>
      </c>
      <c r="N11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1121" s="43">
        <f>VLOOKUP(fLineItemInvoiceDetail[[#This Row],[Product]],dProduct[],4,0)*fLineItemInvoiceDetail[[#This Row],[Quanity]]</f>
        <v>108.5</v>
      </c>
      <c r="AQ1121" s="30">
        <v>126113</v>
      </c>
      <c r="AR1121" s="28" t="s">
        <v>21</v>
      </c>
      <c r="AS1121" s="28">
        <v>31</v>
      </c>
      <c r="AT1121" s="28">
        <v>16.87</v>
      </c>
      <c r="AU1121" s="48">
        <f t="shared" si="36"/>
        <v>15.69</v>
      </c>
      <c r="AV1121" s="48">
        <f t="shared" si="37"/>
        <v>15.925000000000001</v>
      </c>
    </row>
    <row r="1122" spans="9:48" x14ac:dyDescent="0.25">
      <c r="I1122" s="46">
        <v>126116</v>
      </c>
      <c r="J1122" s="46" t="s">
        <v>6</v>
      </c>
      <c r="K1122" s="46">
        <v>50</v>
      </c>
      <c r="L1122" s="46">
        <v>27.57</v>
      </c>
      <c r="M1122" s="46">
        <f>VLOOKUP(fLineItemInvoiceDetail[[#This Row],[Invoice Number]],fInvoiceHeader[[Invoice Number]:[% Sales Discount]],5,0)*fLineItemInvoiceDetail[[#This Row],[Quanity]]*fLineItemInvoiceDetail[[#This Row],[Unit Price]]</f>
        <v>137.85097379891073</v>
      </c>
      <c r="N11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14.614262990455991</v>
      </c>
      <c r="O1122" s="46">
        <f>VLOOKUP(fLineItemInvoiceDetail[[#This Row],[Product]],dProduct[],4,0)*fLineItemInvoiceDetail[[#This Row],[Quanity]]</f>
        <v>150</v>
      </c>
      <c r="AQ1122" s="32">
        <v>126116</v>
      </c>
      <c r="AR1122" s="31" t="s">
        <v>6</v>
      </c>
      <c r="AS1122" s="31">
        <v>50</v>
      </c>
      <c r="AT1122" s="31">
        <v>27.57</v>
      </c>
      <c r="AU1122" s="48">
        <f t="shared" si="36"/>
        <v>137.85097379891073</v>
      </c>
      <c r="AV1122" s="48">
        <f t="shared" si="37"/>
        <v>14.614262990455991</v>
      </c>
    </row>
    <row r="1123" spans="9:48" x14ac:dyDescent="0.25">
      <c r="I1123" s="43">
        <v>126116</v>
      </c>
      <c r="J1123" s="43" t="s">
        <v>14</v>
      </c>
      <c r="K1123" s="43">
        <v>68</v>
      </c>
      <c r="L1123" s="43">
        <v>17.37</v>
      </c>
      <c r="M1123" s="43">
        <f>VLOOKUP(fLineItemInvoiceDetail[[#This Row],[Invoice Number]],fInvoiceHeader[[Invoice Number]:[% Sales Discount]],5,0)*fLineItemInvoiceDetail[[#This Row],[Quanity]]*fLineItemInvoiceDetail[[#This Row],[Unit Price]]</f>
        <v>118.11683439413957</v>
      </c>
      <c r="N11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46.375927889713687</v>
      </c>
      <c r="O1123" s="43">
        <f>VLOOKUP(fLineItemInvoiceDetail[[#This Row],[Product]],dProduct[],4,0)*fLineItemInvoiceDetail[[#This Row],[Quanity]]</f>
        <v>476</v>
      </c>
      <c r="AQ1123" s="30">
        <v>126116</v>
      </c>
      <c r="AR1123" s="28" t="s">
        <v>14</v>
      </c>
      <c r="AS1123" s="28">
        <v>68</v>
      </c>
      <c r="AT1123" s="28">
        <v>17.37</v>
      </c>
      <c r="AU1123" s="48">
        <f t="shared" si="36"/>
        <v>118.11683439413957</v>
      </c>
      <c r="AV1123" s="48">
        <f t="shared" si="37"/>
        <v>46.375927889713687</v>
      </c>
    </row>
    <row r="1124" spans="9:48" x14ac:dyDescent="0.25">
      <c r="I1124" s="46">
        <v>126116</v>
      </c>
      <c r="J1124" s="46" t="s">
        <v>22</v>
      </c>
      <c r="K1124" s="46">
        <v>11</v>
      </c>
      <c r="L1124" s="46">
        <v>71.25</v>
      </c>
      <c r="M1124" s="46">
        <f>VLOOKUP(fLineItemInvoiceDetail[[#This Row],[Invoice Number]],fInvoiceHeader[[Invoice Number]:[% Sales Discount]],5,0)*fLineItemInvoiceDetail[[#This Row],[Quanity]]*fLineItemInvoiceDetail[[#This Row],[Unit Price]]</f>
        <v>78.375553656072753</v>
      </c>
      <c r="N11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7.5019883351007417</v>
      </c>
      <c r="O1124" s="46">
        <f>VLOOKUP(fLineItemInvoiceDetail[[#This Row],[Product]],dProduct[],4,0)*fLineItemInvoiceDetail[[#This Row],[Quanity]]</f>
        <v>77</v>
      </c>
      <c r="AQ1124" s="32">
        <v>126116</v>
      </c>
      <c r="AR1124" s="31" t="s">
        <v>22</v>
      </c>
      <c r="AS1124" s="31">
        <v>11</v>
      </c>
      <c r="AT1124" s="31">
        <v>71.25</v>
      </c>
      <c r="AU1124" s="48">
        <f t="shared" si="36"/>
        <v>78.375553656072753</v>
      </c>
      <c r="AV1124" s="48">
        <f t="shared" si="37"/>
        <v>7.5019883351007417</v>
      </c>
    </row>
    <row r="1125" spans="9:48" x14ac:dyDescent="0.25">
      <c r="I1125" s="43">
        <v>126116</v>
      </c>
      <c r="J1125" s="43" t="s">
        <v>15</v>
      </c>
      <c r="K1125" s="43">
        <v>48</v>
      </c>
      <c r="L1125" s="43">
        <v>18.82</v>
      </c>
      <c r="M1125" s="43">
        <f>VLOOKUP(fLineItemInvoiceDetail[[#This Row],[Invoice Number]],fInvoiceHeader[[Invoice Number]:[% Sales Discount]],5,0)*fLineItemInvoiceDetail[[#This Row],[Quanity]]*fLineItemInvoiceDetail[[#This Row],[Unit Price]]</f>
        <v>90.336638150877036</v>
      </c>
      <c r="N11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23.382820784729585</v>
      </c>
      <c r="O1125" s="43">
        <f>VLOOKUP(fLineItemInvoiceDetail[[#This Row],[Product]],dProduct[],4,0)*fLineItemInvoiceDetail[[#This Row],[Quanity]]</f>
        <v>240</v>
      </c>
      <c r="AQ1125" s="30">
        <v>126116</v>
      </c>
      <c r="AR1125" s="28" t="s">
        <v>15</v>
      </c>
      <c r="AS1125" s="28">
        <v>48</v>
      </c>
      <c r="AT1125" s="28">
        <v>18.82</v>
      </c>
      <c r="AU1125" s="48">
        <f t="shared" si="36"/>
        <v>90.336638150877036</v>
      </c>
      <c r="AV1125" s="48">
        <f t="shared" si="37"/>
        <v>23.382820784729585</v>
      </c>
    </row>
    <row r="1126" spans="9:48" x14ac:dyDescent="0.25">
      <c r="I1126" s="46">
        <v>126117</v>
      </c>
      <c r="J1126" s="46" t="s">
        <v>10</v>
      </c>
      <c r="K1126" s="46">
        <v>46</v>
      </c>
      <c r="L1126" s="46">
        <v>18.82</v>
      </c>
      <c r="M1126" s="46">
        <f>VLOOKUP(fLineItemInvoiceDetail[[#This Row],[Invoice Number]],fInvoiceHeader[[Invoice Number]:[% Sales Discount]],5,0)*fLineItemInvoiceDetail[[#This Row],[Quanity]]*fLineItemInvoiceDetail[[#This Row],[Unit Price]]</f>
        <v>30.300000000000004</v>
      </c>
      <c r="N11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47.25</v>
      </c>
      <c r="O1126" s="46">
        <f>VLOOKUP(fLineItemInvoiceDetail[[#This Row],[Product]],dProduct[],4,0)*fLineItemInvoiceDetail[[#This Row],[Quanity]]</f>
        <v>276</v>
      </c>
      <c r="AQ1126" s="32">
        <v>126117</v>
      </c>
      <c r="AR1126" s="31" t="s">
        <v>10</v>
      </c>
      <c r="AS1126" s="31">
        <v>46</v>
      </c>
      <c r="AT1126" s="31">
        <v>18.82</v>
      </c>
      <c r="AU1126" s="48">
        <f t="shared" si="36"/>
        <v>30.300000000000004</v>
      </c>
      <c r="AV1126" s="48">
        <f t="shared" si="37"/>
        <v>47.25</v>
      </c>
    </row>
    <row r="1127" spans="9:48" x14ac:dyDescent="0.25">
      <c r="I1127" s="43">
        <v>126118</v>
      </c>
      <c r="J1127" s="43" t="s">
        <v>6</v>
      </c>
      <c r="K1127" s="43">
        <v>178</v>
      </c>
      <c r="L1127" s="43">
        <v>20.68</v>
      </c>
      <c r="M1127" s="43">
        <f>VLOOKUP(fLineItemInvoiceDetail[[#This Row],[Invoice Number]],fInvoiceHeader[[Invoice Number]:[% Sales Discount]],5,0)*fLineItemInvoiceDetail[[#This Row],[Quanity]]*fLineItemInvoiceDetail[[#This Row],[Unit Price]]</f>
        <v>368.1</v>
      </c>
      <c r="N11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71.400000000000006</v>
      </c>
      <c r="O1127" s="43">
        <f>VLOOKUP(fLineItemInvoiceDetail[[#This Row],[Product]],dProduct[],4,0)*fLineItemInvoiceDetail[[#This Row],[Quanity]]</f>
        <v>534</v>
      </c>
      <c r="AQ1127" s="30">
        <v>126118</v>
      </c>
      <c r="AR1127" s="28" t="s">
        <v>6</v>
      </c>
      <c r="AS1127" s="28">
        <v>178</v>
      </c>
      <c r="AT1127" s="28">
        <v>20.68</v>
      </c>
      <c r="AU1127" s="48">
        <f t="shared" si="36"/>
        <v>368.1</v>
      </c>
      <c r="AV1127" s="48">
        <f t="shared" si="37"/>
        <v>71.400000000000006</v>
      </c>
    </row>
    <row r="1128" spans="9:48" x14ac:dyDescent="0.25">
      <c r="I1128" s="46">
        <v>126119</v>
      </c>
      <c r="J1128" s="46" t="s">
        <v>15</v>
      </c>
      <c r="K1128" s="46">
        <v>78</v>
      </c>
      <c r="L1128" s="46">
        <v>17.37</v>
      </c>
      <c r="M1128" s="46">
        <f>VLOOKUP(fLineItemInvoiceDetail[[#This Row],[Invoice Number]],fInvoiceHeader[[Invoice Number]:[% Sales Discount]],5,0)*fLineItemInvoiceDetail[[#This Row],[Quanity]]*fLineItemInvoiceDetail[[#This Row],[Unit Price]]</f>
        <v>88.062608708854611</v>
      </c>
      <c r="N11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55.829729729729735</v>
      </c>
      <c r="O1128" s="46">
        <f>VLOOKUP(fLineItemInvoiceDetail[[#This Row],[Product]],dProduct[],4,0)*fLineItemInvoiceDetail[[#This Row],[Quanity]]</f>
        <v>390</v>
      </c>
      <c r="AQ1128" s="32">
        <v>126119</v>
      </c>
      <c r="AR1128" s="31" t="s">
        <v>15</v>
      </c>
      <c r="AS1128" s="31">
        <v>78</v>
      </c>
      <c r="AT1128" s="31">
        <v>17.37</v>
      </c>
      <c r="AU1128" s="48">
        <f t="shared" si="36"/>
        <v>88.062608708854611</v>
      </c>
      <c r="AV1128" s="48">
        <f t="shared" si="37"/>
        <v>55.829729729729735</v>
      </c>
    </row>
    <row r="1129" spans="9:48" x14ac:dyDescent="0.25">
      <c r="I1129" s="43">
        <v>126119</v>
      </c>
      <c r="J1129" s="43" t="s">
        <v>15</v>
      </c>
      <c r="K1129" s="43">
        <v>33</v>
      </c>
      <c r="L1129" s="43">
        <v>18.82</v>
      </c>
      <c r="M1129" s="43">
        <f>VLOOKUP(fLineItemInvoiceDetail[[#This Row],[Invoice Number]],fInvoiceHeader[[Invoice Number]:[% Sales Discount]],5,0)*fLineItemInvoiceDetail[[#This Row],[Quanity]]*fLineItemInvoiceDetail[[#This Row],[Unit Price]]</f>
        <v>40.367391291145395</v>
      </c>
      <c r="N11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23.620270270270272</v>
      </c>
      <c r="O1129" s="43">
        <f>VLOOKUP(fLineItemInvoiceDetail[[#This Row],[Product]],dProduct[],4,0)*fLineItemInvoiceDetail[[#This Row],[Quanity]]</f>
        <v>165</v>
      </c>
      <c r="AQ1129" s="30">
        <v>126119</v>
      </c>
      <c r="AR1129" s="28" t="s">
        <v>15</v>
      </c>
      <c r="AS1129" s="28">
        <v>33</v>
      </c>
      <c r="AT1129" s="28">
        <v>18.82</v>
      </c>
      <c r="AU1129" s="48">
        <f t="shared" si="36"/>
        <v>40.367391291145395</v>
      </c>
      <c r="AV1129" s="48">
        <f t="shared" si="37"/>
        <v>23.620270270270272</v>
      </c>
    </row>
    <row r="1130" spans="9:48" x14ac:dyDescent="0.25">
      <c r="I1130" s="46">
        <v>126120</v>
      </c>
      <c r="J1130" s="46" t="s">
        <v>14</v>
      </c>
      <c r="K1130" s="46">
        <v>32</v>
      </c>
      <c r="L1130" s="46">
        <v>18.82</v>
      </c>
      <c r="M1130" s="46">
        <f>VLOOKUP(fLineItemInvoiceDetail[[#This Row],[Invoice Number]],fInvoiceHeader[[Invoice Number]:[% Sales Discount]],5,0)*fLineItemInvoiceDetail[[#This Row],[Quanity]]*fLineItemInvoiceDetail[[#This Row],[Unit Price]]</f>
        <v>18.07</v>
      </c>
      <c r="N11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36.75</v>
      </c>
      <c r="O1130" s="46">
        <f>VLOOKUP(fLineItemInvoiceDetail[[#This Row],[Product]],dProduct[],4,0)*fLineItemInvoiceDetail[[#This Row],[Quanity]]</f>
        <v>224</v>
      </c>
      <c r="AQ1130" s="32">
        <v>126120</v>
      </c>
      <c r="AR1130" s="31" t="s">
        <v>14</v>
      </c>
      <c r="AS1130" s="31">
        <v>32</v>
      </c>
      <c r="AT1130" s="31">
        <v>18.82</v>
      </c>
      <c r="AU1130" s="48">
        <f t="shared" si="36"/>
        <v>18.07</v>
      </c>
      <c r="AV1130" s="48">
        <f t="shared" si="37"/>
        <v>36.75</v>
      </c>
    </row>
    <row r="1131" spans="9:48" x14ac:dyDescent="0.25">
      <c r="I1131" s="43">
        <v>126122</v>
      </c>
      <c r="J1131" s="43" t="s">
        <v>13</v>
      </c>
      <c r="K1131" s="43">
        <v>70</v>
      </c>
      <c r="L1131" s="43">
        <v>14.97</v>
      </c>
      <c r="M1131" s="43">
        <f>VLOOKUP(fLineItemInvoiceDetail[[#This Row],[Invoice Number]],fInvoiceHeader[[Invoice Number]:[% Sales Discount]],5,0)*fLineItemInvoiceDetail[[#This Row],[Quanity]]*fLineItemInvoiceDetail[[#This Row],[Unit Price]]</f>
        <v>52.4</v>
      </c>
      <c r="N11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</v>
      </c>
      <c r="O1131" s="43">
        <f>VLOOKUP(fLineItemInvoiceDetail[[#This Row],[Product]],dProduct[],4,0)*fLineItemInvoiceDetail[[#This Row],[Quanity]]</f>
        <v>385</v>
      </c>
      <c r="AQ1131" s="30">
        <v>126122</v>
      </c>
      <c r="AR1131" s="28" t="s">
        <v>13</v>
      </c>
      <c r="AS1131" s="28">
        <v>70</v>
      </c>
      <c r="AT1131" s="28">
        <v>14.97</v>
      </c>
      <c r="AU1131" s="48">
        <f t="shared" si="36"/>
        <v>52.4</v>
      </c>
      <c r="AV1131" s="48">
        <f t="shared" si="37"/>
        <v>35</v>
      </c>
    </row>
    <row r="1132" spans="9:48" x14ac:dyDescent="0.25">
      <c r="I1132" s="46">
        <v>126123</v>
      </c>
      <c r="J1132" s="46" t="s">
        <v>16</v>
      </c>
      <c r="K1132" s="46">
        <v>52</v>
      </c>
      <c r="L1132" s="46">
        <v>11.37</v>
      </c>
      <c r="M1132" s="46">
        <f>VLOOKUP(fLineItemInvoiceDetail[[#This Row],[Invoice Number]],fInvoiceHeader[[Invoice Number]:[% Sales Discount]],5,0)*fLineItemInvoiceDetail[[#This Row],[Quanity]]*fLineItemInvoiceDetail[[#This Row],[Unit Price]]</f>
        <v>29.560719523287968</v>
      </c>
      <c r="N11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25.172851153039829</v>
      </c>
      <c r="O1132" s="46">
        <f>VLOOKUP(fLineItemInvoiceDetail[[#This Row],[Product]],dProduct[],4,0)*fLineItemInvoiceDetail[[#This Row],[Quanity]]</f>
        <v>182</v>
      </c>
      <c r="AQ1132" s="32">
        <v>126123</v>
      </c>
      <c r="AR1132" s="31" t="s">
        <v>16</v>
      </c>
      <c r="AS1132" s="31">
        <v>52</v>
      </c>
      <c r="AT1132" s="31">
        <v>11.37</v>
      </c>
      <c r="AU1132" s="48">
        <f t="shared" si="36"/>
        <v>29.560719523287968</v>
      </c>
      <c r="AV1132" s="48">
        <f t="shared" si="37"/>
        <v>25.172851153039829</v>
      </c>
    </row>
    <row r="1133" spans="9:48" x14ac:dyDescent="0.25">
      <c r="I1133" s="43">
        <v>126123</v>
      </c>
      <c r="J1133" s="43" t="s">
        <v>15</v>
      </c>
      <c r="K1133" s="43">
        <v>59</v>
      </c>
      <c r="L1133" s="43">
        <v>17.37</v>
      </c>
      <c r="M1133" s="43">
        <f>VLOOKUP(fLineItemInvoiceDetail[[#This Row],[Invoice Number]],fInvoiceHeader[[Invoice Number]:[% Sales Discount]],5,0)*fLineItemInvoiceDetail[[#This Row],[Quanity]]*fLineItemInvoiceDetail[[#This Row],[Unit Price]]</f>
        <v>51.239280476712018</v>
      </c>
      <c r="N11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40.802148846960165</v>
      </c>
      <c r="O1133" s="43">
        <f>VLOOKUP(fLineItemInvoiceDetail[[#This Row],[Product]],dProduct[],4,0)*fLineItemInvoiceDetail[[#This Row],[Quanity]]</f>
        <v>295</v>
      </c>
      <c r="AQ1133" s="30">
        <v>126123</v>
      </c>
      <c r="AR1133" s="28" t="s">
        <v>15</v>
      </c>
      <c r="AS1133" s="28">
        <v>59</v>
      </c>
      <c r="AT1133" s="28">
        <v>17.37</v>
      </c>
      <c r="AU1133" s="48">
        <f t="shared" si="36"/>
        <v>51.239280476712018</v>
      </c>
      <c r="AV1133" s="48">
        <f t="shared" si="37"/>
        <v>40.802148846960165</v>
      </c>
    </row>
    <row r="1134" spans="9:48" x14ac:dyDescent="0.25">
      <c r="I1134" s="46">
        <v>126124</v>
      </c>
      <c r="J1134" s="46" t="s">
        <v>17</v>
      </c>
      <c r="K1134" s="46">
        <v>127</v>
      </c>
      <c r="L1134" s="46">
        <v>15.37</v>
      </c>
      <c r="M1134" s="46">
        <f>VLOOKUP(fLineItemInvoiceDetail[[#This Row],[Invoice Number]],fInvoiceHeader[[Invoice Number]:[% Sales Discount]],5,0)*fLineItemInvoiceDetail[[#This Row],[Quanity]]*fLineItemInvoiceDetail[[#This Row],[Unit Price]]</f>
        <v>195.19940776980945</v>
      </c>
      <c r="N11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109.04551914725621</v>
      </c>
      <c r="O1134" s="46">
        <f>VLOOKUP(fLineItemInvoiceDetail[[#This Row],[Product]],dProduct[],4,0)*fLineItemInvoiceDetail[[#This Row],[Quanity]]</f>
        <v>825.5</v>
      </c>
      <c r="AQ1134" s="32">
        <v>126124</v>
      </c>
      <c r="AR1134" s="31" t="s">
        <v>17</v>
      </c>
      <c r="AS1134" s="31">
        <v>127</v>
      </c>
      <c r="AT1134" s="31">
        <v>15.37</v>
      </c>
      <c r="AU1134" s="48">
        <f t="shared" si="36"/>
        <v>195.19940776980945</v>
      </c>
      <c r="AV1134" s="48">
        <f t="shared" si="37"/>
        <v>109.04551914725621</v>
      </c>
    </row>
    <row r="1135" spans="9:48" x14ac:dyDescent="0.25">
      <c r="I1135" s="43">
        <v>126124</v>
      </c>
      <c r="J1135" s="43" t="s">
        <v>22</v>
      </c>
      <c r="K1135" s="43">
        <v>63</v>
      </c>
      <c r="L1135" s="43">
        <v>45</v>
      </c>
      <c r="M1135" s="43">
        <f>VLOOKUP(fLineItemInvoiceDetail[[#This Row],[Invoice Number]],fInvoiceHeader[[Invoice Number]:[% Sales Discount]],5,0)*fLineItemInvoiceDetail[[#This Row],[Quanity]]*fLineItemInvoiceDetail[[#This Row],[Unit Price]]</f>
        <v>283.50059223019059</v>
      </c>
      <c r="N11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58.254480852743782</v>
      </c>
      <c r="O1135" s="43">
        <f>VLOOKUP(fLineItemInvoiceDetail[[#This Row],[Product]],dProduct[],4,0)*fLineItemInvoiceDetail[[#This Row],[Quanity]]</f>
        <v>441</v>
      </c>
      <c r="AQ1135" s="30">
        <v>126124</v>
      </c>
      <c r="AR1135" s="28" t="s">
        <v>22</v>
      </c>
      <c r="AS1135" s="28">
        <v>63</v>
      </c>
      <c r="AT1135" s="28">
        <v>45</v>
      </c>
      <c r="AU1135" s="48">
        <f t="shared" si="36"/>
        <v>283.50059223019059</v>
      </c>
      <c r="AV1135" s="48">
        <f t="shared" si="37"/>
        <v>58.254480852743782</v>
      </c>
    </row>
    <row r="1136" spans="9:48" x14ac:dyDescent="0.25">
      <c r="I1136" s="46">
        <v>126125</v>
      </c>
      <c r="J1136" s="46" t="s">
        <v>11</v>
      </c>
      <c r="K1136" s="46">
        <v>32</v>
      </c>
      <c r="L1136" s="46">
        <v>12.97</v>
      </c>
      <c r="M1136" s="46">
        <f>VLOOKUP(fLineItemInvoiceDetail[[#This Row],[Invoice Number]],fInvoiceHeader[[Invoice Number]:[% Sales Discount]],5,0)*fLineItemInvoiceDetail[[#This Row],[Quanity]]*fLineItemInvoiceDetail[[#This Row],[Unit Price]]</f>
        <v>26.978568362109197</v>
      </c>
      <c r="N11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16.238095238095237</v>
      </c>
      <c r="O1136" s="46">
        <f>VLOOKUP(fLineItemInvoiceDetail[[#This Row],[Product]],dProduct[],4,0)*fLineItemInvoiceDetail[[#This Row],[Quanity]]</f>
        <v>160</v>
      </c>
      <c r="AQ1136" s="32">
        <v>126125</v>
      </c>
      <c r="AR1136" s="31" t="s">
        <v>11</v>
      </c>
      <c r="AS1136" s="31">
        <v>32</v>
      </c>
      <c r="AT1136" s="31">
        <v>12.97</v>
      </c>
      <c r="AU1136" s="48">
        <f t="shared" si="36"/>
        <v>26.978568362109197</v>
      </c>
      <c r="AV1136" s="48">
        <f t="shared" si="37"/>
        <v>16.238095238095237</v>
      </c>
    </row>
    <row r="1137" spans="9:48" x14ac:dyDescent="0.25">
      <c r="I1137" s="43">
        <v>126125</v>
      </c>
      <c r="J1137" s="43" t="s">
        <v>11</v>
      </c>
      <c r="K1137" s="43">
        <v>67</v>
      </c>
      <c r="L1137" s="43">
        <v>11.97</v>
      </c>
      <c r="M1137" s="43">
        <f>VLOOKUP(fLineItemInvoiceDetail[[#This Row],[Invoice Number]],fInvoiceHeader[[Invoice Number]:[% Sales Discount]],5,0)*fLineItemInvoiceDetail[[#This Row],[Quanity]]*fLineItemInvoiceDetail[[#This Row],[Unit Price]]</f>
        <v>52.131221185254326</v>
      </c>
      <c r="N11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33.998511904761905</v>
      </c>
      <c r="O1137" s="43">
        <f>VLOOKUP(fLineItemInvoiceDetail[[#This Row],[Product]],dProduct[],4,0)*fLineItemInvoiceDetail[[#This Row],[Quanity]]</f>
        <v>335</v>
      </c>
      <c r="AQ1137" s="30">
        <v>126125</v>
      </c>
      <c r="AR1137" s="28" t="s">
        <v>11</v>
      </c>
      <c r="AS1137" s="28">
        <v>67</v>
      </c>
      <c r="AT1137" s="28">
        <v>11.97</v>
      </c>
      <c r="AU1137" s="48">
        <f t="shared" si="36"/>
        <v>52.131221185254326</v>
      </c>
      <c r="AV1137" s="48">
        <f t="shared" si="37"/>
        <v>33.998511904761905</v>
      </c>
    </row>
    <row r="1138" spans="9:48" x14ac:dyDescent="0.25">
      <c r="I1138" s="46">
        <v>126125</v>
      </c>
      <c r="J1138" s="46" t="s">
        <v>6</v>
      </c>
      <c r="K1138" s="46">
        <v>31</v>
      </c>
      <c r="L1138" s="46">
        <v>29.87</v>
      </c>
      <c r="M1138" s="46">
        <f>VLOOKUP(fLineItemInvoiceDetail[[#This Row],[Invoice Number]],fInvoiceHeader[[Invoice Number]:[% Sales Discount]],5,0)*fLineItemInvoiceDetail[[#This Row],[Quanity]]*fLineItemInvoiceDetail[[#This Row],[Unit Price]]</f>
        <v>60.190210452636499</v>
      </c>
      <c r="N11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9.4383928571428566</v>
      </c>
      <c r="O1138" s="46">
        <f>VLOOKUP(fLineItemInvoiceDetail[[#This Row],[Product]],dProduct[],4,0)*fLineItemInvoiceDetail[[#This Row],[Quanity]]</f>
        <v>93</v>
      </c>
      <c r="AQ1138" s="32">
        <v>126125</v>
      </c>
      <c r="AR1138" s="31" t="s">
        <v>6</v>
      </c>
      <c r="AS1138" s="31">
        <v>31</v>
      </c>
      <c r="AT1138" s="31">
        <v>29.87</v>
      </c>
      <c r="AU1138" s="48">
        <f t="shared" si="36"/>
        <v>60.190210452636499</v>
      </c>
      <c r="AV1138" s="48">
        <f t="shared" si="37"/>
        <v>9.4383928571428566</v>
      </c>
    </row>
    <row r="1139" spans="9:48" x14ac:dyDescent="0.25">
      <c r="I1139" s="43">
        <v>126126</v>
      </c>
      <c r="J1139" s="43" t="s">
        <v>13</v>
      </c>
      <c r="K1139" s="43">
        <v>55</v>
      </c>
      <c r="L1139" s="43">
        <v>14.97</v>
      </c>
      <c r="M1139" s="43">
        <f>VLOOKUP(fLineItemInvoiceDetail[[#This Row],[Invoice Number]],fInvoiceHeader[[Invoice Number]:[% Sales Discount]],5,0)*fLineItemInvoiceDetail[[#This Row],[Quanity]]*fLineItemInvoiceDetail[[#This Row],[Unit Price]]</f>
        <v>41.167007924839531</v>
      </c>
      <c r="N11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35.425855513307987</v>
      </c>
      <c r="O1139" s="43">
        <f>VLOOKUP(fLineItemInvoiceDetail[[#This Row],[Product]],dProduct[],4,0)*fLineItemInvoiceDetail[[#This Row],[Quanity]]</f>
        <v>302.5</v>
      </c>
      <c r="AQ1139" s="30">
        <v>126126</v>
      </c>
      <c r="AR1139" s="28" t="s">
        <v>13</v>
      </c>
      <c r="AS1139" s="28">
        <v>55</v>
      </c>
      <c r="AT1139" s="28">
        <v>14.97</v>
      </c>
      <c r="AU1139" s="48">
        <f t="shared" si="36"/>
        <v>41.167007924839531</v>
      </c>
      <c r="AV1139" s="48">
        <f t="shared" si="37"/>
        <v>35.425855513307987</v>
      </c>
    </row>
    <row r="1140" spans="9:48" x14ac:dyDescent="0.25">
      <c r="I1140" s="46">
        <v>126126</v>
      </c>
      <c r="J1140" s="46" t="s">
        <v>11</v>
      </c>
      <c r="K1140" s="46">
        <v>71</v>
      </c>
      <c r="L1140" s="46">
        <v>11.97</v>
      </c>
      <c r="M1140" s="46">
        <f>VLOOKUP(fLineItemInvoiceDetail[[#This Row],[Invoice Number]],fInvoiceHeader[[Invoice Number]:[% Sales Discount]],5,0)*fLineItemInvoiceDetail[[#This Row],[Quanity]]*fLineItemInvoiceDetail[[#This Row],[Unit Price]]</f>
        <v>42.492992075160473</v>
      </c>
      <c r="N11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41.574144486692013</v>
      </c>
      <c r="O1140" s="46">
        <f>VLOOKUP(fLineItemInvoiceDetail[[#This Row],[Product]],dProduct[],4,0)*fLineItemInvoiceDetail[[#This Row],[Quanity]]</f>
        <v>355</v>
      </c>
      <c r="AQ1140" s="32">
        <v>126126</v>
      </c>
      <c r="AR1140" s="31" t="s">
        <v>11</v>
      </c>
      <c r="AS1140" s="31">
        <v>71</v>
      </c>
      <c r="AT1140" s="31">
        <v>11.97</v>
      </c>
      <c r="AU1140" s="48">
        <f t="shared" si="36"/>
        <v>42.492992075160473</v>
      </c>
      <c r="AV1140" s="48">
        <f t="shared" si="37"/>
        <v>41.574144486692013</v>
      </c>
    </row>
    <row r="1141" spans="9:48" x14ac:dyDescent="0.25">
      <c r="I1141" s="43">
        <v>126127</v>
      </c>
      <c r="J1141" s="43" t="s">
        <v>10</v>
      </c>
      <c r="K1141" s="43">
        <v>21</v>
      </c>
      <c r="L1141" s="43">
        <v>23.16</v>
      </c>
      <c r="M1141" s="43">
        <f>VLOOKUP(fLineItemInvoiceDetail[[#This Row],[Invoice Number]],fInvoiceHeader[[Invoice Number]:[% Sales Discount]],5,0)*fLineItemInvoiceDetail[[#This Row],[Quanity]]*fLineItemInvoiceDetail[[#This Row],[Unit Price]]</f>
        <v>24.316383756480125</v>
      </c>
      <c r="N11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18.19789156626506</v>
      </c>
      <c r="O1141" s="43">
        <f>VLOOKUP(fLineItemInvoiceDetail[[#This Row],[Product]],dProduct[],4,0)*fLineItemInvoiceDetail[[#This Row],[Quanity]]</f>
        <v>126</v>
      </c>
      <c r="AQ1141" s="30">
        <v>126127</v>
      </c>
      <c r="AR1141" s="28" t="s">
        <v>10</v>
      </c>
      <c r="AS1141" s="28">
        <v>21</v>
      </c>
      <c r="AT1141" s="28">
        <v>23.16</v>
      </c>
      <c r="AU1141" s="48">
        <f t="shared" si="36"/>
        <v>24.316383756480125</v>
      </c>
      <c r="AV1141" s="48">
        <f t="shared" si="37"/>
        <v>18.19789156626506</v>
      </c>
    </row>
    <row r="1142" spans="9:48" x14ac:dyDescent="0.25">
      <c r="I1142" s="46">
        <v>126127</v>
      </c>
      <c r="J1142" s="46" t="s">
        <v>17</v>
      </c>
      <c r="K1142" s="46">
        <v>15</v>
      </c>
      <c r="L1142" s="46">
        <v>22.36</v>
      </c>
      <c r="M1142" s="46">
        <f>VLOOKUP(fLineItemInvoiceDetail[[#This Row],[Invoice Number]],fInvoiceHeader[[Invoice Number]:[% Sales Discount]],5,0)*fLineItemInvoiceDetail[[#This Row],[Quanity]]*fLineItemInvoiceDetail[[#This Row],[Unit Price]]</f>
        <v>16.768885418051308</v>
      </c>
      <c r="N11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14.081701807228916</v>
      </c>
      <c r="O1142" s="46">
        <f>VLOOKUP(fLineItemInvoiceDetail[[#This Row],[Product]],dProduct[],4,0)*fLineItemInvoiceDetail[[#This Row],[Quanity]]</f>
        <v>97.5</v>
      </c>
      <c r="AQ1142" s="32">
        <v>126127</v>
      </c>
      <c r="AR1142" s="31" t="s">
        <v>17</v>
      </c>
      <c r="AS1142" s="31">
        <v>15</v>
      </c>
      <c r="AT1142" s="31">
        <v>22.36</v>
      </c>
      <c r="AU1142" s="48">
        <f t="shared" si="36"/>
        <v>16.768885418051308</v>
      </c>
      <c r="AV1142" s="48">
        <f t="shared" si="37"/>
        <v>14.081701807228916</v>
      </c>
    </row>
    <row r="1143" spans="9:48" x14ac:dyDescent="0.25">
      <c r="I1143" s="43">
        <v>126127</v>
      </c>
      <c r="J1143" s="43" t="s">
        <v>16</v>
      </c>
      <c r="K1143" s="43">
        <v>31</v>
      </c>
      <c r="L1143" s="43">
        <v>12.32</v>
      </c>
      <c r="M1143" s="43">
        <f>VLOOKUP(fLineItemInvoiceDetail[[#This Row],[Invoice Number]],fInvoiceHeader[[Invoice Number]:[% Sales Discount]],5,0)*fLineItemInvoiceDetail[[#This Row],[Quanity]]*fLineItemInvoiceDetail[[#This Row],[Unit Price]]</f>
        <v>19.094730825468563</v>
      </c>
      <c r="N11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15.670406626506026</v>
      </c>
      <c r="O1143" s="43">
        <f>VLOOKUP(fLineItemInvoiceDetail[[#This Row],[Product]],dProduct[],4,0)*fLineItemInvoiceDetail[[#This Row],[Quanity]]</f>
        <v>108.5</v>
      </c>
      <c r="AQ1143" s="30">
        <v>126127</v>
      </c>
      <c r="AR1143" s="28" t="s">
        <v>16</v>
      </c>
      <c r="AS1143" s="28">
        <v>31</v>
      </c>
      <c r="AT1143" s="28">
        <v>12.32</v>
      </c>
      <c r="AU1143" s="48">
        <f t="shared" si="36"/>
        <v>19.094730825468563</v>
      </c>
      <c r="AV1143" s="48">
        <f t="shared" si="37"/>
        <v>15.670406626506026</v>
      </c>
    </row>
    <row r="1144" spans="9:48" x14ac:dyDescent="0.25">
      <c r="I1144" s="46">
        <v>126129</v>
      </c>
      <c r="J1144" s="46" t="s">
        <v>6</v>
      </c>
      <c r="K1144" s="46">
        <v>32</v>
      </c>
      <c r="L1144" s="46">
        <v>29.87</v>
      </c>
      <c r="M1144" s="46">
        <f>VLOOKUP(fLineItemInvoiceDetail[[#This Row],[Invoice Number]],fInvoiceHeader[[Invoice Number]:[% Sales Discount]],5,0)*fLineItemInvoiceDetail[[#This Row],[Quanity]]*fLineItemInvoiceDetail[[#This Row],[Unit Price]]</f>
        <v>95.58428348988194</v>
      </c>
      <c r="N11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9.282119205298013</v>
      </c>
      <c r="O1144" s="46">
        <f>VLOOKUP(fLineItemInvoiceDetail[[#This Row],[Product]],dProduct[],4,0)*fLineItemInvoiceDetail[[#This Row],[Quanity]]</f>
        <v>96</v>
      </c>
      <c r="AQ1144" s="32">
        <v>126129</v>
      </c>
      <c r="AR1144" s="31" t="s">
        <v>6</v>
      </c>
      <c r="AS1144" s="31">
        <v>32</v>
      </c>
      <c r="AT1144" s="31">
        <v>29.87</v>
      </c>
      <c r="AU1144" s="48">
        <f t="shared" si="36"/>
        <v>95.58428348988194</v>
      </c>
      <c r="AV1144" s="48">
        <f t="shared" si="37"/>
        <v>9.282119205298013</v>
      </c>
    </row>
    <row r="1145" spans="9:48" x14ac:dyDescent="0.25">
      <c r="I1145" s="43">
        <v>126129</v>
      </c>
      <c r="J1145" s="43" t="s">
        <v>6</v>
      </c>
      <c r="K1145" s="43">
        <v>42</v>
      </c>
      <c r="L1145" s="43">
        <v>29.87</v>
      </c>
      <c r="M1145" s="43">
        <f>VLOOKUP(fLineItemInvoiceDetail[[#This Row],[Invoice Number]],fInvoiceHeader[[Invoice Number]:[% Sales Discount]],5,0)*fLineItemInvoiceDetail[[#This Row],[Quanity]]*fLineItemInvoiceDetail[[#This Row],[Unit Price]]</f>
        <v>125.45437208047004</v>
      </c>
      <c r="N11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12.182781456953641</v>
      </c>
      <c r="O1145" s="43">
        <f>VLOOKUP(fLineItemInvoiceDetail[[#This Row],[Product]],dProduct[],4,0)*fLineItemInvoiceDetail[[#This Row],[Quanity]]</f>
        <v>126</v>
      </c>
      <c r="AQ1145" s="30">
        <v>126129</v>
      </c>
      <c r="AR1145" s="28" t="s">
        <v>6</v>
      </c>
      <c r="AS1145" s="28">
        <v>42</v>
      </c>
      <c r="AT1145" s="28">
        <v>29.87</v>
      </c>
      <c r="AU1145" s="48">
        <f t="shared" si="36"/>
        <v>125.45437208047004</v>
      </c>
      <c r="AV1145" s="48">
        <f t="shared" si="37"/>
        <v>12.182781456953641</v>
      </c>
    </row>
    <row r="1146" spans="9:48" x14ac:dyDescent="0.25">
      <c r="I1146" s="46">
        <v>126129</v>
      </c>
      <c r="J1146" s="46" t="s">
        <v>16</v>
      </c>
      <c r="K1146" s="46">
        <v>51</v>
      </c>
      <c r="L1146" s="46">
        <v>11.37</v>
      </c>
      <c r="M1146" s="46">
        <f>VLOOKUP(fLineItemInvoiceDetail[[#This Row],[Invoice Number]],fInvoiceHeader[[Invoice Number]:[% Sales Discount]],5,0)*fLineItemInvoiceDetail[[#This Row],[Quanity]]*fLineItemInvoiceDetail[[#This Row],[Unit Price]]</f>
        <v>57.98717198200309</v>
      </c>
      <c r="N11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17.25894039735099</v>
      </c>
      <c r="O1146" s="46">
        <f>VLOOKUP(fLineItemInvoiceDetail[[#This Row],[Product]],dProduct[],4,0)*fLineItemInvoiceDetail[[#This Row],[Quanity]]</f>
        <v>178.5</v>
      </c>
      <c r="AQ1146" s="32">
        <v>126129</v>
      </c>
      <c r="AR1146" s="31" t="s">
        <v>16</v>
      </c>
      <c r="AS1146" s="31">
        <v>51</v>
      </c>
      <c r="AT1146" s="31">
        <v>11.37</v>
      </c>
      <c r="AU1146" s="48">
        <f t="shared" si="36"/>
        <v>57.98717198200309</v>
      </c>
      <c r="AV1146" s="48">
        <f t="shared" si="37"/>
        <v>17.25894039735099</v>
      </c>
    </row>
    <row r="1147" spans="9:48" x14ac:dyDescent="0.25">
      <c r="I1147" s="43">
        <v>126129</v>
      </c>
      <c r="J1147" s="43" t="s">
        <v>8</v>
      </c>
      <c r="K1147" s="43">
        <v>32</v>
      </c>
      <c r="L1147" s="43">
        <v>18.170000000000002</v>
      </c>
      <c r="M1147" s="43">
        <f>VLOOKUP(fLineItemInvoiceDetail[[#This Row],[Invoice Number]],fInvoiceHeader[[Invoice Number]:[% Sales Discount]],5,0)*fLineItemInvoiceDetail[[#This Row],[Quanity]]*fLineItemInvoiceDetail[[#This Row],[Unit Price]]</f>
        <v>58.144172447644962</v>
      </c>
      <c r="N11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12.37615894039735</v>
      </c>
      <c r="O1147" s="43">
        <f>VLOOKUP(fLineItemInvoiceDetail[[#This Row],[Product]],dProduct[],4,0)*fLineItemInvoiceDetail[[#This Row],[Quanity]]</f>
        <v>128</v>
      </c>
      <c r="AQ1147" s="30">
        <v>126129</v>
      </c>
      <c r="AR1147" s="28" t="s">
        <v>8</v>
      </c>
      <c r="AS1147" s="28">
        <v>32</v>
      </c>
      <c r="AT1147" s="28">
        <v>18.170000000000002</v>
      </c>
      <c r="AU1147" s="48">
        <f t="shared" si="36"/>
        <v>58.144172447644962</v>
      </c>
      <c r="AV1147" s="48">
        <f t="shared" si="37"/>
        <v>12.37615894039735</v>
      </c>
    </row>
    <row r="1148" spans="9:48" x14ac:dyDescent="0.25">
      <c r="I1148" s="46">
        <v>126130</v>
      </c>
      <c r="J1148" s="46" t="s">
        <v>14</v>
      </c>
      <c r="K1148" s="46">
        <v>175</v>
      </c>
      <c r="L1148" s="46">
        <v>13.03</v>
      </c>
      <c r="M1148" s="46">
        <f>VLOOKUP(fLineItemInvoiceDetail[[#This Row],[Invoice Number]],fInvoiceHeader[[Invoice Number]:[% Sales Discount]],5,0)*fLineItemInvoiceDetail[[#This Row],[Quanity]]*fLineItemInvoiceDetail[[#This Row],[Unit Price]]</f>
        <v>228.02581776580746</v>
      </c>
      <c r="N11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162.67279411764704</v>
      </c>
      <c r="O1148" s="46">
        <f>VLOOKUP(fLineItemInvoiceDetail[[#This Row],[Product]],dProduct[],4,0)*fLineItemInvoiceDetail[[#This Row],[Quanity]]</f>
        <v>1225</v>
      </c>
      <c r="AQ1148" s="32">
        <v>126130</v>
      </c>
      <c r="AR1148" s="31" t="s">
        <v>14</v>
      </c>
      <c r="AS1148" s="31">
        <v>175</v>
      </c>
      <c r="AT1148" s="31">
        <v>13.03</v>
      </c>
      <c r="AU1148" s="48">
        <f t="shared" si="36"/>
        <v>228.02581776580746</v>
      </c>
      <c r="AV1148" s="48">
        <f t="shared" si="37"/>
        <v>162.67279411764704</v>
      </c>
    </row>
    <row r="1149" spans="9:48" x14ac:dyDescent="0.25">
      <c r="I1149" s="43">
        <v>126130</v>
      </c>
      <c r="J1149" s="43" t="s">
        <v>15</v>
      </c>
      <c r="K1149" s="43">
        <v>27</v>
      </c>
      <c r="L1149" s="43">
        <v>18.82</v>
      </c>
      <c r="M1149" s="43">
        <f>VLOOKUP(fLineItemInvoiceDetail[[#This Row],[Invoice Number]],fInvoiceHeader[[Invoice Number]:[% Sales Discount]],5,0)*fLineItemInvoiceDetail[[#This Row],[Quanity]]*fLineItemInvoiceDetail[[#This Row],[Unit Price]]</f>
        <v>50.814182234192494</v>
      </c>
      <c r="N11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17.92720588235294</v>
      </c>
      <c r="O1149" s="43">
        <f>VLOOKUP(fLineItemInvoiceDetail[[#This Row],[Product]],dProduct[],4,0)*fLineItemInvoiceDetail[[#This Row],[Quanity]]</f>
        <v>135</v>
      </c>
      <c r="AQ1149" s="30">
        <v>126130</v>
      </c>
      <c r="AR1149" s="28" t="s">
        <v>15</v>
      </c>
      <c r="AS1149" s="28">
        <v>27</v>
      </c>
      <c r="AT1149" s="28">
        <v>18.82</v>
      </c>
      <c r="AU1149" s="48">
        <f t="shared" si="36"/>
        <v>50.814182234192494</v>
      </c>
      <c r="AV1149" s="48">
        <f t="shared" si="37"/>
        <v>17.92720588235294</v>
      </c>
    </row>
    <row r="1150" spans="9:48" x14ac:dyDescent="0.25">
      <c r="I1150" s="46">
        <v>126133</v>
      </c>
      <c r="J1150" s="46" t="s">
        <v>6</v>
      </c>
      <c r="K1150" s="46">
        <v>50</v>
      </c>
      <c r="L1150" s="46">
        <v>27.57</v>
      </c>
      <c r="M1150" s="46">
        <f>VLOOKUP(fLineItemInvoiceDetail[[#This Row],[Invoice Number]],fInvoiceHeader[[Invoice Number]:[% Sales Discount]],5,0)*fLineItemInvoiceDetail[[#This Row],[Quanity]]*fLineItemInvoiceDetail[[#This Row],[Unit Price]]</f>
        <v>137.85115024531893</v>
      </c>
      <c r="N11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12.509765625000002</v>
      </c>
      <c r="O1150" s="46">
        <f>VLOOKUP(fLineItemInvoiceDetail[[#This Row],[Product]],dProduct[],4,0)*fLineItemInvoiceDetail[[#This Row],[Quanity]]</f>
        <v>150</v>
      </c>
      <c r="AQ1150" s="32">
        <v>126133</v>
      </c>
      <c r="AR1150" s="31" t="s">
        <v>6</v>
      </c>
      <c r="AS1150" s="31">
        <v>50</v>
      </c>
      <c r="AT1150" s="31">
        <v>27.57</v>
      </c>
      <c r="AU1150" s="48">
        <f t="shared" si="36"/>
        <v>137.85115024531893</v>
      </c>
      <c r="AV1150" s="48">
        <f t="shared" si="37"/>
        <v>12.509765625000002</v>
      </c>
    </row>
    <row r="1151" spans="9:48" x14ac:dyDescent="0.25">
      <c r="I1151" s="43">
        <v>126133</v>
      </c>
      <c r="J1151" s="43" t="s">
        <v>10</v>
      </c>
      <c r="K1151" s="43">
        <v>43</v>
      </c>
      <c r="L1151" s="43">
        <v>18.82</v>
      </c>
      <c r="M1151" s="43">
        <f>VLOOKUP(fLineItemInvoiceDetail[[#This Row],[Invoice Number]],fInvoiceHeader[[Invoice Number]:[% Sales Discount]],5,0)*fLineItemInvoiceDetail[[#This Row],[Quanity]]*fLineItemInvoiceDetail[[#This Row],[Unit Price]]</f>
        <v>80.926675261172861</v>
      </c>
      <c r="N11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21.516796875000001</v>
      </c>
      <c r="O1151" s="43">
        <f>VLOOKUP(fLineItemInvoiceDetail[[#This Row],[Product]],dProduct[],4,0)*fLineItemInvoiceDetail[[#This Row],[Quanity]]</f>
        <v>258</v>
      </c>
      <c r="AQ1151" s="30">
        <v>126133</v>
      </c>
      <c r="AR1151" s="28" t="s">
        <v>10</v>
      </c>
      <c r="AS1151" s="28">
        <v>43</v>
      </c>
      <c r="AT1151" s="28">
        <v>18.82</v>
      </c>
      <c r="AU1151" s="48">
        <f t="shared" si="36"/>
        <v>80.926675261172861</v>
      </c>
      <c r="AV1151" s="48">
        <f t="shared" si="37"/>
        <v>21.516796875000001</v>
      </c>
    </row>
    <row r="1152" spans="9:48" x14ac:dyDescent="0.25">
      <c r="I1152" s="46">
        <v>126133</v>
      </c>
      <c r="J1152" s="46" t="s">
        <v>15</v>
      </c>
      <c r="K1152" s="46">
        <v>200</v>
      </c>
      <c r="L1152" s="46">
        <v>13.03</v>
      </c>
      <c r="M1152" s="46">
        <f>VLOOKUP(fLineItemInvoiceDetail[[#This Row],[Invoice Number]],fInvoiceHeader[[Invoice Number]:[% Sales Discount]],5,0)*fLineItemInvoiceDetail[[#This Row],[Quanity]]*fLineItemInvoiceDetail[[#This Row],[Unit Price]]</f>
        <v>260.60217449350824</v>
      </c>
      <c r="N11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83.3984375</v>
      </c>
      <c r="O1152" s="46">
        <f>VLOOKUP(fLineItemInvoiceDetail[[#This Row],[Product]],dProduct[],4,0)*fLineItemInvoiceDetail[[#This Row],[Quanity]]</f>
        <v>1000</v>
      </c>
      <c r="AQ1152" s="32">
        <v>126133</v>
      </c>
      <c r="AR1152" s="31" t="s">
        <v>15</v>
      </c>
      <c r="AS1152" s="31">
        <v>200</v>
      </c>
      <c r="AT1152" s="31">
        <v>13.03</v>
      </c>
      <c r="AU1152" s="48">
        <f t="shared" si="36"/>
        <v>260.60217449350824</v>
      </c>
      <c r="AV1152" s="48">
        <f t="shared" si="37"/>
        <v>83.3984375</v>
      </c>
    </row>
    <row r="1153" spans="9:48" x14ac:dyDescent="0.25">
      <c r="I1153" s="43">
        <v>126134</v>
      </c>
      <c r="J1153" s="43" t="s">
        <v>6</v>
      </c>
      <c r="K1153" s="43">
        <v>41</v>
      </c>
      <c r="L1153" s="43">
        <v>29.87</v>
      </c>
      <c r="M1153" s="43">
        <f>VLOOKUP(fLineItemInvoiceDetail[[#This Row],[Invoice Number]],fInvoiceHeader[[Invoice Number]:[% Sales Discount]],5,0)*fLineItemInvoiceDetail[[#This Row],[Quanity]]*fLineItemInvoiceDetail[[#This Row],[Unit Price]]</f>
        <v>91.850249999999988</v>
      </c>
      <c r="N11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10.734399477806788</v>
      </c>
      <c r="O1153" s="43">
        <f>VLOOKUP(fLineItemInvoiceDetail[[#This Row],[Product]],dProduct[],4,0)*fLineItemInvoiceDetail[[#This Row],[Quanity]]</f>
        <v>123</v>
      </c>
      <c r="AQ1153" s="30">
        <v>126134</v>
      </c>
      <c r="AR1153" s="28" t="s">
        <v>6</v>
      </c>
      <c r="AS1153" s="28">
        <v>41</v>
      </c>
      <c r="AT1153" s="28">
        <v>29.87</v>
      </c>
      <c r="AU1153" s="48">
        <f t="shared" si="36"/>
        <v>91.850249999999988</v>
      </c>
      <c r="AV1153" s="48">
        <f t="shared" si="37"/>
        <v>10.734399477806788</v>
      </c>
    </row>
    <row r="1154" spans="9:48" x14ac:dyDescent="0.25">
      <c r="I1154" s="46">
        <v>126134</v>
      </c>
      <c r="J1154" s="46" t="s">
        <v>16</v>
      </c>
      <c r="K1154" s="46">
        <v>32</v>
      </c>
      <c r="L1154" s="46">
        <v>12.32</v>
      </c>
      <c r="M1154" s="46">
        <f>VLOOKUP(fLineItemInvoiceDetail[[#This Row],[Invoice Number]],fInvoiceHeader[[Invoice Number]:[% Sales Discount]],5,0)*fLineItemInvoiceDetail[[#This Row],[Quanity]]*fLineItemInvoiceDetail[[#This Row],[Unit Price]]</f>
        <v>29.567999999999998</v>
      </c>
      <c r="N11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9.7744125326370757</v>
      </c>
      <c r="O1154" s="46">
        <f>VLOOKUP(fLineItemInvoiceDetail[[#This Row],[Product]],dProduct[],4,0)*fLineItemInvoiceDetail[[#This Row],[Quanity]]</f>
        <v>112</v>
      </c>
      <c r="AQ1154" s="32">
        <v>126134</v>
      </c>
      <c r="AR1154" s="31" t="s">
        <v>16</v>
      </c>
      <c r="AS1154" s="31">
        <v>32</v>
      </c>
      <c r="AT1154" s="31">
        <v>12.32</v>
      </c>
      <c r="AU1154" s="48">
        <f t="shared" si="36"/>
        <v>29.567999999999998</v>
      </c>
      <c r="AV1154" s="48">
        <f t="shared" si="37"/>
        <v>9.7744125326370757</v>
      </c>
    </row>
    <row r="1155" spans="9:48" x14ac:dyDescent="0.25">
      <c r="I1155" s="43">
        <v>126134</v>
      </c>
      <c r="J1155" s="43" t="s">
        <v>8</v>
      </c>
      <c r="K1155" s="43">
        <v>37</v>
      </c>
      <c r="L1155" s="43">
        <v>18.170000000000002</v>
      </c>
      <c r="M1155" s="43">
        <f>VLOOKUP(fLineItemInvoiceDetail[[#This Row],[Invoice Number]],fInvoiceHeader[[Invoice Number]:[% Sales Discount]],5,0)*fLineItemInvoiceDetail[[#This Row],[Quanity]]*fLineItemInvoiceDetail[[#This Row],[Unit Price]]</f>
        <v>50.421750000000003</v>
      </c>
      <c r="N11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12.916187989556134</v>
      </c>
      <c r="O1155" s="43">
        <f>VLOOKUP(fLineItemInvoiceDetail[[#This Row],[Product]],dProduct[],4,0)*fLineItemInvoiceDetail[[#This Row],[Quanity]]</f>
        <v>148</v>
      </c>
      <c r="AQ1155" s="30">
        <v>126134</v>
      </c>
      <c r="AR1155" s="28" t="s">
        <v>8</v>
      </c>
      <c r="AS1155" s="28">
        <v>37</v>
      </c>
      <c r="AT1155" s="28">
        <v>18.170000000000002</v>
      </c>
      <c r="AU1155" s="48">
        <f t="shared" si="36"/>
        <v>50.421750000000003</v>
      </c>
      <c r="AV1155" s="48">
        <f t="shared" si="37"/>
        <v>12.916187989556134</v>
      </c>
    </row>
    <row r="1156" spans="9:48" x14ac:dyDescent="0.25">
      <c r="I1156" s="46">
        <v>126135</v>
      </c>
      <c r="J1156" s="46" t="s">
        <v>13</v>
      </c>
      <c r="K1156" s="46">
        <v>65</v>
      </c>
      <c r="L1156" s="46">
        <v>14.97</v>
      </c>
      <c r="M1156" s="46">
        <f>VLOOKUP(fLineItemInvoiceDetail[[#This Row],[Invoice Number]],fInvoiceHeader[[Invoice Number]:[% Sales Discount]],5,0)*fLineItemInvoiceDetail[[#This Row],[Quanity]]*fLineItemInvoiceDetail[[#This Row],[Unit Price]]</f>
        <v>72.978856352166062</v>
      </c>
      <c r="N11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37.448033707865164</v>
      </c>
      <c r="O1156" s="46">
        <f>VLOOKUP(fLineItemInvoiceDetail[[#This Row],[Product]],dProduct[],4,0)*fLineItemInvoiceDetail[[#This Row],[Quanity]]</f>
        <v>357.5</v>
      </c>
      <c r="AQ1156" s="32">
        <v>126135</v>
      </c>
      <c r="AR1156" s="31" t="s">
        <v>13</v>
      </c>
      <c r="AS1156" s="31">
        <v>65</v>
      </c>
      <c r="AT1156" s="31">
        <v>14.97</v>
      </c>
      <c r="AU1156" s="48">
        <f t="shared" si="36"/>
        <v>72.978856352166062</v>
      </c>
      <c r="AV1156" s="48">
        <f t="shared" si="37"/>
        <v>37.448033707865164</v>
      </c>
    </row>
    <row r="1157" spans="9:48" x14ac:dyDescent="0.25">
      <c r="I1157" s="43">
        <v>126135</v>
      </c>
      <c r="J1157" s="43" t="s">
        <v>6</v>
      </c>
      <c r="K1157" s="43">
        <v>44</v>
      </c>
      <c r="L1157" s="43">
        <v>29.87</v>
      </c>
      <c r="M1157" s="43">
        <f>VLOOKUP(fLineItemInvoiceDetail[[#This Row],[Invoice Number]],fInvoiceHeader[[Invoice Number]:[% Sales Discount]],5,0)*fLineItemInvoiceDetail[[#This Row],[Quanity]]*fLineItemInvoiceDetail[[#This Row],[Unit Price]]</f>
        <v>98.571143647833935</v>
      </c>
      <c r="N11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13.826966292134831</v>
      </c>
      <c r="O1157" s="43">
        <f>VLOOKUP(fLineItemInvoiceDetail[[#This Row],[Product]],dProduct[],4,0)*fLineItemInvoiceDetail[[#This Row],[Quanity]]</f>
        <v>132</v>
      </c>
      <c r="AQ1157" s="30">
        <v>126135</v>
      </c>
      <c r="AR1157" s="28" t="s">
        <v>6</v>
      </c>
      <c r="AS1157" s="28">
        <v>44</v>
      </c>
      <c r="AT1157" s="28">
        <v>29.87</v>
      </c>
      <c r="AU1157" s="48">
        <f t="shared" si="36"/>
        <v>98.571143647833935</v>
      </c>
      <c r="AV1157" s="48">
        <f t="shared" si="37"/>
        <v>13.826966292134831</v>
      </c>
    </row>
    <row r="1158" spans="9:48" x14ac:dyDescent="0.25">
      <c r="I1158" s="46">
        <v>126136</v>
      </c>
      <c r="J1158" s="46" t="s">
        <v>14</v>
      </c>
      <c r="K1158" s="46">
        <v>30</v>
      </c>
      <c r="L1158" s="46">
        <v>18.82</v>
      </c>
      <c r="M1158" s="46">
        <f>VLOOKUP(fLineItemInvoiceDetail[[#This Row],[Invoice Number]],fInvoiceHeader[[Invoice Number]:[% Sales Discount]],5,0)*fLineItemInvoiceDetail[[#This Row],[Quanity]]*fLineItemInvoiceDetail[[#This Row],[Unit Price]]</f>
        <v>36.699164275578674</v>
      </c>
      <c r="N11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30.546675191815858</v>
      </c>
      <c r="O1158" s="46">
        <f>VLOOKUP(fLineItemInvoiceDetail[[#This Row],[Product]],dProduct[],4,0)*fLineItemInvoiceDetail[[#This Row],[Quanity]]</f>
        <v>210</v>
      </c>
      <c r="AQ1158" s="32">
        <v>126136</v>
      </c>
      <c r="AR1158" s="31" t="s">
        <v>14</v>
      </c>
      <c r="AS1158" s="31">
        <v>30</v>
      </c>
      <c r="AT1158" s="31">
        <v>18.82</v>
      </c>
      <c r="AU1158" s="48">
        <f t="shared" si="36"/>
        <v>36.699164275578674</v>
      </c>
      <c r="AV1158" s="48">
        <f t="shared" si="37"/>
        <v>30.546675191815858</v>
      </c>
    </row>
    <row r="1159" spans="9:48" x14ac:dyDescent="0.25">
      <c r="I1159" s="43">
        <v>126136</v>
      </c>
      <c r="J1159" s="43" t="s">
        <v>6</v>
      </c>
      <c r="K1159" s="43">
        <v>47</v>
      </c>
      <c r="L1159" s="43">
        <v>29.87</v>
      </c>
      <c r="M1159" s="43">
        <f>VLOOKUP(fLineItemInvoiceDetail[[#This Row],[Invoice Number]],fInvoiceHeader[[Invoice Number]:[% Sales Discount]],5,0)*fLineItemInvoiceDetail[[#This Row],[Quanity]]*fLineItemInvoiceDetail[[#This Row],[Unit Price]]</f>
        <v>91.253258474746985</v>
      </c>
      <c r="N11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20.509910485933503</v>
      </c>
      <c r="O1159" s="43">
        <f>VLOOKUP(fLineItemInvoiceDetail[[#This Row],[Product]],dProduct[],4,0)*fLineItemInvoiceDetail[[#This Row],[Quanity]]</f>
        <v>141</v>
      </c>
      <c r="AQ1159" s="30">
        <v>126136</v>
      </c>
      <c r="AR1159" s="28" t="s">
        <v>6</v>
      </c>
      <c r="AS1159" s="28">
        <v>47</v>
      </c>
      <c r="AT1159" s="28">
        <v>29.87</v>
      </c>
      <c r="AU1159" s="48">
        <f t="shared" si="36"/>
        <v>91.253258474746985</v>
      </c>
      <c r="AV1159" s="48">
        <f t="shared" si="37"/>
        <v>20.509910485933503</v>
      </c>
    </row>
    <row r="1160" spans="9:48" x14ac:dyDescent="0.25">
      <c r="I1160" s="46">
        <v>126136</v>
      </c>
      <c r="J1160" s="46" t="s">
        <v>8</v>
      </c>
      <c r="K1160" s="46">
        <v>10</v>
      </c>
      <c r="L1160" s="46">
        <v>26.55</v>
      </c>
      <c r="M1160" s="46">
        <f>VLOOKUP(fLineItemInvoiceDetail[[#This Row],[Invoice Number]],fInvoiceHeader[[Invoice Number]:[% Sales Discount]],5,0)*fLineItemInvoiceDetail[[#This Row],[Quanity]]*fLineItemInvoiceDetail[[#This Row],[Unit Price]]</f>
        <v>17.257577249674352</v>
      </c>
      <c r="N11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5.8184143222506393</v>
      </c>
      <c r="O1160" s="46">
        <f>VLOOKUP(fLineItemInvoiceDetail[[#This Row],[Product]],dProduct[],4,0)*fLineItemInvoiceDetail[[#This Row],[Quanity]]</f>
        <v>40</v>
      </c>
      <c r="AQ1160" s="32">
        <v>126136</v>
      </c>
      <c r="AR1160" s="31" t="s">
        <v>8</v>
      </c>
      <c r="AS1160" s="31">
        <v>10</v>
      </c>
      <c r="AT1160" s="31">
        <v>26.55</v>
      </c>
      <c r="AU1160" s="48">
        <f t="shared" si="36"/>
        <v>17.257577249674352</v>
      </c>
      <c r="AV1160" s="48">
        <f t="shared" si="37"/>
        <v>5.8184143222506393</v>
      </c>
    </row>
    <row r="1161" spans="9:48" x14ac:dyDescent="0.25">
      <c r="I1161" s="43">
        <v>126140</v>
      </c>
      <c r="J1161" s="43" t="s">
        <v>13</v>
      </c>
      <c r="K1161" s="43">
        <v>16</v>
      </c>
      <c r="L1161" s="43">
        <v>19.96</v>
      </c>
      <c r="M1161" s="43">
        <f>VLOOKUP(fLineItemInvoiceDetail[[#This Row],[Invoice Number]],fInvoiceHeader[[Invoice Number]:[% Sales Discount]],5,0)*fLineItemInvoiceDetail[[#This Row],[Quanity]]*fLineItemInvoiceDetail[[#This Row],[Unit Price]]</f>
        <v>6.39</v>
      </c>
      <c r="N11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161" s="43">
        <f>VLOOKUP(fLineItemInvoiceDetail[[#This Row],[Product]],dProduct[],4,0)*fLineItemInvoiceDetail[[#This Row],[Quanity]]</f>
        <v>88</v>
      </c>
      <c r="AQ1161" s="30">
        <v>126140</v>
      </c>
      <c r="AR1161" s="28" t="s">
        <v>13</v>
      </c>
      <c r="AS1161" s="28">
        <v>16</v>
      </c>
      <c r="AT1161" s="28">
        <v>19.96</v>
      </c>
      <c r="AU1161" s="48">
        <f t="shared" si="36"/>
        <v>6.39</v>
      </c>
      <c r="AV1161" s="48">
        <f t="shared" si="37"/>
        <v>6.3</v>
      </c>
    </row>
    <row r="1162" spans="9:48" x14ac:dyDescent="0.25">
      <c r="I1162" s="46">
        <v>126141</v>
      </c>
      <c r="J1162" s="46" t="s">
        <v>8</v>
      </c>
      <c r="K1162" s="46">
        <v>143</v>
      </c>
      <c r="L1162" s="46">
        <v>15.37</v>
      </c>
      <c r="M1162" s="46">
        <f>VLOOKUP(fLineItemInvoiceDetail[[#This Row],[Invoice Number]],fInvoiceHeader[[Invoice Number]:[% Sales Discount]],5,0)*fLineItemInvoiceDetail[[#This Row],[Quanity]]*fLineItemInvoiceDetail[[#This Row],[Unit Price]]</f>
        <v>142.86000000000001</v>
      </c>
      <c r="N11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1162" s="46">
        <f>VLOOKUP(fLineItemInvoiceDetail[[#This Row],[Product]],dProduct[],4,0)*fLineItemInvoiceDetail[[#This Row],[Quanity]]</f>
        <v>572</v>
      </c>
      <c r="AQ1162" s="32">
        <v>126141</v>
      </c>
      <c r="AR1162" s="31" t="s">
        <v>8</v>
      </c>
      <c r="AS1162" s="31">
        <v>143</v>
      </c>
      <c r="AT1162" s="31">
        <v>15.37</v>
      </c>
      <c r="AU1162" s="48">
        <f t="shared" ref="AU1162:AU1225" si="38">VLOOKUP(AQ1162,$AM$9:$AO$872,3,0)/SUMPRODUCT($AS$9:$AS$1780,$AT$9:$AT$1780,--($AQ$9:$AQ$1780=AQ1162))*AS1162*AT1162</f>
        <v>142.86000000000001</v>
      </c>
      <c r="AV1162" s="48">
        <f t="shared" ref="AV1162:AV1225" si="39">(VLOOKUP(AR1162,$AX$9:$BA$19,4,0)*AS1162)/SUMPRODUCT(SUMIFS($BA$9:$BA$19,$AX$9:$AX$19,$AR$9:$AR$1780),$AS$9:$AS$1780,--($AQ$9:$AQ$1780=AQ1162))*VLOOKUP(AQ1162,$AM$9:$AO$872,2,0)</f>
        <v>31.5</v>
      </c>
    </row>
    <row r="1163" spans="9:48" x14ac:dyDescent="0.25">
      <c r="I1163" s="43">
        <v>126143</v>
      </c>
      <c r="J1163" s="43" t="s">
        <v>14</v>
      </c>
      <c r="K1163" s="43">
        <v>31</v>
      </c>
      <c r="L1163" s="43">
        <v>18.82</v>
      </c>
      <c r="M1163" s="43">
        <f>VLOOKUP(fLineItemInvoiceDetail[[#This Row],[Invoice Number]],fInvoiceHeader[[Invoice Number]:[% Sales Discount]],5,0)*fLineItemInvoiceDetail[[#This Row],[Quanity]]*fLineItemInvoiceDetail[[#This Row],[Unit Price]]</f>
        <v>37.921208368230666</v>
      </c>
      <c r="N11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28.228756648936173</v>
      </c>
      <c r="O1163" s="43">
        <f>VLOOKUP(fLineItemInvoiceDetail[[#This Row],[Product]],dProduct[],4,0)*fLineItemInvoiceDetail[[#This Row],[Quanity]]</f>
        <v>217</v>
      </c>
      <c r="AQ1163" s="30">
        <v>126143</v>
      </c>
      <c r="AR1163" s="28" t="s">
        <v>14</v>
      </c>
      <c r="AS1163" s="28">
        <v>31</v>
      </c>
      <c r="AT1163" s="28">
        <v>18.82</v>
      </c>
      <c r="AU1163" s="48">
        <f t="shared" si="38"/>
        <v>37.921208368230666</v>
      </c>
      <c r="AV1163" s="48">
        <f t="shared" si="39"/>
        <v>28.228756648936173</v>
      </c>
    </row>
    <row r="1164" spans="9:48" x14ac:dyDescent="0.25">
      <c r="I1164" s="46">
        <v>126143</v>
      </c>
      <c r="J1164" s="46" t="s">
        <v>17</v>
      </c>
      <c r="K1164" s="46">
        <v>48</v>
      </c>
      <c r="L1164" s="46">
        <v>18.170000000000002</v>
      </c>
      <c r="M1164" s="46">
        <f>VLOOKUP(fLineItemInvoiceDetail[[#This Row],[Invoice Number]],fInvoiceHeader[[Invoice Number]:[% Sales Discount]],5,0)*fLineItemInvoiceDetail[[#This Row],[Quanity]]*fLineItemInvoiceDetail[[#This Row],[Unit Price]]</f>
        <v>56.688768109485551</v>
      </c>
      <c r="N11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40.586968085106385</v>
      </c>
      <c r="O1164" s="46">
        <f>VLOOKUP(fLineItemInvoiceDetail[[#This Row],[Product]],dProduct[],4,0)*fLineItemInvoiceDetail[[#This Row],[Quanity]]</f>
        <v>312</v>
      </c>
      <c r="AQ1164" s="32">
        <v>126143</v>
      </c>
      <c r="AR1164" s="31" t="s">
        <v>17</v>
      </c>
      <c r="AS1164" s="31">
        <v>48</v>
      </c>
      <c r="AT1164" s="31">
        <v>18.170000000000002</v>
      </c>
      <c r="AU1164" s="48">
        <f t="shared" si="38"/>
        <v>56.688768109485551</v>
      </c>
      <c r="AV1164" s="48">
        <f t="shared" si="39"/>
        <v>40.586968085106385</v>
      </c>
    </row>
    <row r="1165" spans="9:48" x14ac:dyDescent="0.25">
      <c r="I1165" s="43">
        <v>126143</v>
      </c>
      <c r="J1165" s="43" t="s">
        <v>14</v>
      </c>
      <c r="K1165" s="43">
        <v>25</v>
      </c>
      <c r="L1165" s="43">
        <v>18.82</v>
      </c>
      <c r="M1165" s="43">
        <f>VLOOKUP(fLineItemInvoiceDetail[[#This Row],[Invoice Number]],fInvoiceHeader[[Invoice Number]:[% Sales Discount]],5,0)*fLineItemInvoiceDetail[[#This Row],[Quanity]]*fLineItemInvoiceDetail[[#This Row],[Unit Price]]</f>
        <v>30.581619651798924</v>
      </c>
      <c r="N11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22.765126329787233</v>
      </c>
      <c r="O1165" s="43">
        <f>VLOOKUP(fLineItemInvoiceDetail[[#This Row],[Product]],dProduct[],4,0)*fLineItemInvoiceDetail[[#This Row],[Quanity]]</f>
        <v>175</v>
      </c>
      <c r="AQ1165" s="30">
        <v>126143</v>
      </c>
      <c r="AR1165" s="28" t="s">
        <v>14</v>
      </c>
      <c r="AS1165" s="28">
        <v>25</v>
      </c>
      <c r="AT1165" s="28">
        <v>18.82</v>
      </c>
      <c r="AU1165" s="48">
        <f t="shared" si="38"/>
        <v>30.581619651798924</v>
      </c>
      <c r="AV1165" s="48">
        <f t="shared" si="39"/>
        <v>22.765126329787233</v>
      </c>
    </row>
    <row r="1166" spans="9:48" x14ac:dyDescent="0.25">
      <c r="I1166" s="46">
        <v>126143</v>
      </c>
      <c r="J1166" s="46" t="s">
        <v>8</v>
      </c>
      <c r="K1166" s="46">
        <v>12</v>
      </c>
      <c r="L1166" s="46">
        <v>26.55</v>
      </c>
      <c r="M1166" s="46">
        <f>VLOOKUP(fLineItemInvoiceDetail[[#This Row],[Invoice Number]],fInvoiceHeader[[Invoice Number]:[% Sales Discount]],5,0)*fLineItemInvoiceDetail[[#This Row],[Quanity]]*fLineItemInvoiceDetail[[#This Row],[Unit Price]]</f>
        <v>20.708403870484883</v>
      </c>
      <c r="N11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6.2441489361702125</v>
      </c>
      <c r="O1166" s="46">
        <f>VLOOKUP(fLineItemInvoiceDetail[[#This Row],[Product]],dProduct[],4,0)*fLineItemInvoiceDetail[[#This Row],[Quanity]]</f>
        <v>48</v>
      </c>
      <c r="AQ1166" s="32">
        <v>126143</v>
      </c>
      <c r="AR1166" s="31" t="s">
        <v>8</v>
      </c>
      <c r="AS1166" s="31">
        <v>12</v>
      </c>
      <c r="AT1166" s="31">
        <v>26.55</v>
      </c>
      <c r="AU1166" s="48">
        <f t="shared" si="38"/>
        <v>20.708403870484883</v>
      </c>
      <c r="AV1166" s="48">
        <f t="shared" si="39"/>
        <v>6.2441489361702125</v>
      </c>
    </row>
    <row r="1167" spans="9:48" x14ac:dyDescent="0.25">
      <c r="I1167" s="43">
        <v>126144</v>
      </c>
      <c r="J1167" s="43" t="s">
        <v>15</v>
      </c>
      <c r="K1167" s="43">
        <v>51</v>
      </c>
      <c r="L1167" s="43">
        <v>17.37</v>
      </c>
      <c r="M1167" s="43">
        <f>VLOOKUP(fLineItemInvoiceDetail[[#This Row],[Invoice Number]],fInvoiceHeader[[Invoice Number]:[% Sales Discount]],5,0)*fLineItemInvoiceDetail[[#This Row],[Quanity]]*fLineItemInvoiceDetail[[#This Row],[Unit Price]]</f>
        <v>31.010000000000005</v>
      </c>
      <c r="N11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1167" s="43">
        <f>VLOOKUP(fLineItemInvoiceDetail[[#This Row],[Product]],dProduct[],4,0)*fLineItemInvoiceDetail[[#This Row],[Quanity]]</f>
        <v>255</v>
      </c>
      <c r="AQ1167" s="30">
        <v>126144</v>
      </c>
      <c r="AR1167" s="28" t="s">
        <v>15</v>
      </c>
      <c r="AS1167" s="28">
        <v>51</v>
      </c>
      <c r="AT1167" s="28">
        <v>17.37</v>
      </c>
      <c r="AU1167" s="48">
        <f t="shared" si="38"/>
        <v>31.010000000000005</v>
      </c>
      <c r="AV1167" s="48">
        <f t="shared" si="39"/>
        <v>30.8</v>
      </c>
    </row>
    <row r="1168" spans="9:48" x14ac:dyDescent="0.25">
      <c r="I1168" s="46">
        <v>126145</v>
      </c>
      <c r="J1168" s="46" t="s">
        <v>8</v>
      </c>
      <c r="K1168" s="46">
        <v>69</v>
      </c>
      <c r="L1168" s="46">
        <v>16.77</v>
      </c>
      <c r="M1168" s="46">
        <f>VLOOKUP(fLineItemInvoiceDetail[[#This Row],[Invoice Number]],fInvoiceHeader[[Invoice Number]:[% Sales Discount]],5,0)*fLineItemInvoiceDetail[[#This Row],[Quanity]]*fLineItemInvoiceDetail[[#This Row],[Unit Price]]</f>
        <v>86.785102212265485</v>
      </c>
      <c r="N11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26.896470588235289</v>
      </c>
      <c r="O1168" s="46">
        <f>VLOOKUP(fLineItemInvoiceDetail[[#This Row],[Product]],dProduct[],4,0)*fLineItemInvoiceDetail[[#This Row],[Quanity]]</f>
        <v>276</v>
      </c>
      <c r="AQ1168" s="32">
        <v>126145</v>
      </c>
      <c r="AR1168" s="31" t="s">
        <v>8</v>
      </c>
      <c r="AS1168" s="31">
        <v>69</v>
      </c>
      <c r="AT1168" s="31">
        <v>16.77</v>
      </c>
      <c r="AU1168" s="48">
        <f t="shared" si="38"/>
        <v>86.785102212265485</v>
      </c>
      <c r="AV1168" s="48">
        <f t="shared" si="39"/>
        <v>26.896470588235289</v>
      </c>
    </row>
    <row r="1169" spans="9:48" x14ac:dyDescent="0.25">
      <c r="I1169" s="43">
        <v>126145</v>
      </c>
      <c r="J1169" s="43" t="s">
        <v>10</v>
      </c>
      <c r="K1169" s="43">
        <v>25</v>
      </c>
      <c r="L1169" s="43">
        <v>18.82</v>
      </c>
      <c r="M1169" s="43">
        <f>VLOOKUP(fLineItemInvoiceDetail[[#This Row],[Invoice Number]],fInvoiceHeader[[Invoice Number]:[% Sales Discount]],5,0)*fLineItemInvoiceDetail[[#This Row],[Quanity]]*fLineItemInvoiceDetail[[#This Row],[Unit Price]]</f>
        <v>35.287643212837722</v>
      </c>
      <c r="N11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14.617647058823529</v>
      </c>
      <c r="O1169" s="43">
        <f>VLOOKUP(fLineItemInvoiceDetail[[#This Row],[Product]],dProduct[],4,0)*fLineItemInvoiceDetail[[#This Row],[Quanity]]</f>
        <v>150</v>
      </c>
      <c r="AQ1169" s="30">
        <v>126145</v>
      </c>
      <c r="AR1169" s="28" t="s">
        <v>10</v>
      </c>
      <c r="AS1169" s="28">
        <v>25</v>
      </c>
      <c r="AT1169" s="28">
        <v>18.82</v>
      </c>
      <c r="AU1169" s="48">
        <f t="shared" si="38"/>
        <v>35.287643212837722</v>
      </c>
      <c r="AV1169" s="48">
        <f t="shared" si="39"/>
        <v>14.617647058823529</v>
      </c>
    </row>
    <row r="1170" spans="9:48" x14ac:dyDescent="0.25">
      <c r="I1170" s="46">
        <v>126145</v>
      </c>
      <c r="J1170" s="46" t="s">
        <v>6</v>
      </c>
      <c r="K1170" s="46">
        <v>28</v>
      </c>
      <c r="L1170" s="46">
        <v>29.87</v>
      </c>
      <c r="M1170" s="46">
        <f>VLOOKUP(fLineItemInvoiceDetail[[#This Row],[Invoice Number]],fInvoiceHeader[[Invoice Number]:[% Sales Discount]],5,0)*fLineItemInvoiceDetail[[#This Row],[Quanity]]*fLineItemInvoiceDetail[[#This Row],[Unit Price]]</f>
        <v>62.727254574896826</v>
      </c>
      <c r="N11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8.1858823529411762</v>
      </c>
      <c r="O1170" s="46">
        <f>VLOOKUP(fLineItemInvoiceDetail[[#This Row],[Product]],dProduct[],4,0)*fLineItemInvoiceDetail[[#This Row],[Quanity]]</f>
        <v>84</v>
      </c>
      <c r="AQ1170" s="32">
        <v>126145</v>
      </c>
      <c r="AR1170" s="31" t="s">
        <v>6</v>
      </c>
      <c r="AS1170" s="31">
        <v>28</v>
      </c>
      <c r="AT1170" s="31">
        <v>29.87</v>
      </c>
      <c r="AU1170" s="48">
        <f t="shared" si="38"/>
        <v>62.727254574896826</v>
      </c>
      <c r="AV1170" s="48">
        <f t="shared" si="39"/>
        <v>8.1858823529411762</v>
      </c>
    </row>
    <row r="1171" spans="9:48" x14ac:dyDescent="0.25">
      <c r="I1171" s="43">
        <v>126146</v>
      </c>
      <c r="J1171" s="43" t="s">
        <v>22</v>
      </c>
      <c r="K1171" s="43">
        <v>14</v>
      </c>
      <c r="L1171" s="43">
        <v>71.25</v>
      </c>
      <c r="M1171" s="43">
        <f>VLOOKUP(fLineItemInvoiceDetail[[#This Row],[Invoice Number]],fInvoiceHeader[[Invoice Number]:[% Sales Discount]],5,0)*fLineItemInvoiceDetail[[#This Row],[Quanity]]*fLineItemInvoiceDetail[[#This Row],[Unit Price]]</f>
        <v>99.749502190031166</v>
      </c>
      <c r="N11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8.1444177350427349</v>
      </c>
      <c r="O1171" s="43">
        <f>VLOOKUP(fLineItemInvoiceDetail[[#This Row],[Product]],dProduct[],4,0)*fLineItemInvoiceDetail[[#This Row],[Quanity]]</f>
        <v>98</v>
      </c>
      <c r="AQ1171" s="30">
        <v>126146</v>
      </c>
      <c r="AR1171" s="28" t="s">
        <v>22</v>
      </c>
      <c r="AS1171" s="28">
        <v>14</v>
      </c>
      <c r="AT1171" s="28">
        <v>71.25</v>
      </c>
      <c r="AU1171" s="48">
        <f t="shared" si="38"/>
        <v>99.749502190031166</v>
      </c>
      <c r="AV1171" s="48">
        <f t="shared" si="39"/>
        <v>8.1444177350427349</v>
      </c>
    </row>
    <row r="1172" spans="9:48" x14ac:dyDescent="0.25">
      <c r="I1172" s="46">
        <v>126146</v>
      </c>
      <c r="J1172" s="46" t="s">
        <v>8</v>
      </c>
      <c r="K1172" s="46">
        <v>69</v>
      </c>
      <c r="L1172" s="46">
        <v>16.77</v>
      </c>
      <c r="M1172" s="46">
        <f>VLOOKUP(fLineItemInvoiceDetail[[#This Row],[Invoice Number]],fInvoiceHeader[[Invoice Number]:[% Sales Discount]],5,0)*fLineItemInvoiceDetail[[#This Row],[Quanity]]*fLineItemInvoiceDetail[[#This Row],[Unit Price]]</f>
        <v>115.71242252546442</v>
      </c>
      <c r="N11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22.937339743589742</v>
      </c>
      <c r="O1172" s="46">
        <f>VLOOKUP(fLineItemInvoiceDetail[[#This Row],[Product]],dProduct[],4,0)*fLineItemInvoiceDetail[[#This Row],[Quanity]]</f>
        <v>276</v>
      </c>
      <c r="AQ1172" s="32">
        <v>126146</v>
      </c>
      <c r="AR1172" s="31" t="s">
        <v>8</v>
      </c>
      <c r="AS1172" s="31">
        <v>69</v>
      </c>
      <c r="AT1172" s="31">
        <v>16.77</v>
      </c>
      <c r="AU1172" s="48">
        <f t="shared" si="38"/>
        <v>115.71242252546442</v>
      </c>
      <c r="AV1172" s="48">
        <f t="shared" si="39"/>
        <v>22.937339743589742</v>
      </c>
    </row>
    <row r="1173" spans="9:48" x14ac:dyDescent="0.25">
      <c r="I1173" s="43">
        <v>126146</v>
      </c>
      <c r="J1173" s="43" t="s">
        <v>14</v>
      </c>
      <c r="K1173" s="43">
        <v>54</v>
      </c>
      <c r="L1173" s="43">
        <v>17.37</v>
      </c>
      <c r="M1173" s="43">
        <f>VLOOKUP(fLineItemInvoiceDetail[[#This Row],[Invoice Number]],fInvoiceHeader[[Invoice Number]:[% Sales Discount]],5,0)*fLineItemInvoiceDetail[[#This Row],[Quanity]]*fLineItemInvoiceDetail[[#This Row],[Unit Price]]</f>
        <v>93.797531893940288</v>
      </c>
      <c r="N11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31.414182692307691</v>
      </c>
      <c r="O1173" s="43">
        <f>VLOOKUP(fLineItemInvoiceDetail[[#This Row],[Product]],dProduct[],4,0)*fLineItemInvoiceDetail[[#This Row],[Quanity]]</f>
        <v>378</v>
      </c>
      <c r="AQ1173" s="30">
        <v>126146</v>
      </c>
      <c r="AR1173" s="28" t="s">
        <v>14</v>
      </c>
      <c r="AS1173" s="28">
        <v>54</v>
      </c>
      <c r="AT1173" s="28">
        <v>17.37</v>
      </c>
      <c r="AU1173" s="48">
        <f t="shared" si="38"/>
        <v>93.797531893940288</v>
      </c>
      <c r="AV1173" s="48">
        <f t="shared" si="39"/>
        <v>31.414182692307691</v>
      </c>
    </row>
    <row r="1174" spans="9:48" x14ac:dyDescent="0.25">
      <c r="I1174" s="46">
        <v>126146</v>
      </c>
      <c r="J1174" s="46" t="s">
        <v>15</v>
      </c>
      <c r="K1174" s="46">
        <v>224</v>
      </c>
      <c r="L1174" s="46">
        <v>13.03</v>
      </c>
      <c r="M1174" s="46">
        <f>VLOOKUP(fLineItemInvoiceDetail[[#This Row],[Invoice Number]],fInvoiceHeader[[Invoice Number]:[% Sales Discount]],5,0)*fLineItemInvoiceDetail[[#This Row],[Quanity]]*fLineItemInvoiceDetail[[#This Row],[Unit Price]]</f>
        <v>291.87054339056419</v>
      </c>
      <c r="N11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93.079059829059815</v>
      </c>
      <c r="O1174" s="46">
        <f>VLOOKUP(fLineItemInvoiceDetail[[#This Row],[Product]],dProduct[],4,0)*fLineItemInvoiceDetail[[#This Row],[Quanity]]</f>
        <v>1120</v>
      </c>
      <c r="AQ1174" s="32">
        <v>126146</v>
      </c>
      <c r="AR1174" s="31" t="s">
        <v>15</v>
      </c>
      <c r="AS1174" s="31">
        <v>224</v>
      </c>
      <c r="AT1174" s="31">
        <v>13.03</v>
      </c>
      <c r="AU1174" s="48">
        <f t="shared" si="38"/>
        <v>291.87054339056419</v>
      </c>
      <c r="AV1174" s="48">
        <f t="shared" si="39"/>
        <v>93.079059829059815</v>
      </c>
    </row>
    <row r="1175" spans="9:48" x14ac:dyDescent="0.25">
      <c r="I1175" s="43">
        <v>126147</v>
      </c>
      <c r="J1175" s="43" t="s">
        <v>15</v>
      </c>
      <c r="K1175" s="43">
        <v>35</v>
      </c>
      <c r="L1175" s="43">
        <v>18.82</v>
      </c>
      <c r="M1175" s="43">
        <f>VLOOKUP(fLineItemInvoiceDetail[[#This Row],[Invoice Number]],fInvoiceHeader[[Invoice Number]:[% Sales Discount]],5,0)*fLineItemInvoiceDetail[[#This Row],[Quanity]]*fLineItemInvoiceDetail[[#This Row],[Unit Price]]</f>
        <v>65.870619084765835</v>
      </c>
      <c r="N11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25.679347826086957</v>
      </c>
      <c r="O1175" s="43">
        <f>VLOOKUP(fLineItemInvoiceDetail[[#This Row],[Product]],dProduct[],4,0)*fLineItemInvoiceDetail[[#This Row],[Quanity]]</f>
        <v>175</v>
      </c>
      <c r="AQ1175" s="30">
        <v>126147</v>
      </c>
      <c r="AR1175" s="28" t="s">
        <v>15</v>
      </c>
      <c r="AS1175" s="28">
        <v>35</v>
      </c>
      <c r="AT1175" s="28">
        <v>18.82</v>
      </c>
      <c r="AU1175" s="48">
        <f t="shared" si="38"/>
        <v>65.870619084765835</v>
      </c>
      <c r="AV1175" s="48">
        <f t="shared" si="39"/>
        <v>25.679347826086957</v>
      </c>
    </row>
    <row r="1176" spans="9:48" x14ac:dyDescent="0.25">
      <c r="I1176" s="46">
        <v>126147</v>
      </c>
      <c r="J1176" s="46" t="s">
        <v>22</v>
      </c>
      <c r="K1176" s="46">
        <v>113</v>
      </c>
      <c r="L1176" s="46">
        <v>41.25</v>
      </c>
      <c r="M1176" s="46">
        <f>VLOOKUP(fLineItemInvoiceDetail[[#This Row],[Invoice Number]],fInvoiceHeader[[Invoice Number]:[% Sales Discount]],5,0)*fLineItemInvoiceDetail[[#This Row],[Quanity]]*fLineItemInvoiceDetail[[#This Row],[Unit Price]]</f>
        <v>466.12938091523415</v>
      </c>
      <c r="N11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116.07065217391305</v>
      </c>
      <c r="O1176" s="46">
        <f>VLOOKUP(fLineItemInvoiceDetail[[#This Row],[Product]],dProduct[],4,0)*fLineItemInvoiceDetail[[#This Row],[Quanity]]</f>
        <v>791</v>
      </c>
      <c r="AQ1176" s="32">
        <v>126147</v>
      </c>
      <c r="AR1176" s="31" t="s">
        <v>22</v>
      </c>
      <c r="AS1176" s="31">
        <v>113</v>
      </c>
      <c r="AT1176" s="31">
        <v>41.25</v>
      </c>
      <c r="AU1176" s="48">
        <f t="shared" si="38"/>
        <v>466.12938091523415</v>
      </c>
      <c r="AV1176" s="48">
        <f t="shared" si="39"/>
        <v>116.07065217391305</v>
      </c>
    </row>
    <row r="1177" spans="9:48" x14ac:dyDescent="0.25">
      <c r="I1177" s="43">
        <v>126148</v>
      </c>
      <c r="J1177" s="43" t="s">
        <v>17</v>
      </c>
      <c r="K1177" s="43">
        <v>26</v>
      </c>
      <c r="L1177" s="43">
        <v>18.170000000000002</v>
      </c>
      <c r="M1177" s="43">
        <f>VLOOKUP(fLineItemInvoiceDetail[[#This Row],[Invoice Number]],fInvoiceHeader[[Invoice Number]:[% Sales Discount]],5,0)*fLineItemInvoiceDetail[[#This Row],[Quanity]]*fLineItemInvoiceDetail[[#This Row],[Unit Price]]</f>
        <v>9.4499999999999993</v>
      </c>
      <c r="N11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28.875</v>
      </c>
      <c r="O1177" s="43">
        <f>VLOOKUP(fLineItemInvoiceDetail[[#This Row],[Product]],dProduct[],4,0)*fLineItemInvoiceDetail[[#This Row],[Quanity]]</f>
        <v>169</v>
      </c>
      <c r="AQ1177" s="30">
        <v>126148</v>
      </c>
      <c r="AR1177" s="28" t="s">
        <v>17</v>
      </c>
      <c r="AS1177" s="28">
        <v>26</v>
      </c>
      <c r="AT1177" s="28">
        <v>18.170000000000002</v>
      </c>
      <c r="AU1177" s="48">
        <f t="shared" si="38"/>
        <v>9.4499999999999993</v>
      </c>
      <c r="AV1177" s="48">
        <f t="shared" si="39"/>
        <v>28.875</v>
      </c>
    </row>
    <row r="1178" spans="9:48" x14ac:dyDescent="0.25">
      <c r="I1178" s="46">
        <v>126149</v>
      </c>
      <c r="J1178" s="46" t="s">
        <v>15</v>
      </c>
      <c r="K1178" s="46">
        <v>39</v>
      </c>
      <c r="L1178" s="46">
        <v>18.82</v>
      </c>
      <c r="M1178" s="46">
        <f>VLOOKUP(fLineItemInvoiceDetail[[#This Row],[Invoice Number]],fInvoiceHeader[[Invoice Number]:[% Sales Discount]],5,0)*fLineItemInvoiceDetail[[#This Row],[Quanity]]*fLineItemInvoiceDetail[[#This Row],[Unit Price]]</f>
        <v>55.049516597130186</v>
      </c>
      <c r="N11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19.12849280270957</v>
      </c>
      <c r="O1178" s="46">
        <f>VLOOKUP(fLineItemInvoiceDetail[[#This Row],[Product]],dProduct[],4,0)*fLineItemInvoiceDetail[[#This Row],[Quanity]]</f>
        <v>195</v>
      </c>
      <c r="AQ1178" s="32">
        <v>126149</v>
      </c>
      <c r="AR1178" s="31" t="s">
        <v>15</v>
      </c>
      <c r="AS1178" s="31">
        <v>39</v>
      </c>
      <c r="AT1178" s="31">
        <v>18.82</v>
      </c>
      <c r="AU1178" s="48">
        <f t="shared" si="38"/>
        <v>55.049516597130186</v>
      </c>
      <c r="AV1178" s="48">
        <f t="shared" si="39"/>
        <v>19.12849280270957</v>
      </c>
    </row>
    <row r="1179" spans="9:48" x14ac:dyDescent="0.25">
      <c r="I1179" s="43">
        <v>126149</v>
      </c>
      <c r="J1179" s="43" t="s">
        <v>21</v>
      </c>
      <c r="K1179" s="43">
        <v>113</v>
      </c>
      <c r="L1179" s="43">
        <v>14.27</v>
      </c>
      <c r="M1179" s="43">
        <f>VLOOKUP(fLineItemInvoiceDetail[[#This Row],[Invoice Number]],fInvoiceHeader[[Invoice Number]:[% Sales Discount]],5,0)*fLineItemInvoiceDetail[[#This Row],[Quanity]]*fLineItemInvoiceDetail[[#This Row],[Unit Price]]</f>
        <v>120.94048340286982</v>
      </c>
      <c r="N11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38.796507197290431</v>
      </c>
      <c r="O1179" s="43">
        <f>VLOOKUP(fLineItemInvoiceDetail[[#This Row],[Product]],dProduct[],4,0)*fLineItemInvoiceDetail[[#This Row],[Quanity]]</f>
        <v>395.5</v>
      </c>
      <c r="AQ1179" s="30">
        <v>126149</v>
      </c>
      <c r="AR1179" s="28" t="s">
        <v>21</v>
      </c>
      <c r="AS1179" s="28">
        <v>113</v>
      </c>
      <c r="AT1179" s="28">
        <v>14.27</v>
      </c>
      <c r="AU1179" s="48">
        <f t="shared" si="38"/>
        <v>120.94048340286982</v>
      </c>
      <c r="AV1179" s="48">
        <f t="shared" si="39"/>
        <v>38.796507197290431</v>
      </c>
    </row>
    <row r="1180" spans="9:48" x14ac:dyDescent="0.25">
      <c r="I1180" s="46">
        <v>126150</v>
      </c>
      <c r="J1180" s="46" t="s">
        <v>10</v>
      </c>
      <c r="K1180" s="46">
        <v>18</v>
      </c>
      <c r="L1180" s="46">
        <v>23.16</v>
      </c>
      <c r="M1180" s="46">
        <f>VLOOKUP(fLineItemInvoiceDetail[[#This Row],[Invoice Number]],fInvoiceHeader[[Invoice Number]:[% Sales Discount]],5,0)*fLineItemInvoiceDetail[[#This Row],[Quanity]]*fLineItemInvoiceDetail[[#This Row],[Unit Price]]</f>
        <v>20.845670326147921</v>
      </c>
      <c r="N11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11.208684863523573</v>
      </c>
      <c r="O1180" s="46">
        <f>VLOOKUP(fLineItemInvoiceDetail[[#This Row],[Product]],dProduct[],4,0)*fLineItemInvoiceDetail[[#This Row],[Quanity]]</f>
        <v>108</v>
      </c>
      <c r="AQ1180" s="32">
        <v>126150</v>
      </c>
      <c r="AR1180" s="31" t="s">
        <v>10</v>
      </c>
      <c r="AS1180" s="31">
        <v>18</v>
      </c>
      <c r="AT1180" s="31">
        <v>23.16</v>
      </c>
      <c r="AU1180" s="48">
        <f t="shared" si="38"/>
        <v>20.845670326147921</v>
      </c>
      <c r="AV1180" s="48">
        <f t="shared" si="39"/>
        <v>11.208684863523573</v>
      </c>
    </row>
    <row r="1181" spans="9:48" x14ac:dyDescent="0.25">
      <c r="I1181" s="43">
        <v>126150</v>
      </c>
      <c r="J1181" s="43" t="s">
        <v>11</v>
      </c>
      <c r="K1181" s="43">
        <v>59</v>
      </c>
      <c r="L1181" s="43">
        <v>11.97</v>
      </c>
      <c r="M1181" s="43">
        <f>VLOOKUP(fLineItemInvoiceDetail[[#This Row],[Invoice Number]],fInvoiceHeader[[Invoice Number]:[% Sales Discount]],5,0)*fLineItemInvoiceDetail[[#This Row],[Quanity]]*fLineItemInvoiceDetail[[#This Row],[Unit Price]]</f>
        <v>35.314329673852065</v>
      </c>
      <c r="N11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30.61631513647643</v>
      </c>
      <c r="O1181" s="43">
        <f>VLOOKUP(fLineItemInvoiceDetail[[#This Row],[Product]],dProduct[],4,0)*fLineItemInvoiceDetail[[#This Row],[Quanity]]</f>
        <v>295</v>
      </c>
      <c r="AQ1181" s="30">
        <v>126150</v>
      </c>
      <c r="AR1181" s="28" t="s">
        <v>11</v>
      </c>
      <c r="AS1181" s="28">
        <v>59</v>
      </c>
      <c r="AT1181" s="28">
        <v>11.97</v>
      </c>
      <c r="AU1181" s="48">
        <f t="shared" si="38"/>
        <v>35.314329673852065</v>
      </c>
      <c r="AV1181" s="48">
        <f t="shared" si="39"/>
        <v>30.61631513647643</v>
      </c>
    </row>
    <row r="1182" spans="9:48" x14ac:dyDescent="0.25">
      <c r="I1182" s="46">
        <v>126151</v>
      </c>
      <c r="J1182" s="46" t="s">
        <v>22</v>
      </c>
      <c r="K1182" s="46">
        <v>214</v>
      </c>
      <c r="L1182" s="46">
        <v>33.75</v>
      </c>
      <c r="M1182" s="46">
        <f>VLOOKUP(fLineItemInvoiceDetail[[#This Row],[Invoice Number]],fInvoiceHeader[[Invoice Number]:[% Sales Discount]],5,0)*fLineItemInvoiceDetail[[#This Row],[Quanity]]*fLineItemInvoiceDetail[[#This Row],[Unit Price]]</f>
        <v>722.24854270788978</v>
      </c>
      <c r="N11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187.9945149700599</v>
      </c>
      <c r="O1182" s="46">
        <f>VLOOKUP(fLineItemInvoiceDetail[[#This Row],[Product]],dProduct[],4,0)*fLineItemInvoiceDetail[[#This Row],[Quanity]]</f>
        <v>1498</v>
      </c>
      <c r="AQ1182" s="32">
        <v>126151</v>
      </c>
      <c r="AR1182" s="31" t="s">
        <v>22</v>
      </c>
      <c r="AS1182" s="31">
        <v>214</v>
      </c>
      <c r="AT1182" s="31">
        <v>33.75</v>
      </c>
      <c r="AU1182" s="48">
        <f t="shared" si="38"/>
        <v>722.24854270788978</v>
      </c>
      <c r="AV1182" s="48">
        <f t="shared" si="39"/>
        <v>187.9945149700599</v>
      </c>
    </row>
    <row r="1183" spans="9:48" x14ac:dyDescent="0.25">
      <c r="I1183" s="43">
        <v>126151</v>
      </c>
      <c r="J1183" s="43" t="s">
        <v>8</v>
      </c>
      <c r="K1183" s="43">
        <v>39</v>
      </c>
      <c r="L1183" s="43">
        <v>18.170000000000002</v>
      </c>
      <c r="M1183" s="43">
        <f>VLOOKUP(fLineItemInvoiceDetail[[#This Row],[Invoice Number]],fInvoiceHeader[[Invoice Number]:[% Sales Discount]],5,0)*fLineItemInvoiceDetail[[#This Row],[Quanity]]*fLineItemInvoiceDetail[[#This Row],[Unit Price]]</f>
        <v>70.86285701891201</v>
      </c>
      <c r="N11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19.577532934131739</v>
      </c>
      <c r="O1183" s="43">
        <f>VLOOKUP(fLineItemInvoiceDetail[[#This Row],[Product]],dProduct[],4,0)*fLineItemInvoiceDetail[[#This Row],[Quanity]]</f>
        <v>156</v>
      </c>
      <c r="AQ1183" s="30">
        <v>126151</v>
      </c>
      <c r="AR1183" s="28" t="s">
        <v>8</v>
      </c>
      <c r="AS1183" s="28">
        <v>39</v>
      </c>
      <c r="AT1183" s="28">
        <v>18.170000000000002</v>
      </c>
      <c r="AU1183" s="48">
        <f t="shared" si="38"/>
        <v>70.86285701891201</v>
      </c>
      <c r="AV1183" s="48">
        <f t="shared" si="39"/>
        <v>19.577532934131739</v>
      </c>
    </row>
    <row r="1184" spans="9:48" x14ac:dyDescent="0.25">
      <c r="I1184" s="46">
        <v>126151</v>
      </c>
      <c r="J1184" s="46" t="s">
        <v>22</v>
      </c>
      <c r="K1184" s="46">
        <v>25</v>
      </c>
      <c r="L1184" s="46">
        <v>48.75</v>
      </c>
      <c r="M1184" s="46">
        <f>VLOOKUP(fLineItemInvoiceDetail[[#This Row],[Invoice Number]],fInvoiceHeader[[Invoice Number]:[% Sales Discount]],5,0)*fLineItemInvoiceDetail[[#This Row],[Quanity]]*fLineItemInvoiceDetail[[#This Row],[Unit Price]]</f>
        <v>121.87475409141443</v>
      </c>
      <c r="N11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21.961976047904191</v>
      </c>
      <c r="O1184" s="46">
        <f>VLOOKUP(fLineItemInvoiceDetail[[#This Row],[Product]],dProduct[],4,0)*fLineItemInvoiceDetail[[#This Row],[Quanity]]</f>
        <v>175</v>
      </c>
      <c r="AQ1184" s="32">
        <v>126151</v>
      </c>
      <c r="AR1184" s="31" t="s">
        <v>22</v>
      </c>
      <c r="AS1184" s="31">
        <v>25</v>
      </c>
      <c r="AT1184" s="31">
        <v>48.75</v>
      </c>
      <c r="AU1184" s="48">
        <f t="shared" si="38"/>
        <v>121.87475409141443</v>
      </c>
      <c r="AV1184" s="48">
        <f t="shared" si="39"/>
        <v>21.961976047904191</v>
      </c>
    </row>
    <row r="1185" spans="9:48" x14ac:dyDescent="0.25">
      <c r="I1185" s="43">
        <v>126151</v>
      </c>
      <c r="J1185" s="43" t="s">
        <v>13</v>
      </c>
      <c r="K1185" s="43">
        <v>47</v>
      </c>
      <c r="L1185" s="43">
        <v>16.22</v>
      </c>
      <c r="M1185" s="43">
        <f>VLOOKUP(fLineItemInvoiceDetail[[#This Row],[Invoice Number]],fInvoiceHeader[[Invoice Number]:[% Sales Discount]],5,0)*fLineItemInvoiceDetail[[#This Row],[Quanity]]*fLineItemInvoiceDetail[[#This Row],[Unit Price]]</f>
        <v>76.23384618178369</v>
      </c>
      <c r="N11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32.440976047904194</v>
      </c>
      <c r="O1185" s="43">
        <f>VLOOKUP(fLineItemInvoiceDetail[[#This Row],[Product]],dProduct[],4,0)*fLineItemInvoiceDetail[[#This Row],[Quanity]]</f>
        <v>258.5</v>
      </c>
      <c r="AQ1185" s="30">
        <v>126151</v>
      </c>
      <c r="AR1185" s="28" t="s">
        <v>13</v>
      </c>
      <c r="AS1185" s="28">
        <v>47</v>
      </c>
      <c r="AT1185" s="28">
        <v>16.22</v>
      </c>
      <c r="AU1185" s="48">
        <f t="shared" si="38"/>
        <v>76.23384618178369</v>
      </c>
      <c r="AV1185" s="48">
        <f t="shared" si="39"/>
        <v>32.440976047904194</v>
      </c>
    </row>
    <row r="1186" spans="9:48" x14ac:dyDescent="0.25">
      <c r="I1186" s="46">
        <v>126152</v>
      </c>
      <c r="J1186" s="46" t="s">
        <v>10</v>
      </c>
      <c r="K1186" s="46">
        <v>232</v>
      </c>
      <c r="L1186" s="46">
        <v>13.03</v>
      </c>
      <c r="M1186" s="46">
        <f>VLOOKUP(fLineItemInvoiceDetail[[#This Row],[Invoice Number]],fInvoiceHeader[[Invoice Number]:[% Sales Discount]],5,0)*fLineItemInvoiceDetail[[#This Row],[Quanity]]*fLineItemInvoiceDetail[[#This Row],[Unit Price]]</f>
        <v>302.29524013965727</v>
      </c>
      <c r="N11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155.18019133370851</v>
      </c>
      <c r="O1186" s="46">
        <f>VLOOKUP(fLineItemInvoiceDetail[[#This Row],[Product]],dProduct[],4,0)*fLineItemInvoiceDetail[[#This Row],[Quanity]]</f>
        <v>1392</v>
      </c>
      <c r="AQ1186" s="32">
        <v>126152</v>
      </c>
      <c r="AR1186" s="31" t="s">
        <v>10</v>
      </c>
      <c r="AS1186" s="31">
        <v>232</v>
      </c>
      <c r="AT1186" s="31">
        <v>13.03</v>
      </c>
      <c r="AU1186" s="48">
        <f t="shared" si="38"/>
        <v>302.29524013965727</v>
      </c>
      <c r="AV1186" s="48">
        <f t="shared" si="39"/>
        <v>155.18019133370851</v>
      </c>
    </row>
    <row r="1187" spans="9:48" x14ac:dyDescent="0.25">
      <c r="I1187" s="43">
        <v>126152</v>
      </c>
      <c r="J1187" s="43" t="s">
        <v>14</v>
      </c>
      <c r="K1187" s="43">
        <v>55</v>
      </c>
      <c r="L1187" s="43">
        <v>17.37</v>
      </c>
      <c r="M1187" s="43">
        <f>VLOOKUP(fLineItemInvoiceDetail[[#This Row],[Invoice Number]],fInvoiceHeader[[Invoice Number]:[% Sales Discount]],5,0)*fLineItemInvoiceDetail[[#This Row],[Quanity]]*fLineItemInvoiceDetail[[#This Row],[Unit Price]]</f>
        <v>95.534759860342717</v>
      </c>
      <c r="N11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42.919808666291502</v>
      </c>
      <c r="O1187" s="43">
        <f>VLOOKUP(fLineItemInvoiceDetail[[#This Row],[Product]],dProduct[],4,0)*fLineItemInvoiceDetail[[#This Row],[Quanity]]</f>
        <v>385</v>
      </c>
      <c r="AQ1187" s="30">
        <v>126152</v>
      </c>
      <c r="AR1187" s="28" t="s">
        <v>14</v>
      </c>
      <c r="AS1187" s="28">
        <v>55</v>
      </c>
      <c r="AT1187" s="28">
        <v>17.37</v>
      </c>
      <c r="AU1187" s="48">
        <f t="shared" si="38"/>
        <v>95.534759860342717</v>
      </c>
      <c r="AV1187" s="48">
        <f t="shared" si="39"/>
        <v>42.919808666291502</v>
      </c>
    </row>
    <row r="1188" spans="9:48" x14ac:dyDescent="0.25">
      <c r="I1188" s="46">
        <v>126153</v>
      </c>
      <c r="J1188" s="46" t="s">
        <v>14</v>
      </c>
      <c r="K1188" s="46">
        <v>23</v>
      </c>
      <c r="L1188" s="46">
        <v>23.16</v>
      </c>
      <c r="M1188" s="46">
        <f>VLOOKUP(fLineItemInvoiceDetail[[#This Row],[Invoice Number]],fInvoiceHeader[[Invoice Number]:[% Sales Discount]],5,0)*fLineItemInvoiceDetail[[#This Row],[Quanity]]*fLineItemInvoiceDetail[[#This Row],[Unit Price]]</f>
        <v>15.98</v>
      </c>
      <c r="N11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9.625</v>
      </c>
      <c r="O1188" s="46">
        <f>VLOOKUP(fLineItemInvoiceDetail[[#This Row],[Product]],dProduct[],4,0)*fLineItemInvoiceDetail[[#This Row],[Quanity]]</f>
        <v>161</v>
      </c>
      <c r="AQ1188" s="32">
        <v>126153</v>
      </c>
      <c r="AR1188" s="31" t="s">
        <v>14</v>
      </c>
      <c r="AS1188" s="31">
        <v>23</v>
      </c>
      <c r="AT1188" s="31">
        <v>23.16</v>
      </c>
      <c r="AU1188" s="48">
        <f t="shared" si="38"/>
        <v>15.98</v>
      </c>
      <c r="AV1188" s="48">
        <f t="shared" si="39"/>
        <v>9.625</v>
      </c>
    </row>
    <row r="1189" spans="9:48" x14ac:dyDescent="0.25">
      <c r="I1189" s="43">
        <v>126154</v>
      </c>
      <c r="J1189" s="43" t="s">
        <v>10</v>
      </c>
      <c r="K1189" s="43">
        <v>18</v>
      </c>
      <c r="L1189" s="43">
        <v>23.16</v>
      </c>
      <c r="M1189" s="43">
        <f>VLOOKUP(fLineItemInvoiceDetail[[#This Row],[Invoice Number]],fInvoiceHeader[[Invoice Number]:[% Sales Discount]],5,0)*fLineItemInvoiceDetail[[#This Row],[Quanity]]*fLineItemInvoiceDetail[[#This Row],[Unit Price]]</f>
        <v>41.688590699124319</v>
      </c>
      <c r="N11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16.43775633293124</v>
      </c>
      <c r="O1189" s="43">
        <f>VLOOKUP(fLineItemInvoiceDetail[[#This Row],[Product]],dProduct[],4,0)*fLineItemInvoiceDetail[[#This Row],[Quanity]]</f>
        <v>108</v>
      </c>
      <c r="AQ1189" s="30">
        <v>126154</v>
      </c>
      <c r="AR1189" s="28" t="s">
        <v>10</v>
      </c>
      <c r="AS1189" s="28">
        <v>18</v>
      </c>
      <c r="AT1189" s="28">
        <v>23.16</v>
      </c>
      <c r="AU1189" s="48">
        <f t="shared" si="38"/>
        <v>41.688590699124319</v>
      </c>
      <c r="AV1189" s="48">
        <f t="shared" si="39"/>
        <v>16.43775633293124</v>
      </c>
    </row>
    <row r="1190" spans="9:48" x14ac:dyDescent="0.25">
      <c r="I1190" s="46">
        <v>126154</v>
      </c>
      <c r="J1190" s="46" t="s">
        <v>21</v>
      </c>
      <c r="K1190" s="46">
        <v>206</v>
      </c>
      <c r="L1190" s="46">
        <v>11.68</v>
      </c>
      <c r="M1190" s="46">
        <f>VLOOKUP(fLineItemInvoiceDetail[[#This Row],[Invoice Number]],fInvoiceHeader[[Invoice Number]:[% Sales Discount]],5,0)*fLineItemInvoiceDetail[[#This Row],[Quanity]]*fLineItemInvoiceDetail[[#This Row],[Unit Price]]</f>
        <v>240.61140930087566</v>
      </c>
      <c r="N11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109.73724366706875</v>
      </c>
      <c r="O1190" s="46">
        <f>VLOOKUP(fLineItemInvoiceDetail[[#This Row],[Product]],dProduct[],4,0)*fLineItemInvoiceDetail[[#This Row],[Quanity]]</f>
        <v>721</v>
      </c>
      <c r="AQ1190" s="32">
        <v>126154</v>
      </c>
      <c r="AR1190" s="31" t="s">
        <v>21</v>
      </c>
      <c r="AS1190" s="31">
        <v>206</v>
      </c>
      <c r="AT1190" s="31">
        <v>11.68</v>
      </c>
      <c r="AU1190" s="48">
        <f t="shared" si="38"/>
        <v>240.61140930087566</v>
      </c>
      <c r="AV1190" s="48">
        <f t="shared" si="39"/>
        <v>109.73724366706875</v>
      </c>
    </row>
    <row r="1191" spans="9:48" x14ac:dyDescent="0.25">
      <c r="I1191" s="43">
        <v>126157</v>
      </c>
      <c r="J1191" s="43" t="s">
        <v>13</v>
      </c>
      <c r="K1191" s="43">
        <v>58</v>
      </c>
      <c r="L1191" s="43">
        <v>14.97</v>
      </c>
      <c r="M1191" s="43">
        <f>VLOOKUP(fLineItemInvoiceDetail[[#This Row],[Invoice Number]],fInvoiceHeader[[Invoice Number]:[% Sales Discount]],5,0)*fLineItemInvoiceDetail[[#This Row],[Quanity]]*fLineItemInvoiceDetail[[#This Row],[Unit Price]]</f>
        <v>56.436378239127144</v>
      </c>
      <c r="N11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44.238679245283016</v>
      </c>
      <c r="O1191" s="43">
        <f>VLOOKUP(fLineItemInvoiceDetail[[#This Row],[Product]],dProduct[],4,0)*fLineItemInvoiceDetail[[#This Row],[Quanity]]</f>
        <v>319</v>
      </c>
      <c r="AQ1191" s="30">
        <v>126157</v>
      </c>
      <c r="AR1191" s="28" t="s">
        <v>13</v>
      </c>
      <c r="AS1191" s="28">
        <v>58</v>
      </c>
      <c r="AT1191" s="28">
        <v>14.97</v>
      </c>
      <c r="AU1191" s="48">
        <f t="shared" si="38"/>
        <v>56.436378239127144</v>
      </c>
      <c r="AV1191" s="48">
        <f t="shared" si="39"/>
        <v>44.238679245283016</v>
      </c>
    </row>
    <row r="1192" spans="9:48" x14ac:dyDescent="0.25">
      <c r="I1192" s="46">
        <v>126157</v>
      </c>
      <c r="J1192" s="46" t="s">
        <v>6</v>
      </c>
      <c r="K1192" s="46">
        <v>35</v>
      </c>
      <c r="L1192" s="46">
        <v>29.87</v>
      </c>
      <c r="M1192" s="46">
        <f>VLOOKUP(fLineItemInvoiceDetail[[#This Row],[Invoice Number]],fInvoiceHeader[[Invoice Number]:[% Sales Discount]],5,0)*fLineItemInvoiceDetail[[#This Row],[Quanity]]*fLineItemInvoiceDetail[[#This Row],[Unit Price]]</f>
        <v>67.953621760872863</v>
      </c>
      <c r="N11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14.561320754716981</v>
      </c>
      <c r="O1192" s="46">
        <f>VLOOKUP(fLineItemInvoiceDetail[[#This Row],[Product]],dProduct[],4,0)*fLineItemInvoiceDetail[[#This Row],[Quanity]]</f>
        <v>105</v>
      </c>
      <c r="AQ1192" s="32">
        <v>126157</v>
      </c>
      <c r="AR1192" s="31" t="s">
        <v>6</v>
      </c>
      <c r="AS1192" s="31">
        <v>35</v>
      </c>
      <c r="AT1192" s="31">
        <v>29.87</v>
      </c>
      <c r="AU1192" s="48">
        <f t="shared" si="38"/>
        <v>67.953621760872863</v>
      </c>
      <c r="AV1192" s="48">
        <f t="shared" si="39"/>
        <v>14.561320754716981</v>
      </c>
    </row>
    <row r="1193" spans="9:48" x14ac:dyDescent="0.25">
      <c r="I1193" s="43">
        <v>126158</v>
      </c>
      <c r="J1193" s="43" t="s">
        <v>11</v>
      </c>
      <c r="K1193" s="43">
        <v>17</v>
      </c>
      <c r="L1193" s="43">
        <v>15.96</v>
      </c>
      <c r="M1193" s="43">
        <f>VLOOKUP(fLineItemInvoiceDetail[[#This Row],[Invoice Number]],fInvoiceHeader[[Invoice Number]:[% Sales Discount]],5,0)*fLineItemInvoiceDetail[[#This Row],[Quanity]]*fLineItemInvoiceDetail[[#This Row],[Unit Price]]</f>
        <v>13.565597041525576</v>
      </c>
      <c r="N11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9.6340673575129543</v>
      </c>
      <c r="O1193" s="43">
        <f>VLOOKUP(fLineItemInvoiceDetail[[#This Row],[Product]],dProduct[],4,0)*fLineItemInvoiceDetail[[#This Row],[Quanity]]</f>
        <v>85</v>
      </c>
      <c r="AQ1193" s="30">
        <v>126158</v>
      </c>
      <c r="AR1193" s="28" t="s">
        <v>11</v>
      </c>
      <c r="AS1193" s="28">
        <v>17</v>
      </c>
      <c r="AT1193" s="28">
        <v>15.96</v>
      </c>
      <c r="AU1193" s="48">
        <f t="shared" si="38"/>
        <v>13.565597041525576</v>
      </c>
      <c r="AV1193" s="48">
        <f t="shared" si="39"/>
        <v>9.6340673575129543</v>
      </c>
    </row>
    <row r="1194" spans="9:48" x14ac:dyDescent="0.25">
      <c r="I1194" s="46">
        <v>126158</v>
      </c>
      <c r="J1194" s="46" t="s">
        <v>6</v>
      </c>
      <c r="K1194" s="46">
        <v>36</v>
      </c>
      <c r="L1194" s="46">
        <v>29.87</v>
      </c>
      <c r="M1194" s="46">
        <f>VLOOKUP(fLineItemInvoiceDetail[[#This Row],[Invoice Number]],fInvoiceHeader[[Invoice Number]:[% Sales Discount]],5,0)*fLineItemInvoiceDetail[[#This Row],[Quanity]]*fLineItemInvoiceDetail[[#This Row],[Unit Price]]</f>
        <v>53.764402958474427</v>
      </c>
      <c r="N11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12.240932642487046</v>
      </c>
      <c r="O1194" s="46">
        <f>VLOOKUP(fLineItemInvoiceDetail[[#This Row],[Product]],dProduct[],4,0)*fLineItemInvoiceDetail[[#This Row],[Quanity]]</f>
        <v>108</v>
      </c>
      <c r="AQ1194" s="32">
        <v>126158</v>
      </c>
      <c r="AR1194" s="31" t="s">
        <v>6</v>
      </c>
      <c r="AS1194" s="31">
        <v>36</v>
      </c>
      <c r="AT1194" s="31">
        <v>29.87</v>
      </c>
      <c r="AU1194" s="48">
        <f t="shared" si="38"/>
        <v>53.764402958474427</v>
      </c>
      <c r="AV1194" s="48">
        <f t="shared" si="39"/>
        <v>12.240932642487046</v>
      </c>
    </row>
    <row r="1195" spans="9:48" x14ac:dyDescent="0.25">
      <c r="I1195" s="43">
        <v>126159</v>
      </c>
      <c r="J1195" s="43" t="s">
        <v>14</v>
      </c>
      <c r="K1195" s="43">
        <v>42</v>
      </c>
      <c r="L1195" s="43">
        <v>18.82</v>
      </c>
      <c r="M1195" s="43">
        <f>VLOOKUP(fLineItemInvoiceDetail[[#This Row],[Invoice Number]],fInvoiceHeader[[Invoice Number]:[% Sales Discount]],5,0)*fLineItemInvoiceDetail[[#This Row],[Quanity]]*fLineItemInvoiceDetail[[#This Row],[Unit Price]]</f>
        <v>27.670000000000005</v>
      </c>
      <c r="N11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29.925000000000001</v>
      </c>
      <c r="O1195" s="43">
        <f>VLOOKUP(fLineItemInvoiceDetail[[#This Row],[Product]],dProduct[],4,0)*fLineItemInvoiceDetail[[#This Row],[Quanity]]</f>
        <v>294</v>
      </c>
      <c r="AQ1195" s="30">
        <v>126159</v>
      </c>
      <c r="AR1195" s="28" t="s">
        <v>14</v>
      </c>
      <c r="AS1195" s="28">
        <v>42</v>
      </c>
      <c r="AT1195" s="28">
        <v>18.82</v>
      </c>
      <c r="AU1195" s="48">
        <f t="shared" si="38"/>
        <v>27.670000000000005</v>
      </c>
      <c r="AV1195" s="48">
        <f t="shared" si="39"/>
        <v>29.925000000000001</v>
      </c>
    </row>
    <row r="1196" spans="9:48" x14ac:dyDescent="0.25">
      <c r="I1196" s="46">
        <v>126160</v>
      </c>
      <c r="J1196" s="46" t="s">
        <v>15</v>
      </c>
      <c r="K1196" s="46">
        <v>104</v>
      </c>
      <c r="L1196" s="46">
        <v>15.92</v>
      </c>
      <c r="M1196" s="46">
        <f>VLOOKUP(fLineItemInvoiceDetail[[#This Row],[Invoice Number]],fInvoiceHeader[[Invoice Number]:[% Sales Discount]],5,0)*fLineItemInvoiceDetail[[#This Row],[Quanity]]*fLineItemInvoiceDetail[[#This Row],[Unit Price]]</f>
        <v>82.78</v>
      </c>
      <c r="N11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75.075000000000003</v>
      </c>
      <c r="O1196" s="46">
        <f>VLOOKUP(fLineItemInvoiceDetail[[#This Row],[Product]],dProduct[],4,0)*fLineItemInvoiceDetail[[#This Row],[Quanity]]</f>
        <v>520</v>
      </c>
      <c r="AQ1196" s="32">
        <v>126160</v>
      </c>
      <c r="AR1196" s="31" t="s">
        <v>15</v>
      </c>
      <c r="AS1196" s="31">
        <v>104</v>
      </c>
      <c r="AT1196" s="31">
        <v>15.92</v>
      </c>
      <c r="AU1196" s="48">
        <f t="shared" si="38"/>
        <v>82.78</v>
      </c>
      <c r="AV1196" s="48">
        <f t="shared" si="39"/>
        <v>75.075000000000003</v>
      </c>
    </row>
    <row r="1197" spans="9:48" x14ac:dyDescent="0.25">
      <c r="I1197" s="43">
        <v>126162</v>
      </c>
      <c r="J1197" s="43" t="s">
        <v>14</v>
      </c>
      <c r="K1197" s="43">
        <v>83</v>
      </c>
      <c r="L1197" s="43">
        <v>17.37</v>
      </c>
      <c r="M1197" s="43">
        <f>VLOOKUP(fLineItemInvoiceDetail[[#This Row],[Invoice Number]],fInvoiceHeader[[Invoice Number]:[% Sales Discount]],5,0)*fLineItemInvoiceDetail[[#This Row],[Quanity]]*fLineItemInvoiceDetail[[#This Row],[Unit Price]]</f>
        <v>144.17233464067616</v>
      </c>
      <c r="N11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87.946048451151697</v>
      </c>
      <c r="O1197" s="43">
        <f>VLOOKUP(fLineItemInvoiceDetail[[#This Row],[Product]],dProduct[],4,0)*fLineItemInvoiceDetail[[#This Row],[Quanity]]</f>
        <v>581</v>
      </c>
      <c r="AQ1197" s="30">
        <v>126162</v>
      </c>
      <c r="AR1197" s="28" t="s">
        <v>14</v>
      </c>
      <c r="AS1197" s="28">
        <v>83</v>
      </c>
      <c r="AT1197" s="28">
        <v>17.37</v>
      </c>
      <c r="AU1197" s="48">
        <f t="shared" si="38"/>
        <v>144.17233464067616</v>
      </c>
      <c r="AV1197" s="48">
        <f t="shared" si="39"/>
        <v>87.946048451151697</v>
      </c>
    </row>
    <row r="1198" spans="9:48" x14ac:dyDescent="0.25">
      <c r="I1198" s="46">
        <v>126162</v>
      </c>
      <c r="J1198" s="46" t="s">
        <v>10</v>
      </c>
      <c r="K1198" s="46">
        <v>113</v>
      </c>
      <c r="L1198" s="46">
        <v>15.92</v>
      </c>
      <c r="M1198" s="46">
        <f>VLOOKUP(fLineItemInvoiceDetail[[#This Row],[Invoice Number]],fInvoiceHeader[[Invoice Number]:[% Sales Discount]],5,0)*fLineItemInvoiceDetail[[#This Row],[Quanity]]*fLineItemInvoiceDetail[[#This Row],[Unit Price]]</f>
        <v>179.89766535932384</v>
      </c>
      <c r="N11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102.62895154884829</v>
      </c>
      <c r="O1198" s="46">
        <f>VLOOKUP(fLineItemInvoiceDetail[[#This Row],[Product]],dProduct[],4,0)*fLineItemInvoiceDetail[[#This Row],[Quanity]]</f>
        <v>678</v>
      </c>
      <c r="AQ1198" s="32">
        <v>126162</v>
      </c>
      <c r="AR1198" s="31" t="s">
        <v>10</v>
      </c>
      <c r="AS1198" s="31">
        <v>113</v>
      </c>
      <c r="AT1198" s="31">
        <v>15.92</v>
      </c>
      <c r="AU1198" s="48">
        <f t="shared" si="38"/>
        <v>179.89766535932384</v>
      </c>
      <c r="AV1198" s="48">
        <f t="shared" si="39"/>
        <v>102.62895154884829</v>
      </c>
    </row>
    <row r="1199" spans="9:48" x14ac:dyDescent="0.25">
      <c r="I1199" s="43">
        <v>126163</v>
      </c>
      <c r="J1199" s="43" t="s">
        <v>11</v>
      </c>
      <c r="K1199" s="43">
        <v>36</v>
      </c>
      <c r="L1199" s="43">
        <v>12.97</v>
      </c>
      <c r="M1199" s="43">
        <f>VLOOKUP(fLineItemInvoiceDetail[[#This Row],[Invoice Number]],fInvoiceHeader[[Invoice Number]:[% Sales Discount]],5,0)*fLineItemInvoiceDetail[[#This Row],[Quanity]]*fLineItemInvoiceDetail[[#This Row],[Unit Price]]</f>
        <v>16.340346652553585</v>
      </c>
      <c r="N11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15.699680511182107</v>
      </c>
      <c r="O1199" s="43">
        <f>VLOOKUP(fLineItemInvoiceDetail[[#This Row],[Product]],dProduct[],4,0)*fLineItemInvoiceDetail[[#This Row],[Quanity]]</f>
        <v>180</v>
      </c>
      <c r="AQ1199" s="30">
        <v>126163</v>
      </c>
      <c r="AR1199" s="28" t="s">
        <v>11</v>
      </c>
      <c r="AS1199" s="28">
        <v>36</v>
      </c>
      <c r="AT1199" s="28">
        <v>12.97</v>
      </c>
      <c r="AU1199" s="48">
        <f t="shared" si="38"/>
        <v>16.340346652553585</v>
      </c>
      <c r="AV1199" s="48">
        <f t="shared" si="39"/>
        <v>15.699680511182107</v>
      </c>
    </row>
    <row r="1200" spans="9:48" x14ac:dyDescent="0.25">
      <c r="I1200" s="46">
        <v>126163</v>
      </c>
      <c r="J1200" s="46" t="s">
        <v>14</v>
      </c>
      <c r="K1200" s="46">
        <v>19</v>
      </c>
      <c r="L1200" s="46">
        <v>23.16</v>
      </c>
      <c r="M1200" s="46">
        <f>VLOOKUP(fLineItemInvoiceDetail[[#This Row],[Invoice Number]],fInvoiceHeader[[Invoice Number]:[% Sales Discount]],5,0)*fLineItemInvoiceDetail[[#This Row],[Quanity]]*fLineItemInvoiceDetail[[#This Row],[Unit Price]]</f>
        <v>15.399653347446412</v>
      </c>
      <c r="N12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11.60031948881789</v>
      </c>
      <c r="O1200" s="46">
        <f>VLOOKUP(fLineItemInvoiceDetail[[#This Row],[Product]],dProduct[],4,0)*fLineItemInvoiceDetail[[#This Row],[Quanity]]</f>
        <v>133</v>
      </c>
      <c r="AQ1200" s="32">
        <v>126163</v>
      </c>
      <c r="AR1200" s="31" t="s">
        <v>14</v>
      </c>
      <c r="AS1200" s="31">
        <v>19</v>
      </c>
      <c r="AT1200" s="31">
        <v>23.16</v>
      </c>
      <c r="AU1200" s="48">
        <f t="shared" si="38"/>
        <v>15.399653347446412</v>
      </c>
      <c r="AV1200" s="48">
        <f t="shared" si="39"/>
        <v>11.60031948881789</v>
      </c>
    </row>
    <row r="1201" spans="9:48" x14ac:dyDescent="0.25">
      <c r="I1201" s="43">
        <v>126164</v>
      </c>
      <c r="J1201" s="43" t="s">
        <v>16</v>
      </c>
      <c r="K1201" s="43">
        <v>49</v>
      </c>
      <c r="L1201" s="43">
        <v>12.32</v>
      </c>
      <c r="M1201" s="43">
        <f>VLOOKUP(fLineItemInvoiceDetail[[#This Row],[Invoice Number]],fInvoiceHeader[[Invoice Number]:[% Sales Discount]],5,0)*fLineItemInvoiceDetail[[#This Row],[Quanity]]*fLineItemInvoiceDetail[[#This Row],[Unit Price]]</f>
        <v>60.368409545755725</v>
      </c>
      <c r="N12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23.860093652445372</v>
      </c>
      <c r="O1201" s="43">
        <f>VLOOKUP(fLineItemInvoiceDetail[[#This Row],[Product]],dProduct[],4,0)*fLineItemInvoiceDetail[[#This Row],[Quanity]]</f>
        <v>171.5</v>
      </c>
      <c r="AQ1201" s="30">
        <v>126164</v>
      </c>
      <c r="AR1201" s="28" t="s">
        <v>16</v>
      </c>
      <c r="AS1201" s="28">
        <v>49</v>
      </c>
      <c r="AT1201" s="28">
        <v>12.32</v>
      </c>
      <c r="AU1201" s="48">
        <f t="shared" si="38"/>
        <v>60.368409545755725</v>
      </c>
      <c r="AV1201" s="48">
        <f t="shared" si="39"/>
        <v>23.860093652445372</v>
      </c>
    </row>
    <row r="1202" spans="9:48" x14ac:dyDescent="0.25">
      <c r="I1202" s="46">
        <v>126164</v>
      </c>
      <c r="J1202" s="46" t="s">
        <v>16</v>
      </c>
      <c r="K1202" s="46">
        <v>14</v>
      </c>
      <c r="L1202" s="46">
        <v>18</v>
      </c>
      <c r="M1202" s="46">
        <f>VLOOKUP(fLineItemInvoiceDetail[[#This Row],[Invoice Number]],fInvoiceHeader[[Invoice Number]:[% Sales Discount]],5,0)*fLineItemInvoiceDetail[[#This Row],[Quanity]]*fLineItemInvoiceDetail[[#This Row],[Unit Price]]</f>
        <v>25.200170960658699</v>
      </c>
      <c r="N12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6.8171696149843921</v>
      </c>
      <c r="O1202" s="46">
        <f>VLOOKUP(fLineItemInvoiceDetail[[#This Row],[Product]],dProduct[],4,0)*fLineItemInvoiceDetail[[#This Row],[Quanity]]</f>
        <v>49</v>
      </c>
      <c r="AQ1202" s="32">
        <v>126164</v>
      </c>
      <c r="AR1202" s="31" t="s">
        <v>16</v>
      </c>
      <c r="AS1202" s="31">
        <v>14</v>
      </c>
      <c r="AT1202" s="31">
        <v>18</v>
      </c>
      <c r="AU1202" s="48">
        <f t="shared" si="38"/>
        <v>25.200170960658699</v>
      </c>
      <c r="AV1202" s="48">
        <f t="shared" si="39"/>
        <v>6.8171696149843921</v>
      </c>
    </row>
    <row r="1203" spans="9:48" x14ac:dyDescent="0.25">
      <c r="I1203" s="43">
        <v>126164</v>
      </c>
      <c r="J1203" s="43" t="s">
        <v>8</v>
      </c>
      <c r="K1203" s="43">
        <v>102</v>
      </c>
      <c r="L1203" s="43">
        <v>15.37</v>
      </c>
      <c r="M1203" s="43">
        <f>VLOOKUP(fLineItemInvoiceDetail[[#This Row],[Invoice Number]],fInvoiceHeader[[Invoice Number]:[% Sales Discount]],5,0)*fLineItemInvoiceDetail[[#This Row],[Quanity]]*fLineItemInvoiceDetail[[#This Row],[Unit Price]]</f>
        <v>156.77506357882169</v>
      </c>
      <c r="N12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56.7633714880333</v>
      </c>
      <c r="O1203" s="43">
        <f>VLOOKUP(fLineItemInvoiceDetail[[#This Row],[Product]],dProduct[],4,0)*fLineItemInvoiceDetail[[#This Row],[Quanity]]</f>
        <v>408</v>
      </c>
      <c r="AQ1203" s="30">
        <v>126164</v>
      </c>
      <c r="AR1203" s="28" t="s">
        <v>8</v>
      </c>
      <c r="AS1203" s="28">
        <v>102</v>
      </c>
      <c r="AT1203" s="28">
        <v>15.37</v>
      </c>
      <c r="AU1203" s="48">
        <f t="shared" si="38"/>
        <v>156.77506357882169</v>
      </c>
      <c r="AV1203" s="48">
        <f t="shared" si="39"/>
        <v>56.7633714880333</v>
      </c>
    </row>
    <row r="1204" spans="9:48" x14ac:dyDescent="0.25">
      <c r="I1204" s="46">
        <v>126164</v>
      </c>
      <c r="J1204" s="46" t="s">
        <v>10</v>
      </c>
      <c r="K1204" s="46">
        <v>38</v>
      </c>
      <c r="L1204" s="46">
        <v>18.82</v>
      </c>
      <c r="M1204" s="46">
        <f>VLOOKUP(fLineItemInvoiceDetail[[#This Row],[Invoice Number]],fInvoiceHeader[[Invoice Number]:[% Sales Discount]],5,0)*fLineItemInvoiceDetail[[#This Row],[Quanity]]*fLineItemInvoiceDetail[[#This Row],[Unit Price]]</f>
        <v>71.516485175494736</v>
      </c>
      <c r="N12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31.720707596253902</v>
      </c>
      <c r="O1204" s="46">
        <f>VLOOKUP(fLineItemInvoiceDetail[[#This Row],[Product]],dProduct[],4,0)*fLineItemInvoiceDetail[[#This Row],[Quanity]]</f>
        <v>228</v>
      </c>
      <c r="AQ1204" s="32">
        <v>126164</v>
      </c>
      <c r="AR1204" s="31" t="s">
        <v>10</v>
      </c>
      <c r="AS1204" s="31">
        <v>38</v>
      </c>
      <c r="AT1204" s="31">
        <v>18.82</v>
      </c>
      <c r="AU1204" s="48">
        <f t="shared" si="38"/>
        <v>71.516485175494736</v>
      </c>
      <c r="AV1204" s="48">
        <f t="shared" si="39"/>
        <v>31.720707596253902</v>
      </c>
    </row>
    <row r="1205" spans="9:48" x14ac:dyDescent="0.25">
      <c r="I1205" s="43">
        <v>126164</v>
      </c>
      <c r="J1205" s="43" t="s">
        <v>11</v>
      </c>
      <c r="K1205" s="43">
        <v>117</v>
      </c>
      <c r="L1205" s="43">
        <v>10.97</v>
      </c>
      <c r="M1205" s="43">
        <f>VLOOKUP(fLineItemInvoiceDetail[[#This Row],[Invoice Number]],fInvoiceHeader[[Invoice Number]:[% Sales Discount]],5,0)*fLineItemInvoiceDetail[[#This Row],[Quanity]]*fLineItemInvoiceDetail[[#This Row],[Unit Price]]</f>
        <v>128.34987073926919</v>
      </c>
      <c r="N12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81.388657648283043</v>
      </c>
      <c r="O1205" s="43">
        <f>VLOOKUP(fLineItemInvoiceDetail[[#This Row],[Product]],dProduct[],4,0)*fLineItemInvoiceDetail[[#This Row],[Quanity]]</f>
        <v>585</v>
      </c>
      <c r="AQ1205" s="30">
        <v>126164</v>
      </c>
      <c r="AR1205" s="28" t="s">
        <v>11</v>
      </c>
      <c r="AS1205" s="28">
        <v>117</v>
      </c>
      <c r="AT1205" s="28">
        <v>10.97</v>
      </c>
      <c r="AU1205" s="48">
        <f t="shared" si="38"/>
        <v>128.34987073926919</v>
      </c>
      <c r="AV1205" s="48">
        <f t="shared" si="39"/>
        <v>81.388657648283043</v>
      </c>
    </row>
    <row r="1206" spans="9:48" x14ac:dyDescent="0.25">
      <c r="I1206" s="46">
        <v>126166</v>
      </c>
      <c r="J1206" s="46" t="s">
        <v>15</v>
      </c>
      <c r="K1206" s="46">
        <v>26</v>
      </c>
      <c r="L1206" s="46">
        <v>18.82</v>
      </c>
      <c r="M1206" s="46">
        <f>VLOOKUP(fLineItemInvoiceDetail[[#This Row],[Invoice Number]],fInvoiceHeader[[Invoice Number]:[% Sales Discount]],5,0)*fLineItemInvoiceDetail[[#This Row],[Quanity]]*fLineItemInvoiceDetail[[#This Row],[Unit Price]]</f>
        <v>9.7899999999999991</v>
      </c>
      <c r="N12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18.899999999999999</v>
      </c>
      <c r="O1206" s="46">
        <f>VLOOKUP(fLineItemInvoiceDetail[[#This Row],[Product]],dProduct[],4,0)*fLineItemInvoiceDetail[[#This Row],[Quanity]]</f>
        <v>130</v>
      </c>
      <c r="AQ1206" s="32">
        <v>126166</v>
      </c>
      <c r="AR1206" s="31" t="s">
        <v>15</v>
      </c>
      <c r="AS1206" s="31">
        <v>26</v>
      </c>
      <c r="AT1206" s="31">
        <v>18.82</v>
      </c>
      <c r="AU1206" s="48">
        <f t="shared" si="38"/>
        <v>9.7899999999999991</v>
      </c>
      <c r="AV1206" s="48">
        <f t="shared" si="39"/>
        <v>18.899999999999999</v>
      </c>
    </row>
    <row r="1207" spans="9:48" x14ac:dyDescent="0.25">
      <c r="I1207" s="43">
        <v>126168</v>
      </c>
      <c r="J1207" s="43" t="s">
        <v>14</v>
      </c>
      <c r="K1207" s="43">
        <v>28</v>
      </c>
      <c r="L1207" s="43">
        <v>18.82</v>
      </c>
      <c r="M1207" s="43">
        <f>VLOOKUP(fLineItemInvoiceDetail[[#This Row],[Invoice Number]],fInvoiceHeader[[Invoice Number]:[% Sales Discount]],5,0)*fLineItemInvoiceDetail[[#This Row],[Quanity]]*fLineItemInvoiceDetail[[#This Row],[Unit Price]]</f>
        <v>15.809999999999999</v>
      </c>
      <c r="N12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31.85</v>
      </c>
      <c r="O1207" s="43">
        <f>VLOOKUP(fLineItemInvoiceDetail[[#This Row],[Product]],dProduct[],4,0)*fLineItemInvoiceDetail[[#This Row],[Quanity]]</f>
        <v>196</v>
      </c>
      <c r="AQ1207" s="30">
        <v>126168</v>
      </c>
      <c r="AR1207" s="28" t="s">
        <v>14</v>
      </c>
      <c r="AS1207" s="28">
        <v>28</v>
      </c>
      <c r="AT1207" s="28">
        <v>18.82</v>
      </c>
      <c r="AU1207" s="48">
        <f t="shared" si="38"/>
        <v>15.809999999999999</v>
      </c>
      <c r="AV1207" s="48">
        <f t="shared" si="39"/>
        <v>31.85</v>
      </c>
    </row>
    <row r="1208" spans="9:48" x14ac:dyDescent="0.25">
      <c r="I1208" s="46">
        <v>126169</v>
      </c>
      <c r="J1208" s="46" t="s">
        <v>21</v>
      </c>
      <c r="K1208" s="46">
        <v>35</v>
      </c>
      <c r="L1208" s="46">
        <v>16.87</v>
      </c>
      <c r="M1208" s="46">
        <f>VLOOKUP(fLineItemInvoiceDetail[[#This Row],[Invoice Number]],fInvoiceHeader[[Invoice Number]:[% Sales Discount]],5,0)*fLineItemInvoiceDetail[[#This Row],[Quanity]]*fLineItemInvoiceDetail[[#This Row],[Unit Price]]</f>
        <v>17.709999999999997</v>
      </c>
      <c r="N12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208" s="46">
        <f>VLOOKUP(fLineItemInvoiceDetail[[#This Row],[Product]],dProduct[],4,0)*fLineItemInvoiceDetail[[#This Row],[Quanity]]</f>
        <v>122.5</v>
      </c>
      <c r="AQ1208" s="32">
        <v>126169</v>
      </c>
      <c r="AR1208" s="31" t="s">
        <v>21</v>
      </c>
      <c r="AS1208" s="31">
        <v>35</v>
      </c>
      <c r="AT1208" s="31">
        <v>16.87</v>
      </c>
      <c r="AU1208" s="48">
        <f t="shared" si="38"/>
        <v>17.709999999999997</v>
      </c>
      <c r="AV1208" s="48">
        <f t="shared" si="39"/>
        <v>9.8000000000000007</v>
      </c>
    </row>
    <row r="1209" spans="9:48" x14ac:dyDescent="0.25">
      <c r="I1209" s="43">
        <v>126170</v>
      </c>
      <c r="J1209" s="43" t="s">
        <v>8</v>
      </c>
      <c r="K1209" s="43">
        <v>194</v>
      </c>
      <c r="L1209" s="43">
        <v>12.58</v>
      </c>
      <c r="M1209" s="43">
        <f>VLOOKUP(fLineItemInvoiceDetail[[#This Row],[Invoice Number]],fInvoiceHeader[[Invoice Number]:[% Sales Discount]],5,0)*fLineItemInvoiceDetail[[#This Row],[Quanity]]*fLineItemInvoiceDetail[[#This Row],[Unit Price]]</f>
        <v>244.05002955044569</v>
      </c>
      <c r="N12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77.350605686032139</v>
      </c>
      <c r="O1209" s="43">
        <f>VLOOKUP(fLineItemInvoiceDetail[[#This Row],[Product]],dProduct[],4,0)*fLineItemInvoiceDetail[[#This Row],[Quanity]]</f>
        <v>776</v>
      </c>
      <c r="AQ1209" s="30">
        <v>126170</v>
      </c>
      <c r="AR1209" s="28" t="s">
        <v>8</v>
      </c>
      <c r="AS1209" s="28">
        <v>194</v>
      </c>
      <c r="AT1209" s="28">
        <v>12.58</v>
      </c>
      <c r="AU1209" s="48">
        <f t="shared" si="38"/>
        <v>244.05002955044569</v>
      </c>
      <c r="AV1209" s="48">
        <f t="shared" si="39"/>
        <v>77.350605686032139</v>
      </c>
    </row>
    <row r="1210" spans="9:48" x14ac:dyDescent="0.25">
      <c r="I1210" s="46">
        <v>126170</v>
      </c>
      <c r="J1210" s="46" t="s">
        <v>11</v>
      </c>
      <c r="K1210" s="46">
        <v>236</v>
      </c>
      <c r="L1210" s="46">
        <v>8.98</v>
      </c>
      <c r="M1210" s="46">
        <f>VLOOKUP(fLineItemInvoiceDetail[[#This Row],[Invoice Number]],fInvoiceHeader[[Invoice Number]:[% Sales Discount]],5,0)*fLineItemInvoiceDetail[[#This Row],[Quanity]]*fLineItemInvoiceDetail[[#This Row],[Unit Price]]</f>
        <v>211.92628891616073</v>
      </c>
      <c r="N12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117.62076637824475</v>
      </c>
      <c r="O1210" s="46">
        <f>VLOOKUP(fLineItemInvoiceDetail[[#This Row],[Product]],dProduct[],4,0)*fLineItemInvoiceDetail[[#This Row],[Quanity]]</f>
        <v>1180</v>
      </c>
      <c r="AQ1210" s="32">
        <v>126170</v>
      </c>
      <c r="AR1210" s="31" t="s">
        <v>11</v>
      </c>
      <c r="AS1210" s="31">
        <v>236</v>
      </c>
      <c r="AT1210" s="31">
        <v>8.98</v>
      </c>
      <c r="AU1210" s="48">
        <f t="shared" si="38"/>
        <v>211.92628891616073</v>
      </c>
      <c r="AV1210" s="48">
        <f t="shared" si="39"/>
        <v>117.62076637824475</v>
      </c>
    </row>
    <row r="1211" spans="9:48" x14ac:dyDescent="0.25">
      <c r="I1211" s="43">
        <v>126170</v>
      </c>
      <c r="J1211" s="43" t="s">
        <v>21</v>
      </c>
      <c r="K1211" s="43">
        <v>19</v>
      </c>
      <c r="L1211" s="43">
        <v>20.76</v>
      </c>
      <c r="M1211" s="43">
        <f>VLOOKUP(fLineItemInvoiceDetail[[#This Row],[Invoice Number]],fInvoiceHeader[[Invoice Number]:[% Sales Discount]],5,0)*fLineItemInvoiceDetail[[#This Row],[Quanity]]*fLineItemInvoiceDetail[[#This Row],[Unit Price]]</f>
        <v>39.443681533393622</v>
      </c>
      <c r="N12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6.6286279357231148</v>
      </c>
      <c r="O1211" s="43">
        <f>VLOOKUP(fLineItemInvoiceDetail[[#This Row],[Product]],dProduct[],4,0)*fLineItemInvoiceDetail[[#This Row],[Quanity]]</f>
        <v>66.5</v>
      </c>
      <c r="AQ1211" s="30">
        <v>126170</v>
      </c>
      <c r="AR1211" s="28" t="s">
        <v>21</v>
      </c>
      <c r="AS1211" s="28">
        <v>19</v>
      </c>
      <c r="AT1211" s="28">
        <v>20.76</v>
      </c>
      <c r="AU1211" s="48">
        <f t="shared" si="38"/>
        <v>39.443681533393622</v>
      </c>
      <c r="AV1211" s="48">
        <f t="shared" si="39"/>
        <v>6.6286279357231148</v>
      </c>
    </row>
    <row r="1212" spans="9:48" x14ac:dyDescent="0.25">
      <c r="I1212" s="46">
        <v>126171</v>
      </c>
      <c r="J1212" s="46" t="s">
        <v>6</v>
      </c>
      <c r="K1212" s="46">
        <v>171</v>
      </c>
      <c r="L1212" s="46">
        <v>20.68</v>
      </c>
      <c r="M1212" s="46">
        <f>VLOOKUP(fLineItemInvoiceDetail[[#This Row],[Invoice Number]],fInvoiceHeader[[Invoice Number]:[% Sales Discount]],5,0)*fLineItemInvoiceDetail[[#This Row],[Quanity]]*fLineItemInvoiceDetail[[#This Row],[Unit Price]]</f>
        <v>353.63000000000005</v>
      </c>
      <c r="N12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69.3</v>
      </c>
      <c r="O1212" s="46">
        <f>VLOOKUP(fLineItemInvoiceDetail[[#This Row],[Product]],dProduct[],4,0)*fLineItemInvoiceDetail[[#This Row],[Quanity]]</f>
        <v>513</v>
      </c>
      <c r="AQ1212" s="32">
        <v>126171</v>
      </c>
      <c r="AR1212" s="31" t="s">
        <v>6</v>
      </c>
      <c r="AS1212" s="31">
        <v>171</v>
      </c>
      <c r="AT1212" s="31">
        <v>20.68</v>
      </c>
      <c r="AU1212" s="48">
        <f t="shared" si="38"/>
        <v>353.63000000000005</v>
      </c>
      <c r="AV1212" s="48">
        <f t="shared" si="39"/>
        <v>69.3</v>
      </c>
    </row>
    <row r="1213" spans="9:48" x14ac:dyDescent="0.25">
      <c r="I1213" s="43">
        <v>126172</v>
      </c>
      <c r="J1213" s="43" t="s">
        <v>10</v>
      </c>
      <c r="K1213" s="43">
        <v>193</v>
      </c>
      <c r="L1213" s="43">
        <v>13.03</v>
      </c>
      <c r="M1213" s="43">
        <f>VLOOKUP(fLineItemInvoiceDetail[[#This Row],[Invoice Number]],fInvoiceHeader[[Invoice Number]:[% Sales Discount]],5,0)*fLineItemInvoiceDetail[[#This Row],[Quanity]]*fLineItemInvoiceDetail[[#This Row],[Unit Price]]</f>
        <v>188.61</v>
      </c>
      <c r="N12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140.52500000000001</v>
      </c>
      <c r="O1213" s="43">
        <f>VLOOKUP(fLineItemInvoiceDetail[[#This Row],[Product]],dProduct[],4,0)*fLineItemInvoiceDetail[[#This Row],[Quanity]]</f>
        <v>1158</v>
      </c>
      <c r="AQ1213" s="30">
        <v>126172</v>
      </c>
      <c r="AR1213" s="28" t="s">
        <v>10</v>
      </c>
      <c r="AS1213" s="28">
        <v>193</v>
      </c>
      <c r="AT1213" s="28">
        <v>13.03</v>
      </c>
      <c r="AU1213" s="48">
        <f t="shared" si="38"/>
        <v>188.61</v>
      </c>
      <c r="AV1213" s="48">
        <f t="shared" si="39"/>
        <v>140.52500000000001</v>
      </c>
    </row>
    <row r="1214" spans="9:48" x14ac:dyDescent="0.25">
      <c r="I1214" s="46">
        <v>126173</v>
      </c>
      <c r="J1214" s="46" t="s">
        <v>14</v>
      </c>
      <c r="K1214" s="46">
        <v>74</v>
      </c>
      <c r="L1214" s="46">
        <v>17.37</v>
      </c>
      <c r="M1214" s="46">
        <f>VLOOKUP(fLineItemInvoiceDetail[[#This Row],[Invoice Number]],fInvoiceHeader[[Invoice Number]:[% Sales Discount]],5,0)*fLineItemInvoiceDetail[[#This Row],[Quanity]]*fLineItemInvoiceDetail[[#This Row],[Unit Price]]</f>
        <v>128.53688442211057</v>
      </c>
      <c r="N12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60.48099369085174</v>
      </c>
      <c r="O1214" s="46">
        <f>VLOOKUP(fLineItemInvoiceDetail[[#This Row],[Product]],dProduct[],4,0)*fLineItemInvoiceDetail[[#This Row],[Quanity]]</f>
        <v>518</v>
      </c>
      <c r="AQ1214" s="32">
        <v>126173</v>
      </c>
      <c r="AR1214" s="31" t="s">
        <v>14</v>
      </c>
      <c r="AS1214" s="31">
        <v>74</v>
      </c>
      <c r="AT1214" s="31">
        <v>17.37</v>
      </c>
      <c r="AU1214" s="48">
        <f t="shared" si="38"/>
        <v>128.53688442211057</v>
      </c>
      <c r="AV1214" s="48">
        <f t="shared" si="39"/>
        <v>60.48099369085174</v>
      </c>
    </row>
    <row r="1215" spans="9:48" x14ac:dyDescent="0.25">
      <c r="I1215" s="43">
        <v>126173</v>
      </c>
      <c r="J1215" s="43" t="s">
        <v>10</v>
      </c>
      <c r="K1215" s="43">
        <v>71</v>
      </c>
      <c r="L1215" s="43">
        <v>17.37</v>
      </c>
      <c r="M1215" s="43">
        <f>VLOOKUP(fLineItemInvoiceDetail[[#This Row],[Invoice Number]],fInvoiceHeader[[Invoice Number]:[% Sales Discount]],5,0)*fLineItemInvoiceDetail[[#This Row],[Quanity]]*fLineItemInvoiceDetail[[#This Row],[Unit Price]]</f>
        <v>123.32592964824123</v>
      </c>
      <c r="N12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49.739195583596221</v>
      </c>
      <c r="O1215" s="43">
        <f>VLOOKUP(fLineItemInvoiceDetail[[#This Row],[Product]],dProduct[],4,0)*fLineItemInvoiceDetail[[#This Row],[Quanity]]</f>
        <v>426</v>
      </c>
      <c r="AQ1215" s="30">
        <v>126173</v>
      </c>
      <c r="AR1215" s="28" t="s">
        <v>10</v>
      </c>
      <c r="AS1215" s="28">
        <v>71</v>
      </c>
      <c r="AT1215" s="28">
        <v>17.37</v>
      </c>
      <c r="AU1215" s="48">
        <f t="shared" si="38"/>
        <v>123.32592964824123</v>
      </c>
      <c r="AV1215" s="48">
        <f t="shared" si="39"/>
        <v>49.739195583596221</v>
      </c>
    </row>
    <row r="1216" spans="9:48" x14ac:dyDescent="0.25">
      <c r="I1216" s="46">
        <v>126173</v>
      </c>
      <c r="J1216" s="46" t="s">
        <v>10</v>
      </c>
      <c r="K1216" s="46">
        <v>54</v>
      </c>
      <c r="L1216" s="46">
        <v>17.37</v>
      </c>
      <c r="M1216" s="46">
        <f>VLOOKUP(fLineItemInvoiceDetail[[#This Row],[Invoice Number]],fInvoiceHeader[[Invoice Number]:[% Sales Discount]],5,0)*fLineItemInvoiceDetail[[#This Row],[Quanity]]*fLineItemInvoiceDetail[[#This Row],[Unit Price]]</f>
        <v>93.797185929648251</v>
      </c>
      <c r="N12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37.829810725552058</v>
      </c>
      <c r="O1216" s="46">
        <f>VLOOKUP(fLineItemInvoiceDetail[[#This Row],[Product]],dProduct[],4,0)*fLineItemInvoiceDetail[[#This Row],[Quanity]]</f>
        <v>324</v>
      </c>
      <c r="AQ1216" s="32">
        <v>126173</v>
      </c>
      <c r="AR1216" s="31" t="s">
        <v>10</v>
      </c>
      <c r="AS1216" s="31">
        <v>54</v>
      </c>
      <c r="AT1216" s="31">
        <v>17.37</v>
      </c>
      <c r="AU1216" s="48">
        <f t="shared" si="38"/>
        <v>93.797185929648251</v>
      </c>
      <c r="AV1216" s="48">
        <f t="shared" si="39"/>
        <v>37.829810725552058</v>
      </c>
    </row>
    <row r="1217" spans="9:48" x14ac:dyDescent="0.25">
      <c r="I1217" s="43">
        <v>126174</v>
      </c>
      <c r="J1217" s="43" t="s">
        <v>13</v>
      </c>
      <c r="K1217" s="43">
        <v>69</v>
      </c>
      <c r="L1217" s="43">
        <v>14.97</v>
      </c>
      <c r="M1217" s="43">
        <f>VLOOKUP(fLineItemInvoiceDetail[[#This Row],[Invoice Number]],fInvoiceHeader[[Invoice Number]:[% Sales Discount]],5,0)*fLineItemInvoiceDetail[[#This Row],[Quanity]]*fLineItemInvoiceDetail[[#This Row],[Unit Price]]</f>
        <v>51.65</v>
      </c>
      <c r="N12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1217" s="43">
        <f>VLOOKUP(fLineItemInvoiceDetail[[#This Row],[Product]],dProduct[],4,0)*fLineItemInvoiceDetail[[#This Row],[Quanity]]</f>
        <v>379.5</v>
      </c>
      <c r="AQ1217" s="30">
        <v>126174</v>
      </c>
      <c r="AR1217" s="28" t="s">
        <v>13</v>
      </c>
      <c r="AS1217" s="28">
        <v>69</v>
      </c>
      <c r="AT1217" s="28">
        <v>14.97</v>
      </c>
      <c r="AU1217" s="48">
        <f t="shared" si="38"/>
        <v>51.65</v>
      </c>
      <c r="AV1217" s="48">
        <f t="shared" si="39"/>
        <v>25.2</v>
      </c>
    </row>
    <row r="1218" spans="9:48" x14ac:dyDescent="0.25">
      <c r="I1218" s="46">
        <v>126175</v>
      </c>
      <c r="J1218" s="46" t="s">
        <v>21</v>
      </c>
      <c r="K1218" s="46">
        <v>75</v>
      </c>
      <c r="L1218" s="46">
        <v>15.57</v>
      </c>
      <c r="M1218" s="46">
        <f>VLOOKUP(fLineItemInvoiceDetail[[#This Row],[Invoice Number]],fInvoiceHeader[[Invoice Number]:[% Sales Discount]],5,0)*fLineItemInvoiceDetail[[#This Row],[Quanity]]*fLineItemInvoiceDetail[[#This Row],[Unit Price]]</f>
        <v>116.77624407393597</v>
      </c>
      <c r="N12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29.660988483685216</v>
      </c>
      <c r="O1218" s="46">
        <f>VLOOKUP(fLineItemInvoiceDetail[[#This Row],[Product]],dProduct[],4,0)*fLineItemInvoiceDetail[[#This Row],[Quanity]]</f>
        <v>262.5</v>
      </c>
      <c r="AQ1218" s="32">
        <v>126175</v>
      </c>
      <c r="AR1218" s="31" t="s">
        <v>21</v>
      </c>
      <c r="AS1218" s="31">
        <v>75</v>
      </c>
      <c r="AT1218" s="31">
        <v>15.57</v>
      </c>
      <c r="AU1218" s="48">
        <f t="shared" si="38"/>
        <v>116.77624407393597</v>
      </c>
      <c r="AV1218" s="48">
        <f t="shared" si="39"/>
        <v>29.660988483685216</v>
      </c>
    </row>
    <row r="1219" spans="9:48" x14ac:dyDescent="0.25">
      <c r="I1219" s="43">
        <v>126175</v>
      </c>
      <c r="J1219" s="43" t="s">
        <v>16</v>
      </c>
      <c r="K1219" s="43">
        <v>28</v>
      </c>
      <c r="L1219" s="43">
        <v>12.32</v>
      </c>
      <c r="M1219" s="43">
        <f>VLOOKUP(fLineItemInvoiceDetail[[#This Row],[Invoice Number]],fInvoiceHeader[[Invoice Number]:[% Sales Discount]],5,0)*fLineItemInvoiceDetail[[#This Row],[Quanity]]*fLineItemInvoiceDetail[[#This Row],[Unit Price]]</f>
        <v>34.496367506525324</v>
      </c>
      <c r="N12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11.073435700575814</v>
      </c>
      <c r="O1219" s="43">
        <f>VLOOKUP(fLineItemInvoiceDetail[[#This Row],[Product]],dProduct[],4,0)*fLineItemInvoiceDetail[[#This Row],[Quanity]]</f>
        <v>98</v>
      </c>
      <c r="AQ1219" s="30">
        <v>126175</v>
      </c>
      <c r="AR1219" s="28" t="s">
        <v>16</v>
      </c>
      <c r="AS1219" s="28">
        <v>28</v>
      </c>
      <c r="AT1219" s="28">
        <v>12.32</v>
      </c>
      <c r="AU1219" s="48">
        <f t="shared" si="38"/>
        <v>34.496367506525324</v>
      </c>
      <c r="AV1219" s="48">
        <f t="shared" si="39"/>
        <v>11.073435700575814</v>
      </c>
    </row>
    <row r="1220" spans="9:48" x14ac:dyDescent="0.25">
      <c r="I1220" s="46">
        <v>126175</v>
      </c>
      <c r="J1220" s="46" t="s">
        <v>21</v>
      </c>
      <c r="K1220" s="46">
        <v>192</v>
      </c>
      <c r="L1220" s="46">
        <v>11.68</v>
      </c>
      <c r="M1220" s="46">
        <f>VLOOKUP(fLineItemInvoiceDetail[[#This Row],[Invoice Number]],fInvoiceHeader[[Invoice Number]:[% Sales Discount]],5,0)*fLineItemInvoiceDetail[[#This Row],[Quanity]]*fLineItemInvoiceDetail[[#This Row],[Unit Price]]</f>
        <v>224.25838913332979</v>
      </c>
      <c r="N12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75.93213051823416</v>
      </c>
      <c r="O1220" s="46">
        <f>VLOOKUP(fLineItemInvoiceDetail[[#This Row],[Product]],dProduct[],4,0)*fLineItemInvoiceDetail[[#This Row],[Quanity]]</f>
        <v>672</v>
      </c>
      <c r="AQ1220" s="32">
        <v>126175</v>
      </c>
      <c r="AR1220" s="31" t="s">
        <v>21</v>
      </c>
      <c r="AS1220" s="31">
        <v>192</v>
      </c>
      <c r="AT1220" s="31">
        <v>11.68</v>
      </c>
      <c r="AU1220" s="48">
        <f t="shared" si="38"/>
        <v>224.25838913332979</v>
      </c>
      <c r="AV1220" s="48">
        <f t="shared" si="39"/>
        <v>75.93213051823416</v>
      </c>
    </row>
    <row r="1221" spans="9:48" x14ac:dyDescent="0.25">
      <c r="I1221" s="43">
        <v>126175</v>
      </c>
      <c r="J1221" s="43" t="s">
        <v>15</v>
      </c>
      <c r="K1221" s="43">
        <v>54</v>
      </c>
      <c r="L1221" s="43">
        <v>17.37</v>
      </c>
      <c r="M1221" s="43">
        <f>VLOOKUP(fLineItemInvoiceDetail[[#This Row],[Invoice Number]],fInvoiceHeader[[Invoice Number]:[% Sales Discount]],5,0)*fLineItemInvoiceDetail[[#This Row],[Quanity]]*fLineItemInvoiceDetail[[#This Row],[Unit Price]]</f>
        <v>93.798999286208925</v>
      </c>
      <c r="N12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30.508445297504796</v>
      </c>
      <c r="O1221" s="43">
        <f>VLOOKUP(fLineItemInvoiceDetail[[#This Row],[Product]],dProduct[],4,0)*fLineItemInvoiceDetail[[#This Row],[Quanity]]</f>
        <v>270</v>
      </c>
      <c r="AQ1221" s="30">
        <v>126175</v>
      </c>
      <c r="AR1221" s="28" t="s">
        <v>15</v>
      </c>
      <c r="AS1221" s="28">
        <v>54</v>
      </c>
      <c r="AT1221" s="28">
        <v>17.37</v>
      </c>
      <c r="AU1221" s="48">
        <f t="shared" si="38"/>
        <v>93.798999286208925</v>
      </c>
      <c r="AV1221" s="48">
        <f t="shared" si="39"/>
        <v>30.508445297504796</v>
      </c>
    </row>
    <row r="1222" spans="9:48" x14ac:dyDescent="0.25">
      <c r="I1222" s="46">
        <v>126177</v>
      </c>
      <c r="J1222" s="46" t="s">
        <v>13</v>
      </c>
      <c r="K1222" s="46">
        <v>27</v>
      </c>
      <c r="L1222" s="46">
        <v>16.22</v>
      </c>
      <c r="M1222" s="46">
        <f>VLOOKUP(fLineItemInvoiceDetail[[#This Row],[Invoice Number]],fInvoiceHeader[[Invoice Number]:[% Sales Discount]],5,0)*fLineItemInvoiceDetail[[#This Row],[Quanity]]*fLineItemInvoiceDetail[[#This Row],[Unit Price]]</f>
        <v>21.896999999999998</v>
      </c>
      <c r="N12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24.034110371075162</v>
      </c>
      <c r="O1222" s="46">
        <f>VLOOKUP(fLineItemInvoiceDetail[[#This Row],[Product]],dProduct[],4,0)*fLineItemInvoiceDetail[[#This Row],[Quanity]]</f>
        <v>148.5</v>
      </c>
      <c r="AQ1222" s="32">
        <v>126177</v>
      </c>
      <c r="AR1222" s="31" t="s">
        <v>13</v>
      </c>
      <c r="AS1222" s="31">
        <v>27</v>
      </c>
      <c r="AT1222" s="31">
        <v>16.22</v>
      </c>
      <c r="AU1222" s="48">
        <f t="shared" si="38"/>
        <v>21.896999999999998</v>
      </c>
      <c r="AV1222" s="48">
        <f t="shared" si="39"/>
        <v>24.034110371075162</v>
      </c>
    </row>
    <row r="1223" spans="9:48" x14ac:dyDescent="0.25">
      <c r="I1223" s="43">
        <v>126177</v>
      </c>
      <c r="J1223" s="43" t="s">
        <v>17</v>
      </c>
      <c r="K1223" s="43">
        <v>58</v>
      </c>
      <c r="L1223" s="43">
        <v>16.77</v>
      </c>
      <c r="M1223" s="43">
        <f>VLOOKUP(fLineItemInvoiceDetail[[#This Row],[Invoice Number]],fInvoiceHeader[[Invoice Number]:[% Sales Discount]],5,0)*fLineItemInvoiceDetail[[#This Row],[Quanity]]*fLineItemInvoiceDetail[[#This Row],[Unit Price]]</f>
        <v>48.633000000000003</v>
      </c>
      <c r="N12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61.015889628924832</v>
      </c>
      <c r="O1223" s="43">
        <f>VLOOKUP(fLineItemInvoiceDetail[[#This Row],[Product]],dProduct[],4,0)*fLineItemInvoiceDetail[[#This Row],[Quanity]]</f>
        <v>377</v>
      </c>
      <c r="AQ1223" s="30">
        <v>126177</v>
      </c>
      <c r="AR1223" s="28" t="s">
        <v>17</v>
      </c>
      <c r="AS1223" s="28">
        <v>58</v>
      </c>
      <c r="AT1223" s="28">
        <v>16.77</v>
      </c>
      <c r="AU1223" s="48">
        <f t="shared" si="38"/>
        <v>48.633000000000003</v>
      </c>
      <c r="AV1223" s="48">
        <f t="shared" si="39"/>
        <v>61.015889628924832</v>
      </c>
    </row>
    <row r="1224" spans="9:48" x14ac:dyDescent="0.25">
      <c r="I1224" s="46">
        <v>126180</v>
      </c>
      <c r="J1224" s="46" t="s">
        <v>15</v>
      </c>
      <c r="K1224" s="46">
        <v>73</v>
      </c>
      <c r="L1224" s="46">
        <v>17.37</v>
      </c>
      <c r="M1224" s="46">
        <f>VLOOKUP(fLineItemInvoiceDetail[[#This Row],[Invoice Number]],fInvoiceHeader[[Invoice Number]:[% Sales Discount]],5,0)*fLineItemInvoiceDetail[[#This Row],[Quanity]]*fLineItemInvoiceDetail[[#This Row],[Unit Price]]</f>
        <v>95.100866129617216</v>
      </c>
      <c r="N12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46.558167467398768</v>
      </c>
      <c r="O1224" s="46">
        <f>VLOOKUP(fLineItemInvoiceDetail[[#This Row],[Product]],dProduct[],4,0)*fLineItemInvoiceDetail[[#This Row],[Quanity]]</f>
        <v>365</v>
      </c>
      <c r="AQ1224" s="32">
        <v>126180</v>
      </c>
      <c r="AR1224" s="31" t="s">
        <v>15</v>
      </c>
      <c r="AS1224" s="31">
        <v>73</v>
      </c>
      <c r="AT1224" s="31">
        <v>17.37</v>
      </c>
      <c r="AU1224" s="48">
        <f t="shared" si="38"/>
        <v>95.100866129617216</v>
      </c>
      <c r="AV1224" s="48">
        <f t="shared" si="39"/>
        <v>46.558167467398768</v>
      </c>
    </row>
    <row r="1225" spans="9:48" x14ac:dyDescent="0.25">
      <c r="I1225" s="43">
        <v>126180</v>
      </c>
      <c r="J1225" s="43" t="s">
        <v>16</v>
      </c>
      <c r="K1225" s="43">
        <v>29</v>
      </c>
      <c r="L1225" s="43">
        <v>12.32</v>
      </c>
      <c r="M1225" s="43">
        <f>VLOOKUP(fLineItemInvoiceDetail[[#This Row],[Invoice Number]],fInvoiceHeader[[Invoice Number]:[% Sales Discount]],5,0)*fLineItemInvoiceDetail[[#This Row],[Quanity]]*fLineItemInvoiceDetail[[#This Row],[Unit Price]]</f>
        <v>26.796032721184879</v>
      </c>
      <c r="N12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12.946997254632807</v>
      </c>
      <c r="O1225" s="43">
        <f>VLOOKUP(fLineItemInvoiceDetail[[#This Row],[Product]],dProduct[],4,0)*fLineItemInvoiceDetail[[#This Row],[Quanity]]</f>
        <v>101.5</v>
      </c>
      <c r="AQ1225" s="30">
        <v>126180</v>
      </c>
      <c r="AR1225" s="28" t="s">
        <v>16</v>
      </c>
      <c r="AS1225" s="28">
        <v>29</v>
      </c>
      <c r="AT1225" s="28">
        <v>12.32</v>
      </c>
      <c r="AU1225" s="48">
        <f t="shared" si="38"/>
        <v>26.796032721184879</v>
      </c>
      <c r="AV1225" s="48">
        <f t="shared" si="39"/>
        <v>12.946997254632807</v>
      </c>
    </row>
    <row r="1226" spans="9:48" x14ac:dyDescent="0.25">
      <c r="I1226" s="46">
        <v>126180</v>
      </c>
      <c r="J1226" s="46" t="s">
        <v>21</v>
      </c>
      <c r="K1226" s="46">
        <v>32</v>
      </c>
      <c r="L1226" s="46">
        <v>16.87</v>
      </c>
      <c r="M1226" s="46">
        <f>VLOOKUP(fLineItemInvoiceDetail[[#This Row],[Invoice Number]],fInvoiceHeader[[Invoice Number]:[% Sales Discount]],5,0)*fLineItemInvoiceDetail[[#This Row],[Quanity]]*fLineItemInvoiceDetail[[#This Row],[Unit Price]]</f>
        <v>40.488049440787186</v>
      </c>
      <c r="N12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14.286341798215512</v>
      </c>
      <c r="O1226" s="46">
        <f>VLOOKUP(fLineItemInvoiceDetail[[#This Row],[Product]],dProduct[],4,0)*fLineItemInvoiceDetail[[#This Row],[Quanity]]</f>
        <v>112</v>
      </c>
      <c r="AQ1226" s="32">
        <v>126180</v>
      </c>
      <c r="AR1226" s="31" t="s">
        <v>21</v>
      </c>
      <c r="AS1226" s="31">
        <v>32</v>
      </c>
      <c r="AT1226" s="31">
        <v>16.87</v>
      </c>
      <c r="AU1226" s="48">
        <f t="shared" ref="AU1226:AU1289" si="40">VLOOKUP(AQ1226,$AM$9:$AO$872,3,0)/SUMPRODUCT($AS$9:$AS$1780,$AT$9:$AT$1780,--($AQ$9:$AQ$1780=AQ1226))*AS1226*AT1226</f>
        <v>40.488049440787186</v>
      </c>
      <c r="AV1226" s="48">
        <f t="shared" ref="AV1226:AV1289" si="41">(VLOOKUP(AR1226,$AX$9:$BA$19,4,0)*AS1226)/SUMPRODUCT(SUMIFS($BA$9:$BA$19,$AX$9:$AX$19,$AR$9:$AR$1780),$AS$9:$AS$1780,--($AQ$9:$AQ$1780=AQ1226))*VLOOKUP(AQ1226,$AM$9:$AO$872,2,0)</f>
        <v>14.286341798215512</v>
      </c>
    </row>
    <row r="1227" spans="9:48" x14ac:dyDescent="0.25">
      <c r="I1227" s="43">
        <v>126180</v>
      </c>
      <c r="J1227" s="43" t="s">
        <v>15</v>
      </c>
      <c r="K1227" s="43">
        <v>30</v>
      </c>
      <c r="L1227" s="43">
        <v>18.82</v>
      </c>
      <c r="M1227" s="43">
        <f>VLOOKUP(fLineItemInvoiceDetail[[#This Row],[Invoice Number]],fInvoiceHeader[[Invoice Number]:[% Sales Discount]],5,0)*fLineItemInvoiceDetail[[#This Row],[Quanity]]*fLineItemInvoiceDetail[[#This Row],[Unit Price]]</f>
        <v>42.345051708410722</v>
      </c>
      <c r="N12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19.133493479752914</v>
      </c>
      <c r="O1227" s="43">
        <f>VLOOKUP(fLineItemInvoiceDetail[[#This Row],[Product]],dProduct[],4,0)*fLineItemInvoiceDetail[[#This Row],[Quanity]]</f>
        <v>150</v>
      </c>
      <c r="AQ1227" s="30">
        <v>126180</v>
      </c>
      <c r="AR1227" s="28" t="s">
        <v>15</v>
      </c>
      <c r="AS1227" s="28">
        <v>30</v>
      </c>
      <c r="AT1227" s="28">
        <v>18.82</v>
      </c>
      <c r="AU1227" s="48">
        <f t="shared" si="40"/>
        <v>42.345051708410722</v>
      </c>
      <c r="AV1227" s="48">
        <f t="shared" si="41"/>
        <v>19.133493479752914</v>
      </c>
    </row>
    <row r="1228" spans="9:48" x14ac:dyDescent="0.25">
      <c r="I1228" s="46">
        <v>126182</v>
      </c>
      <c r="J1228" s="46" t="s">
        <v>11</v>
      </c>
      <c r="K1228" s="46">
        <v>40</v>
      </c>
      <c r="L1228" s="46">
        <v>12.97</v>
      </c>
      <c r="M1228" s="46">
        <f>VLOOKUP(fLineItemInvoiceDetail[[#This Row],[Invoice Number]],fInvoiceHeader[[Invoice Number]:[% Sales Discount]],5,0)*fLineItemInvoiceDetail[[#This Row],[Quanity]]*fLineItemInvoiceDetail[[#This Row],[Unit Price]]</f>
        <v>25.938095238095237</v>
      </c>
      <c r="N12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19.333333333333332</v>
      </c>
      <c r="O1228" s="46">
        <f>VLOOKUP(fLineItemInvoiceDetail[[#This Row],[Product]],dProduct[],4,0)*fLineItemInvoiceDetail[[#This Row],[Quanity]]</f>
        <v>200</v>
      </c>
      <c r="AQ1228" s="32">
        <v>126182</v>
      </c>
      <c r="AR1228" s="31" t="s">
        <v>11</v>
      </c>
      <c r="AS1228" s="31">
        <v>40</v>
      </c>
      <c r="AT1228" s="31">
        <v>12.97</v>
      </c>
      <c r="AU1228" s="48">
        <f t="shared" si="40"/>
        <v>25.938095238095237</v>
      </c>
      <c r="AV1228" s="48">
        <f t="shared" si="41"/>
        <v>19.333333333333332</v>
      </c>
    </row>
    <row r="1229" spans="9:48" x14ac:dyDescent="0.25">
      <c r="I1229" s="43">
        <v>126182</v>
      </c>
      <c r="J1229" s="43" t="s">
        <v>11</v>
      </c>
      <c r="K1229" s="43">
        <v>44</v>
      </c>
      <c r="L1229" s="43">
        <v>12.97</v>
      </c>
      <c r="M1229" s="43">
        <f>VLOOKUP(fLineItemInvoiceDetail[[#This Row],[Invoice Number]],fInvoiceHeader[[Invoice Number]:[% Sales Discount]],5,0)*fLineItemInvoiceDetail[[#This Row],[Quanity]]*fLineItemInvoiceDetail[[#This Row],[Unit Price]]</f>
        <v>28.531904761904762</v>
      </c>
      <c r="N12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21.266666666666669</v>
      </c>
      <c r="O1229" s="43">
        <f>VLOOKUP(fLineItemInvoiceDetail[[#This Row],[Product]],dProduct[],4,0)*fLineItemInvoiceDetail[[#This Row],[Quanity]]</f>
        <v>220</v>
      </c>
      <c r="AQ1229" s="30">
        <v>126182</v>
      </c>
      <c r="AR1229" s="28" t="s">
        <v>11</v>
      </c>
      <c r="AS1229" s="28">
        <v>44</v>
      </c>
      <c r="AT1229" s="28">
        <v>12.97</v>
      </c>
      <c r="AU1229" s="48">
        <f t="shared" si="40"/>
        <v>28.531904761904762</v>
      </c>
      <c r="AV1229" s="48">
        <f t="shared" si="41"/>
        <v>21.266666666666669</v>
      </c>
    </row>
    <row r="1230" spans="9:48" x14ac:dyDescent="0.25">
      <c r="I1230" s="46">
        <v>126183</v>
      </c>
      <c r="J1230" s="46" t="s">
        <v>10</v>
      </c>
      <c r="K1230" s="46">
        <v>55</v>
      </c>
      <c r="L1230" s="46">
        <v>17.37</v>
      </c>
      <c r="M1230" s="46">
        <f>VLOOKUP(fLineItemInvoiceDetail[[#This Row],[Invoice Number]],fInvoiceHeader[[Invoice Number]:[% Sales Discount]],5,0)*fLineItemInvoiceDetail[[#This Row],[Quanity]]*fLineItemInvoiceDetail[[#This Row],[Unit Price]]</f>
        <v>33.44</v>
      </c>
      <c r="N12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1230" s="46">
        <f>VLOOKUP(fLineItemInvoiceDetail[[#This Row],[Product]],dProduct[],4,0)*fLineItemInvoiceDetail[[#This Row],[Quanity]]</f>
        <v>330</v>
      </c>
      <c r="AQ1230" s="32">
        <v>126183</v>
      </c>
      <c r="AR1230" s="31" t="s">
        <v>10</v>
      </c>
      <c r="AS1230" s="31">
        <v>55</v>
      </c>
      <c r="AT1230" s="31">
        <v>17.37</v>
      </c>
      <c r="AU1230" s="48">
        <f t="shared" si="40"/>
        <v>33.44</v>
      </c>
      <c r="AV1230" s="48">
        <f t="shared" si="41"/>
        <v>18.375</v>
      </c>
    </row>
    <row r="1231" spans="9:48" x14ac:dyDescent="0.25">
      <c r="I1231" s="43">
        <v>126184</v>
      </c>
      <c r="J1231" s="43" t="s">
        <v>17</v>
      </c>
      <c r="K1231" s="43">
        <v>51</v>
      </c>
      <c r="L1231" s="43">
        <v>16.77</v>
      </c>
      <c r="M1231" s="43">
        <f>VLOOKUP(fLineItemInvoiceDetail[[#This Row],[Invoice Number]],fInvoiceHeader[[Invoice Number]:[% Sales Discount]],5,0)*fLineItemInvoiceDetail[[#This Row],[Quanity]]*fLineItemInvoiceDetail[[#This Row],[Unit Price]]</f>
        <v>29.93</v>
      </c>
      <c r="N12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51.45</v>
      </c>
      <c r="O1231" s="43">
        <f>VLOOKUP(fLineItemInvoiceDetail[[#This Row],[Product]],dProduct[],4,0)*fLineItemInvoiceDetail[[#This Row],[Quanity]]</f>
        <v>331.5</v>
      </c>
      <c r="AQ1231" s="30">
        <v>126184</v>
      </c>
      <c r="AR1231" s="28" t="s">
        <v>17</v>
      </c>
      <c r="AS1231" s="28">
        <v>51</v>
      </c>
      <c r="AT1231" s="28">
        <v>16.77</v>
      </c>
      <c r="AU1231" s="48">
        <f t="shared" si="40"/>
        <v>29.93</v>
      </c>
      <c r="AV1231" s="48">
        <f t="shared" si="41"/>
        <v>51.45</v>
      </c>
    </row>
    <row r="1232" spans="9:48" x14ac:dyDescent="0.25">
      <c r="I1232" s="46">
        <v>126185</v>
      </c>
      <c r="J1232" s="46" t="s">
        <v>22</v>
      </c>
      <c r="K1232" s="46">
        <v>28</v>
      </c>
      <c r="L1232" s="46">
        <v>48.75</v>
      </c>
      <c r="M1232" s="46">
        <f>VLOOKUP(fLineItemInvoiceDetail[[#This Row],[Invoice Number]],fInvoiceHeader[[Invoice Number]:[% Sales Discount]],5,0)*fLineItemInvoiceDetail[[#This Row],[Quanity]]*fLineItemInvoiceDetail[[#This Row],[Unit Price]]</f>
        <v>136.50044033820555</v>
      </c>
      <c r="N12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22.736952998379255</v>
      </c>
      <c r="O1232" s="46">
        <f>VLOOKUP(fLineItemInvoiceDetail[[#This Row],[Product]],dProduct[],4,0)*fLineItemInvoiceDetail[[#This Row],[Quanity]]</f>
        <v>196</v>
      </c>
      <c r="AQ1232" s="32">
        <v>126185</v>
      </c>
      <c r="AR1232" s="31" t="s">
        <v>22</v>
      </c>
      <c r="AS1232" s="31">
        <v>28</v>
      </c>
      <c r="AT1232" s="31">
        <v>48.75</v>
      </c>
      <c r="AU1232" s="48">
        <f t="shared" si="40"/>
        <v>136.50044033820555</v>
      </c>
      <c r="AV1232" s="48">
        <f t="shared" si="41"/>
        <v>22.736952998379255</v>
      </c>
    </row>
    <row r="1233" spans="9:48" x14ac:dyDescent="0.25">
      <c r="I1233" s="43">
        <v>126185</v>
      </c>
      <c r="J1233" s="43" t="s">
        <v>11</v>
      </c>
      <c r="K1233" s="43">
        <v>23</v>
      </c>
      <c r="L1233" s="43">
        <v>15.96</v>
      </c>
      <c r="M1233" s="43">
        <f>VLOOKUP(fLineItemInvoiceDetail[[#This Row],[Invoice Number]],fInvoiceHeader[[Invoice Number]:[% Sales Discount]],5,0)*fLineItemInvoiceDetail[[#This Row],[Quanity]]*fLineItemInvoiceDetail[[#This Row],[Unit Price]]</f>
        <v>36.708118417105126</v>
      </c>
      <c r="N12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13.340559157212319</v>
      </c>
      <c r="O1233" s="43">
        <f>VLOOKUP(fLineItemInvoiceDetail[[#This Row],[Product]],dProduct[],4,0)*fLineItemInvoiceDetail[[#This Row],[Quanity]]</f>
        <v>115</v>
      </c>
      <c r="AQ1233" s="30">
        <v>126185</v>
      </c>
      <c r="AR1233" s="28" t="s">
        <v>11</v>
      </c>
      <c r="AS1233" s="28">
        <v>23</v>
      </c>
      <c r="AT1233" s="28">
        <v>15.96</v>
      </c>
      <c r="AU1233" s="48">
        <f t="shared" si="40"/>
        <v>36.708118417105126</v>
      </c>
      <c r="AV1233" s="48">
        <f t="shared" si="41"/>
        <v>13.340559157212319</v>
      </c>
    </row>
    <row r="1234" spans="9:48" x14ac:dyDescent="0.25">
      <c r="I1234" s="46">
        <v>126185</v>
      </c>
      <c r="J1234" s="46" t="s">
        <v>14</v>
      </c>
      <c r="K1234" s="46">
        <v>33</v>
      </c>
      <c r="L1234" s="46">
        <v>18.82</v>
      </c>
      <c r="M1234" s="46">
        <f>VLOOKUP(fLineItemInvoiceDetail[[#This Row],[Invoice Number]],fInvoiceHeader[[Invoice Number]:[% Sales Discount]],5,0)*fLineItemInvoiceDetail[[#This Row],[Quanity]]*fLineItemInvoiceDetail[[#This Row],[Unit Price]]</f>
        <v>62.106200349044649</v>
      </c>
      <c r="N12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26.797123176661266</v>
      </c>
      <c r="O1234" s="46">
        <f>VLOOKUP(fLineItemInvoiceDetail[[#This Row],[Product]],dProduct[],4,0)*fLineItemInvoiceDetail[[#This Row],[Quanity]]</f>
        <v>231</v>
      </c>
      <c r="AQ1234" s="32">
        <v>126185</v>
      </c>
      <c r="AR1234" s="31" t="s">
        <v>14</v>
      </c>
      <c r="AS1234" s="31">
        <v>33</v>
      </c>
      <c r="AT1234" s="31">
        <v>18.82</v>
      </c>
      <c r="AU1234" s="48">
        <f t="shared" si="40"/>
        <v>62.106200349044649</v>
      </c>
      <c r="AV1234" s="48">
        <f t="shared" si="41"/>
        <v>26.797123176661266</v>
      </c>
    </row>
    <row r="1235" spans="9:48" x14ac:dyDescent="0.25">
      <c r="I1235" s="43">
        <v>126185</v>
      </c>
      <c r="J1235" s="43" t="s">
        <v>6</v>
      </c>
      <c r="K1235" s="43">
        <v>25</v>
      </c>
      <c r="L1235" s="43">
        <v>29.87</v>
      </c>
      <c r="M1235" s="43">
        <f>VLOOKUP(fLineItemInvoiceDetail[[#This Row],[Invoice Number]],fInvoiceHeader[[Invoice Number]:[% Sales Discount]],5,0)*fLineItemInvoiceDetail[[#This Row],[Quanity]]*fLineItemInvoiceDetail[[#This Row],[Unit Price]]</f>
        <v>74.675240895644691</v>
      </c>
      <c r="N12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8.7003646677471647</v>
      </c>
      <c r="O1235" s="43">
        <f>VLOOKUP(fLineItemInvoiceDetail[[#This Row],[Product]],dProduct[],4,0)*fLineItemInvoiceDetail[[#This Row],[Quanity]]</f>
        <v>75</v>
      </c>
      <c r="AQ1235" s="30">
        <v>126185</v>
      </c>
      <c r="AR1235" s="28" t="s">
        <v>6</v>
      </c>
      <c r="AS1235" s="28">
        <v>25</v>
      </c>
      <c r="AT1235" s="28">
        <v>29.87</v>
      </c>
      <c r="AU1235" s="48">
        <f t="shared" si="40"/>
        <v>74.675240895644691</v>
      </c>
      <c r="AV1235" s="48">
        <f t="shared" si="41"/>
        <v>8.7003646677471647</v>
      </c>
    </row>
    <row r="1236" spans="9:48" x14ac:dyDescent="0.25">
      <c r="I1236" s="46">
        <v>126186</v>
      </c>
      <c r="J1236" s="46" t="s">
        <v>11</v>
      </c>
      <c r="K1236" s="46">
        <v>53</v>
      </c>
      <c r="L1236" s="46">
        <v>11.97</v>
      </c>
      <c r="M1236" s="46">
        <f>VLOOKUP(fLineItemInvoiceDetail[[#This Row],[Invoice Number]],fInvoiceHeader[[Invoice Number]:[% Sales Discount]],5,0)*fLineItemInvoiceDetail[[#This Row],[Quanity]]*fLineItemInvoiceDetail[[#This Row],[Unit Price]]</f>
        <v>31.721319390030736</v>
      </c>
      <c r="N12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41.345173535791758</v>
      </c>
      <c r="O1236" s="46">
        <f>VLOOKUP(fLineItemInvoiceDetail[[#This Row],[Product]],dProduct[],4,0)*fLineItemInvoiceDetail[[#This Row],[Quanity]]</f>
        <v>265</v>
      </c>
      <c r="AQ1236" s="32">
        <v>126186</v>
      </c>
      <c r="AR1236" s="31" t="s">
        <v>11</v>
      </c>
      <c r="AS1236" s="31">
        <v>53</v>
      </c>
      <c r="AT1236" s="31">
        <v>11.97</v>
      </c>
      <c r="AU1236" s="48">
        <f t="shared" si="40"/>
        <v>31.721319390030736</v>
      </c>
      <c r="AV1236" s="48">
        <f t="shared" si="41"/>
        <v>41.345173535791758</v>
      </c>
    </row>
    <row r="1237" spans="9:48" x14ac:dyDescent="0.25">
      <c r="I1237" s="43">
        <v>126186</v>
      </c>
      <c r="J1237" s="43" t="s">
        <v>14</v>
      </c>
      <c r="K1237" s="43">
        <v>28</v>
      </c>
      <c r="L1237" s="43">
        <v>18.82</v>
      </c>
      <c r="M1237" s="43">
        <f>VLOOKUP(fLineItemInvoiceDetail[[#This Row],[Invoice Number]],fInvoiceHeader[[Invoice Number]:[% Sales Discount]],5,0)*fLineItemInvoiceDetail[[#This Row],[Quanity]]*fLineItemInvoiceDetail[[#This Row],[Unit Price]]</f>
        <v>26.348680609969257</v>
      </c>
      <c r="N12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30.579826464208242</v>
      </c>
      <c r="O1237" s="43">
        <f>VLOOKUP(fLineItemInvoiceDetail[[#This Row],[Product]],dProduct[],4,0)*fLineItemInvoiceDetail[[#This Row],[Quanity]]</f>
        <v>196</v>
      </c>
      <c r="AQ1237" s="30">
        <v>126186</v>
      </c>
      <c r="AR1237" s="28" t="s">
        <v>14</v>
      </c>
      <c r="AS1237" s="28">
        <v>28</v>
      </c>
      <c r="AT1237" s="28">
        <v>18.82</v>
      </c>
      <c r="AU1237" s="48">
        <f t="shared" si="40"/>
        <v>26.348680609969257</v>
      </c>
      <c r="AV1237" s="48">
        <f t="shared" si="41"/>
        <v>30.579826464208242</v>
      </c>
    </row>
    <row r="1238" spans="9:48" x14ac:dyDescent="0.25">
      <c r="I1238" s="46">
        <v>126187</v>
      </c>
      <c r="J1238" s="46" t="s">
        <v>14</v>
      </c>
      <c r="K1238" s="46">
        <v>29</v>
      </c>
      <c r="L1238" s="46">
        <v>18.82</v>
      </c>
      <c r="M1238" s="46">
        <f>VLOOKUP(fLineItemInvoiceDetail[[#This Row],[Invoice Number]],fInvoiceHeader[[Invoice Number]:[% Sales Discount]],5,0)*fLineItemInvoiceDetail[[#This Row],[Quanity]]*fLineItemInvoiceDetail[[#This Row],[Unit Price]]</f>
        <v>35.476898126564407</v>
      </c>
      <c r="N12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23.207286432160803</v>
      </c>
      <c r="O1238" s="46">
        <f>VLOOKUP(fLineItemInvoiceDetail[[#This Row],[Product]],dProduct[],4,0)*fLineItemInvoiceDetail[[#This Row],[Quanity]]</f>
        <v>203</v>
      </c>
      <c r="AQ1238" s="32">
        <v>126187</v>
      </c>
      <c r="AR1238" s="31" t="s">
        <v>14</v>
      </c>
      <c r="AS1238" s="31">
        <v>29</v>
      </c>
      <c r="AT1238" s="31">
        <v>18.82</v>
      </c>
      <c r="AU1238" s="48">
        <f t="shared" si="40"/>
        <v>35.476898126564407</v>
      </c>
      <c r="AV1238" s="48">
        <f t="shared" si="41"/>
        <v>23.207286432160803</v>
      </c>
    </row>
    <row r="1239" spans="9:48" x14ac:dyDescent="0.25">
      <c r="I1239" s="43">
        <v>126187</v>
      </c>
      <c r="J1239" s="43" t="s">
        <v>13</v>
      </c>
      <c r="K1239" s="43">
        <v>56</v>
      </c>
      <c r="L1239" s="43">
        <v>14.97</v>
      </c>
      <c r="M1239" s="43">
        <f>VLOOKUP(fLineItemInvoiceDetail[[#This Row],[Invoice Number]],fInvoiceHeader[[Invoice Number]:[% Sales Discount]],5,0)*fLineItemInvoiceDetail[[#This Row],[Quanity]]*fLineItemInvoiceDetail[[#This Row],[Unit Price]]</f>
        <v>54.492640326617817</v>
      </c>
      <c r="N12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35.211055276381913</v>
      </c>
      <c r="O1239" s="43">
        <f>VLOOKUP(fLineItemInvoiceDetail[[#This Row],[Product]],dProduct[],4,0)*fLineItemInvoiceDetail[[#This Row],[Quanity]]</f>
        <v>308</v>
      </c>
      <c r="AQ1239" s="30">
        <v>126187</v>
      </c>
      <c r="AR1239" s="28" t="s">
        <v>13</v>
      </c>
      <c r="AS1239" s="28">
        <v>56</v>
      </c>
      <c r="AT1239" s="28">
        <v>14.97</v>
      </c>
      <c r="AU1239" s="48">
        <f t="shared" si="40"/>
        <v>54.492640326617817</v>
      </c>
      <c r="AV1239" s="48">
        <f t="shared" si="41"/>
        <v>35.211055276381913</v>
      </c>
    </row>
    <row r="1240" spans="9:48" x14ac:dyDescent="0.25">
      <c r="I1240" s="46">
        <v>126187</v>
      </c>
      <c r="J1240" s="46" t="s">
        <v>21</v>
      </c>
      <c r="K1240" s="46">
        <v>53</v>
      </c>
      <c r="L1240" s="46">
        <v>15.57</v>
      </c>
      <c r="M1240" s="46">
        <f>VLOOKUP(fLineItemInvoiceDetail[[#This Row],[Invoice Number]],fInvoiceHeader[[Invoice Number]:[% Sales Discount]],5,0)*fLineItemInvoiceDetail[[#This Row],[Quanity]]*fLineItemInvoiceDetail[[#This Row],[Unit Price]]</f>
        <v>53.640461546817789</v>
      </c>
      <c r="N12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21.206658291457284</v>
      </c>
      <c r="O1240" s="46">
        <f>VLOOKUP(fLineItemInvoiceDetail[[#This Row],[Product]],dProduct[],4,0)*fLineItemInvoiceDetail[[#This Row],[Quanity]]</f>
        <v>185.5</v>
      </c>
      <c r="AQ1240" s="32">
        <v>126187</v>
      </c>
      <c r="AR1240" s="31" t="s">
        <v>21</v>
      </c>
      <c r="AS1240" s="31">
        <v>53</v>
      </c>
      <c r="AT1240" s="31">
        <v>15.57</v>
      </c>
      <c r="AU1240" s="48">
        <f t="shared" si="40"/>
        <v>53.640461546817789</v>
      </c>
      <c r="AV1240" s="48">
        <f t="shared" si="41"/>
        <v>21.206658291457284</v>
      </c>
    </row>
    <row r="1241" spans="9:48" x14ac:dyDescent="0.25">
      <c r="I1241" s="43">
        <v>126188</v>
      </c>
      <c r="J1241" s="43" t="s">
        <v>11</v>
      </c>
      <c r="K1241" s="43">
        <v>2</v>
      </c>
      <c r="L1241" s="43">
        <v>19.95</v>
      </c>
      <c r="M1241" s="43">
        <f>VLOOKUP(fLineItemInvoiceDetail[[#This Row],[Invoice Number]],fInvoiceHeader[[Invoice Number]:[% Sales Discount]],5,0)*fLineItemInvoiceDetail[[#This Row],[Quanity]]*fLineItemInvoiceDetail[[#This Row],[Unit Price]]</f>
        <v>0</v>
      </c>
      <c r="N12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1.2250000000000001</v>
      </c>
      <c r="O1241" s="43">
        <f>VLOOKUP(fLineItemInvoiceDetail[[#This Row],[Product]],dProduct[],4,0)*fLineItemInvoiceDetail[[#This Row],[Quanity]]</f>
        <v>10</v>
      </c>
      <c r="AQ1241" s="30">
        <v>126188</v>
      </c>
      <c r="AR1241" s="28" t="s">
        <v>11</v>
      </c>
      <c r="AS1241" s="28">
        <v>2</v>
      </c>
      <c r="AT1241" s="28">
        <v>19.95</v>
      </c>
      <c r="AU1241" s="48">
        <f t="shared" si="40"/>
        <v>0</v>
      </c>
      <c r="AV1241" s="48">
        <f t="shared" si="41"/>
        <v>1.2250000000000001</v>
      </c>
    </row>
    <row r="1242" spans="9:48" x14ac:dyDescent="0.25">
      <c r="I1242" s="46">
        <v>126189</v>
      </c>
      <c r="J1242" s="46" t="s">
        <v>10</v>
      </c>
      <c r="K1242" s="46">
        <v>32</v>
      </c>
      <c r="L1242" s="46">
        <v>18.82</v>
      </c>
      <c r="M1242" s="46">
        <f>VLOOKUP(fLineItemInvoiceDetail[[#This Row],[Invoice Number]],fInvoiceHeader[[Invoice Number]:[% Sales Discount]],5,0)*fLineItemInvoiceDetail[[#This Row],[Quanity]]*fLineItemInvoiceDetail[[#This Row],[Unit Price]]</f>
        <v>60.224345263688953</v>
      </c>
      <c r="N12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23.017706821480406</v>
      </c>
      <c r="O1242" s="46">
        <f>VLOOKUP(fLineItemInvoiceDetail[[#This Row],[Product]],dProduct[],4,0)*fLineItemInvoiceDetail[[#This Row],[Quanity]]</f>
        <v>192</v>
      </c>
      <c r="AQ1242" s="32">
        <v>126189</v>
      </c>
      <c r="AR1242" s="31" t="s">
        <v>10</v>
      </c>
      <c r="AS1242" s="31">
        <v>32</v>
      </c>
      <c r="AT1242" s="31">
        <v>18.82</v>
      </c>
      <c r="AU1242" s="48">
        <f t="shared" si="40"/>
        <v>60.224345263688953</v>
      </c>
      <c r="AV1242" s="48">
        <f t="shared" si="41"/>
        <v>23.017706821480406</v>
      </c>
    </row>
    <row r="1243" spans="9:48" x14ac:dyDescent="0.25">
      <c r="I1243" s="43">
        <v>126189</v>
      </c>
      <c r="J1243" s="43" t="s">
        <v>6</v>
      </c>
      <c r="K1243" s="43">
        <v>187</v>
      </c>
      <c r="L1243" s="43">
        <v>20.68</v>
      </c>
      <c r="M1243" s="43">
        <f>VLOOKUP(fLineItemInvoiceDetail[[#This Row],[Invoice Number]],fInvoiceHeader[[Invoice Number]:[% Sales Discount]],5,0)*fLineItemInvoiceDetail[[#This Row],[Quanity]]*fLineItemInvoiceDetail[[#This Row],[Unit Price]]</f>
        <v>386.71821703959773</v>
      </c>
      <c r="N12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67.254862119013069</v>
      </c>
      <c r="O1243" s="43">
        <f>VLOOKUP(fLineItemInvoiceDetail[[#This Row],[Product]],dProduct[],4,0)*fLineItemInvoiceDetail[[#This Row],[Quanity]]</f>
        <v>561</v>
      </c>
      <c r="AQ1243" s="30">
        <v>126189</v>
      </c>
      <c r="AR1243" s="28" t="s">
        <v>6</v>
      </c>
      <c r="AS1243" s="28">
        <v>187</v>
      </c>
      <c r="AT1243" s="28">
        <v>20.68</v>
      </c>
      <c r="AU1243" s="48">
        <f t="shared" si="40"/>
        <v>386.71821703959773</v>
      </c>
      <c r="AV1243" s="48">
        <f t="shared" si="41"/>
        <v>67.254862119013069</v>
      </c>
    </row>
    <row r="1244" spans="9:48" x14ac:dyDescent="0.25">
      <c r="I1244" s="46">
        <v>126189</v>
      </c>
      <c r="J1244" s="46" t="s">
        <v>13</v>
      </c>
      <c r="K1244" s="46">
        <v>51</v>
      </c>
      <c r="L1244" s="46">
        <v>14.97</v>
      </c>
      <c r="M1244" s="46">
        <f>VLOOKUP(fLineItemInvoiceDetail[[#This Row],[Invoice Number]],fInvoiceHeader[[Invoice Number]:[% Sales Discount]],5,0)*fLineItemInvoiceDetail[[#This Row],[Quanity]]*fLineItemInvoiceDetail[[#This Row],[Unit Price]]</f>
        <v>76.347437696713271</v>
      </c>
      <c r="N12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33.627431059506534</v>
      </c>
      <c r="O1244" s="46">
        <f>VLOOKUP(fLineItemInvoiceDetail[[#This Row],[Product]],dProduct[],4,0)*fLineItemInvoiceDetail[[#This Row],[Quanity]]</f>
        <v>280.5</v>
      </c>
      <c r="AQ1244" s="32">
        <v>126189</v>
      </c>
      <c r="AR1244" s="31" t="s">
        <v>13</v>
      </c>
      <c r="AS1244" s="31">
        <v>51</v>
      </c>
      <c r="AT1244" s="31">
        <v>14.97</v>
      </c>
      <c r="AU1244" s="48">
        <f t="shared" si="40"/>
        <v>76.347437696713271</v>
      </c>
      <c r="AV1244" s="48">
        <f t="shared" si="41"/>
        <v>33.627431059506534</v>
      </c>
    </row>
    <row r="1245" spans="9:48" x14ac:dyDescent="0.25">
      <c r="I1245" s="43">
        <v>126190</v>
      </c>
      <c r="J1245" s="43" t="s">
        <v>10</v>
      </c>
      <c r="K1245" s="43">
        <v>29</v>
      </c>
      <c r="L1245" s="43">
        <v>18.82</v>
      </c>
      <c r="M1245" s="43">
        <f>VLOOKUP(fLineItemInvoiceDetail[[#This Row],[Invoice Number]],fInvoiceHeader[[Invoice Number]:[% Sales Discount]],5,0)*fLineItemInvoiceDetail[[#This Row],[Quanity]]*fLineItemInvoiceDetail[[#This Row],[Unit Price]]</f>
        <v>27.29079710240369</v>
      </c>
      <c r="N12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26.031764705882352</v>
      </c>
      <c r="O1245" s="43">
        <f>VLOOKUP(fLineItemInvoiceDetail[[#This Row],[Product]],dProduct[],4,0)*fLineItemInvoiceDetail[[#This Row],[Quanity]]</f>
        <v>174</v>
      </c>
      <c r="AQ1245" s="30">
        <v>126190</v>
      </c>
      <c r="AR1245" s="28" t="s">
        <v>10</v>
      </c>
      <c r="AS1245" s="28">
        <v>29</v>
      </c>
      <c r="AT1245" s="28">
        <v>18.82</v>
      </c>
      <c r="AU1245" s="48">
        <f t="shared" si="40"/>
        <v>27.29079710240369</v>
      </c>
      <c r="AV1245" s="48">
        <f t="shared" si="41"/>
        <v>26.031764705882352</v>
      </c>
    </row>
    <row r="1246" spans="9:48" x14ac:dyDescent="0.25">
      <c r="I1246" s="46">
        <v>126190</v>
      </c>
      <c r="J1246" s="46" t="s">
        <v>10</v>
      </c>
      <c r="K1246" s="46">
        <v>56</v>
      </c>
      <c r="L1246" s="46">
        <v>17.37</v>
      </c>
      <c r="M1246" s="46">
        <f>VLOOKUP(fLineItemInvoiceDetail[[#This Row],[Invoice Number]],fInvoiceHeader[[Invoice Number]:[% Sales Discount]],5,0)*fLineItemInvoiceDetail[[#This Row],[Quanity]]*fLineItemInvoiceDetail[[#This Row],[Unit Price]]</f>
        <v>48.63920289759632</v>
      </c>
      <c r="N12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50.268235294117645</v>
      </c>
      <c r="O1246" s="46">
        <f>VLOOKUP(fLineItemInvoiceDetail[[#This Row],[Product]],dProduct[],4,0)*fLineItemInvoiceDetail[[#This Row],[Quanity]]</f>
        <v>336</v>
      </c>
      <c r="AQ1246" s="32">
        <v>126190</v>
      </c>
      <c r="AR1246" s="31" t="s">
        <v>10</v>
      </c>
      <c r="AS1246" s="31">
        <v>56</v>
      </c>
      <c r="AT1246" s="31">
        <v>17.37</v>
      </c>
      <c r="AU1246" s="48">
        <f t="shared" si="40"/>
        <v>48.63920289759632</v>
      </c>
      <c r="AV1246" s="48">
        <f t="shared" si="41"/>
        <v>50.268235294117645</v>
      </c>
    </row>
    <row r="1247" spans="9:48" x14ac:dyDescent="0.25">
      <c r="I1247" s="43">
        <v>126191</v>
      </c>
      <c r="J1247" s="43" t="s">
        <v>15</v>
      </c>
      <c r="K1247" s="43">
        <v>151</v>
      </c>
      <c r="L1247" s="43">
        <v>13.03</v>
      </c>
      <c r="M1247" s="43">
        <f>VLOOKUP(fLineItemInvoiceDetail[[#This Row],[Invoice Number]],fInvoiceHeader[[Invoice Number]:[% Sales Discount]],5,0)*fLineItemInvoiceDetail[[#This Row],[Quanity]]*fLineItemInvoiceDetail[[#This Row],[Unit Price]]</f>
        <v>196.75394219534147</v>
      </c>
      <c r="N12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100.57140399174121</v>
      </c>
      <c r="O1247" s="43">
        <f>VLOOKUP(fLineItemInvoiceDetail[[#This Row],[Product]],dProduct[],4,0)*fLineItemInvoiceDetail[[#This Row],[Quanity]]</f>
        <v>755</v>
      </c>
      <c r="AQ1247" s="30">
        <v>126191</v>
      </c>
      <c r="AR1247" s="28" t="s">
        <v>15</v>
      </c>
      <c r="AS1247" s="28">
        <v>151</v>
      </c>
      <c r="AT1247" s="28">
        <v>13.03</v>
      </c>
      <c r="AU1247" s="48">
        <f t="shared" si="40"/>
        <v>196.75394219534147</v>
      </c>
      <c r="AV1247" s="48">
        <f t="shared" si="41"/>
        <v>100.57140399174121</v>
      </c>
    </row>
    <row r="1248" spans="9:48" x14ac:dyDescent="0.25">
      <c r="I1248" s="46">
        <v>126191</v>
      </c>
      <c r="J1248" s="46" t="s">
        <v>14</v>
      </c>
      <c r="K1248" s="46">
        <v>44</v>
      </c>
      <c r="L1248" s="46">
        <v>18.82</v>
      </c>
      <c r="M1248" s="46">
        <f>VLOOKUP(fLineItemInvoiceDetail[[#This Row],[Invoice Number]],fInvoiceHeader[[Invoice Number]:[% Sales Discount]],5,0)*fLineItemInvoiceDetail[[#This Row],[Quanity]]*fLineItemInvoiceDetail[[#This Row],[Unit Price]]</f>
        <v>82.808396544458461</v>
      </c>
      <c r="N12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41.027804542326216</v>
      </c>
      <c r="O1248" s="46">
        <f>VLOOKUP(fLineItemInvoiceDetail[[#This Row],[Product]],dProduct[],4,0)*fLineItemInvoiceDetail[[#This Row],[Quanity]]</f>
        <v>308</v>
      </c>
      <c r="AQ1248" s="32">
        <v>126191</v>
      </c>
      <c r="AR1248" s="31" t="s">
        <v>14</v>
      </c>
      <c r="AS1248" s="31">
        <v>44</v>
      </c>
      <c r="AT1248" s="31">
        <v>18.82</v>
      </c>
      <c r="AU1248" s="48">
        <f t="shared" si="40"/>
        <v>82.808396544458461</v>
      </c>
      <c r="AV1248" s="48">
        <f t="shared" si="41"/>
        <v>41.027804542326216</v>
      </c>
    </row>
    <row r="1249" spans="9:48" x14ac:dyDescent="0.25">
      <c r="I1249" s="43">
        <v>126191</v>
      </c>
      <c r="J1249" s="43" t="s">
        <v>6</v>
      </c>
      <c r="K1249" s="43">
        <v>9</v>
      </c>
      <c r="L1249" s="43">
        <v>43.65</v>
      </c>
      <c r="M1249" s="43">
        <f>VLOOKUP(fLineItemInvoiceDetail[[#This Row],[Invoice Number]],fInvoiceHeader[[Invoice Number]:[% Sales Discount]],5,0)*fLineItemInvoiceDetail[[#This Row],[Quanity]]*fLineItemInvoiceDetail[[#This Row],[Unit Price]]</f>
        <v>39.285188124928155</v>
      </c>
      <c r="N12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3.5965932553337914</v>
      </c>
      <c r="O1249" s="43">
        <f>VLOOKUP(fLineItemInvoiceDetail[[#This Row],[Product]],dProduct[],4,0)*fLineItemInvoiceDetail[[#This Row],[Quanity]]</f>
        <v>27</v>
      </c>
      <c r="AQ1249" s="30">
        <v>126191</v>
      </c>
      <c r="AR1249" s="28" t="s">
        <v>6</v>
      </c>
      <c r="AS1249" s="28">
        <v>9</v>
      </c>
      <c r="AT1249" s="28">
        <v>43.65</v>
      </c>
      <c r="AU1249" s="48">
        <f t="shared" si="40"/>
        <v>39.285188124928155</v>
      </c>
      <c r="AV1249" s="48">
        <f t="shared" si="41"/>
        <v>3.5965932553337914</v>
      </c>
    </row>
    <row r="1250" spans="9:48" x14ac:dyDescent="0.25">
      <c r="I1250" s="46">
        <v>126191</v>
      </c>
      <c r="J1250" s="46" t="s">
        <v>13</v>
      </c>
      <c r="K1250" s="46">
        <v>66</v>
      </c>
      <c r="L1250" s="46">
        <v>14.97</v>
      </c>
      <c r="M1250" s="46">
        <f>VLOOKUP(fLineItemInvoiceDetail[[#This Row],[Invoice Number]],fInvoiceHeader[[Invoice Number]:[% Sales Discount]],5,0)*fLineItemInvoiceDetail[[#This Row],[Quanity]]*fLineItemInvoiceDetail[[#This Row],[Unit Price]]</f>
        <v>98.802473135271782</v>
      </c>
      <c r="N12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48.35419821059876</v>
      </c>
      <c r="O1250" s="46">
        <f>VLOOKUP(fLineItemInvoiceDetail[[#This Row],[Product]],dProduct[],4,0)*fLineItemInvoiceDetail[[#This Row],[Quanity]]</f>
        <v>363</v>
      </c>
      <c r="AQ1250" s="32">
        <v>126191</v>
      </c>
      <c r="AR1250" s="31" t="s">
        <v>13</v>
      </c>
      <c r="AS1250" s="31">
        <v>66</v>
      </c>
      <c r="AT1250" s="31">
        <v>14.97</v>
      </c>
      <c r="AU1250" s="48">
        <f t="shared" si="40"/>
        <v>98.802473135271782</v>
      </c>
      <c r="AV1250" s="48">
        <f t="shared" si="41"/>
        <v>48.35419821059876</v>
      </c>
    </row>
    <row r="1251" spans="9:48" x14ac:dyDescent="0.25">
      <c r="I1251" s="43">
        <v>126192</v>
      </c>
      <c r="J1251" s="43" t="s">
        <v>21</v>
      </c>
      <c r="K1251" s="43">
        <v>31</v>
      </c>
      <c r="L1251" s="43">
        <v>16.87</v>
      </c>
      <c r="M1251" s="43">
        <f>VLOOKUP(fLineItemInvoiceDetail[[#This Row],[Invoice Number]],fInvoiceHeader[[Invoice Number]:[% Sales Discount]],5,0)*fLineItemInvoiceDetail[[#This Row],[Quanity]]*fLineItemInvoiceDetail[[#This Row],[Unit Price]]</f>
        <v>52.297532236232819</v>
      </c>
      <c r="N12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14.876923664122138</v>
      </c>
      <c r="O1251" s="43">
        <f>VLOOKUP(fLineItemInvoiceDetail[[#This Row],[Product]],dProduct[],4,0)*fLineItemInvoiceDetail[[#This Row],[Quanity]]</f>
        <v>108.5</v>
      </c>
      <c r="AQ1251" s="30">
        <v>126192</v>
      </c>
      <c r="AR1251" s="28" t="s">
        <v>21</v>
      </c>
      <c r="AS1251" s="28">
        <v>31</v>
      </c>
      <c r="AT1251" s="28">
        <v>16.87</v>
      </c>
      <c r="AU1251" s="48">
        <f t="shared" si="40"/>
        <v>52.297532236232819</v>
      </c>
      <c r="AV1251" s="48">
        <f t="shared" si="41"/>
        <v>14.876923664122138</v>
      </c>
    </row>
    <row r="1252" spans="9:48" x14ac:dyDescent="0.25">
      <c r="I1252" s="46">
        <v>126192</v>
      </c>
      <c r="J1252" s="46" t="s">
        <v>15</v>
      </c>
      <c r="K1252" s="46">
        <v>53</v>
      </c>
      <c r="L1252" s="46">
        <v>17.37</v>
      </c>
      <c r="M1252" s="46">
        <f>VLOOKUP(fLineItemInvoiceDetail[[#This Row],[Invoice Number]],fInvoiceHeader[[Invoice Number]:[% Sales Discount]],5,0)*fLineItemInvoiceDetail[[#This Row],[Quanity]]*fLineItemInvoiceDetail[[#This Row],[Unit Price]]</f>
        <v>92.061936921808694</v>
      </c>
      <c r="N12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36.335343511450382</v>
      </c>
      <c r="O1252" s="46">
        <f>VLOOKUP(fLineItemInvoiceDetail[[#This Row],[Product]],dProduct[],4,0)*fLineItemInvoiceDetail[[#This Row],[Quanity]]</f>
        <v>265</v>
      </c>
      <c r="AQ1252" s="32">
        <v>126192</v>
      </c>
      <c r="AR1252" s="31" t="s">
        <v>15</v>
      </c>
      <c r="AS1252" s="31">
        <v>53</v>
      </c>
      <c r="AT1252" s="31">
        <v>17.37</v>
      </c>
      <c r="AU1252" s="48">
        <f t="shared" si="40"/>
        <v>92.061936921808694</v>
      </c>
      <c r="AV1252" s="48">
        <f t="shared" si="41"/>
        <v>36.335343511450382</v>
      </c>
    </row>
    <row r="1253" spans="9:48" x14ac:dyDescent="0.25">
      <c r="I1253" s="43">
        <v>126192</v>
      </c>
      <c r="J1253" s="43" t="s">
        <v>15</v>
      </c>
      <c r="K1253" s="43">
        <v>75</v>
      </c>
      <c r="L1253" s="43">
        <v>17.37</v>
      </c>
      <c r="M1253" s="43">
        <f>VLOOKUP(fLineItemInvoiceDetail[[#This Row],[Invoice Number]],fInvoiceHeader[[Invoice Number]:[% Sales Discount]],5,0)*fLineItemInvoiceDetail[[#This Row],[Quanity]]*fLineItemInvoiceDetail[[#This Row],[Unit Price]]</f>
        <v>130.27632583274817</v>
      </c>
      <c r="N12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51.417938931297712</v>
      </c>
      <c r="O1253" s="43">
        <f>VLOOKUP(fLineItemInvoiceDetail[[#This Row],[Product]],dProduct[],4,0)*fLineItemInvoiceDetail[[#This Row],[Quanity]]</f>
        <v>375</v>
      </c>
      <c r="AQ1253" s="30">
        <v>126192</v>
      </c>
      <c r="AR1253" s="28" t="s">
        <v>15</v>
      </c>
      <c r="AS1253" s="28">
        <v>75</v>
      </c>
      <c r="AT1253" s="28">
        <v>17.37</v>
      </c>
      <c r="AU1253" s="48">
        <f t="shared" si="40"/>
        <v>130.27632583274817</v>
      </c>
      <c r="AV1253" s="48">
        <f t="shared" si="41"/>
        <v>51.417938931297712</v>
      </c>
    </row>
    <row r="1254" spans="9:48" x14ac:dyDescent="0.25">
      <c r="I1254" s="46">
        <v>126192</v>
      </c>
      <c r="J1254" s="46" t="s">
        <v>16</v>
      </c>
      <c r="K1254" s="46">
        <v>254</v>
      </c>
      <c r="L1254" s="46">
        <v>8.5299999999999994</v>
      </c>
      <c r="M1254" s="46">
        <f>VLOOKUP(fLineItemInvoiceDetail[[#This Row],[Invoice Number]],fInvoiceHeader[[Invoice Number]:[% Sales Discount]],5,0)*fLineItemInvoiceDetail[[#This Row],[Quanity]]*fLineItemInvoiceDetail[[#This Row],[Unit Price]]</f>
        <v>216.66420500921035</v>
      </c>
      <c r="N12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121.89479389312976</v>
      </c>
      <c r="O1254" s="46">
        <f>VLOOKUP(fLineItemInvoiceDetail[[#This Row],[Product]],dProduct[],4,0)*fLineItemInvoiceDetail[[#This Row],[Quanity]]</f>
        <v>889</v>
      </c>
      <c r="AQ1254" s="32">
        <v>126192</v>
      </c>
      <c r="AR1254" s="31" t="s">
        <v>16</v>
      </c>
      <c r="AS1254" s="31">
        <v>254</v>
      </c>
      <c r="AT1254" s="31">
        <v>8.5299999999999994</v>
      </c>
      <c r="AU1254" s="48">
        <f t="shared" si="40"/>
        <v>216.66420500921035</v>
      </c>
      <c r="AV1254" s="48">
        <f t="shared" si="41"/>
        <v>121.89479389312976</v>
      </c>
    </row>
    <row r="1255" spans="9:48" x14ac:dyDescent="0.25">
      <c r="I1255" s="43">
        <v>126193</v>
      </c>
      <c r="J1255" s="43" t="s">
        <v>14</v>
      </c>
      <c r="K1255" s="43">
        <v>34</v>
      </c>
      <c r="L1255" s="43">
        <v>18.82</v>
      </c>
      <c r="M1255" s="43">
        <f>VLOOKUP(fLineItemInvoiceDetail[[#This Row],[Invoice Number]],fInvoiceHeader[[Invoice Number]:[% Sales Discount]],5,0)*fLineItemInvoiceDetail[[#This Row],[Quanity]]*fLineItemInvoiceDetail[[#This Row],[Unit Price]]</f>
        <v>63.987818412456967</v>
      </c>
      <c r="N12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23.987894736842108</v>
      </c>
      <c r="O1255" s="43">
        <f>VLOOKUP(fLineItemInvoiceDetail[[#This Row],[Product]],dProduct[],4,0)*fLineItemInvoiceDetail[[#This Row],[Quanity]]</f>
        <v>238</v>
      </c>
      <c r="AQ1255" s="30">
        <v>126193</v>
      </c>
      <c r="AR1255" s="28" t="s">
        <v>14</v>
      </c>
      <c r="AS1255" s="28">
        <v>34</v>
      </c>
      <c r="AT1255" s="28">
        <v>18.82</v>
      </c>
      <c r="AU1255" s="48">
        <f t="shared" si="40"/>
        <v>63.987818412456967</v>
      </c>
      <c r="AV1255" s="48">
        <f t="shared" si="41"/>
        <v>23.987894736842108</v>
      </c>
    </row>
    <row r="1256" spans="9:48" x14ac:dyDescent="0.25">
      <c r="I1256" s="46">
        <v>126193</v>
      </c>
      <c r="J1256" s="46" t="s">
        <v>22</v>
      </c>
      <c r="K1256" s="46">
        <v>26</v>
      </c>
      <c r="L1256" s="46">
        <v>48.75</v>
      </c>
      <c r="M1256" s="46">
        <f>VLOOKUP(fLineItemInvoiceDetail[[#This Row],[Invoice Number]],fInvoiceHeader[[Invoice Number]:[% Sales Discount]],5,0)*fLineItemInvoiceDetail[[#This Row],[Quanity]]*fLineItemInvoiceDetail[[#This Row],[Unit Price]]</f>
        <v>126.74964030410266</v>
      </c>
      <c r="N12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18.34368421052632</v>
      </c>
      <c r="O1256" s="46">
        <f>VLOOKUP(fLineItemInvoiceDetail[[#This Row],[Product]],dProduct[],4,0)*fLineItemInvoiceDetail[[#This Row],[Quanity]]</f>
        <v>182</v>
      </c>
      <c r="AQ1256" s="32">
        <v>126193</v>
      </c>
      <c r="AR1256" s="31" t="s">
        <v>22</v>
      </c>
      <c r="AS1256" s="31">
        <v>26</v>
      </c>
      <c r="AT1256" s="31">
        <v>48.75</v>
      </c>
      <c r="AU1256" s="48">
        <f t="shared" si="40"/>
        <v>126.74964030410266</v>
      </c>
      <c r="AV1256" s="48">
        <f t="shared" si="41"/>
        <v>18.34368421052632</v>
      </c>
    </row>
    <row r="1257" spans="9:48" x14ac:dyDescent="0.25">
      <c r="I1257" s="43">
        <v>126193</v>
      </c>
      <c r="J1257" s="43" t="s">
        <v>8</v>
      </c>
      <c r="K1257" s="43">
        <v>38</v>
      </c>
      <c r="L1257" s="43">
        <v>18.170000000000002</v>
      </c>
      <c r="M1257" s="43">
        <f>VLOOKUP(fLineItemInvoiceDetail[[#This Row],[Invoice Number]],fInvoiceHeader[[Invoice Number]:[% Sales Discount]],5,0)*fLineItemInvoiceDetail[[#This Row],[Quanity]]*fLineItemInvoiceDetail[[#This Row],[Unit Price]]</f>
        <v>69.045804058675131</v>
      </c>
      <c r="N12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15.32</v>
      </c>
      <c r="O1257" s="43">
        <f>VLOOKUP(fLineItemInvoiceDetail[[#This Row],[Product]],dProduct[],4,0)*fLineItemInvoiceDetail[[#This Row],[Quanity]]</f>
        <v>152</v>
      </c>
      <c r="AQ1257" s="30">
        <v>126193</v>
      </c>
      <c r="AR1257" s="28" t="s">
        <v>8</v>
      </c>
      <c r="AS1257" s="28">
        <v>38</v>
      </c>
      <c r="AT1257" s="28">
        <v>18.170000000000002</v>
      </c>
      <c r="AU1257" s="48">
        <f t="shared" si="40"/>
        <v>69.045804058675131</v>
      </c>
      <c r="AV1257" s="48">
        <f t="shared" si="41"/>
        <v>15.32</v>
      </c>
    </row>
    <row r="1258" spans="9:48" x14ac:dyDescent="0.25">
      <c r="I1258" s="46">
        <v>126193</v>
      </c>
      <c r="J1258" s="46" t="s">
        <v>6</v>
      </c>
      <c r="K1258" s="46">
        <v>31</v>
      </c>
      <c r="L1258" s="46">
        <v>29.87</v>
      </c>
      <c r="M1258" s="46">
        <f>VLOOKUP(fLineItemInvoiceDetail[[#This Row],[Invoice Number]],fInvoiceHeader[[Invoice Number]:[% Sales Discount]],5,0)*fLineItemInvoiceDetail[[#This Row],[Quanity]]*fLineItemInvoiceDetail[[#This Row],[Unit Price]]</f>
        <v>92.596737224765235</v>
      </c>
      <c r="N12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9.3734210526315795</v>
      </c>
      <c r="O1258" s="46">
        <f>VLOOKUP(fLineItemInvoiceDetail[[#This Row],[Product]],dProduct[],4,0)*fLineItemInvoiceDetail[[#This Row],[Quanity]]</f>
        <v>93</v>
      </c>
      <c r="AQ1258" s="32">
        <v>126193</v>
      </c>
      <c r="AR1258" s="31" t="s">
        <v>6</v>
      </c>
      <c r="AS1258" s="31">
        <v>31</v>
      </c>
      <c r="AT1258" s="31">
        <v>29.87</v>
      </c>
      <c r="AU1258" s="48">
        <f t="shared" si="40"/>
        <v>92.596737224765235</v>
      </c>
      <c r="AV1258" s="48">
        <f t="shared" si="41"/>
        <v>9.3734210526315795</v>
      </c>
    </row>
    <row r="1259" spans="9:48" x14ac:dyDescent="0.25">
      <c r="I1259" s="43">
        <v>126195</v>
      </c>
      <c r="J1259" s="43" t="s">
        <v>21</v>
      </c>
      <c r="K1259" s="43">
        <v>240</v>
      </c>
      <c r="L1259" s="43">
        <v>11.68</v>
      </c>
      <c r="M1259" s="43">
        <f>VLOOKUP(fLineItemInvoiceDetail[[#This Row],[Invoice Number]],fInvoiceHeader[[Invoice Number]:[% Sales Discount]],5,0)*fLineItemInvoiceDetail[[#This Row],[Quanity]]*fLineItemInvoiceDetail[[#This Row],[Unit Price]]</f>
        <v>280.32</v>
      </c>
      <c r="N12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83.474999999999994</v>
      </c>
      <c r="O1259" s="43">
        <f>VLOOKUP(fLineItemInvoiceDetail[[#This Row],[Product]],dProduct[],4,0)*fLineItemInvoiceDetail[[#This Row],[Quanity]]</f>
        <v>840</v>
      </c>
      <c r="AQ1259" s="30">
        <v>126195</v>
      </c>
      <c r="AR1259" s="28" t="s">
        <v>21</v>
      </c>
      <c r="AS1259" s="28">
        <v>240</v>
      </c>
      <c r="AT1259" s="28">
        <v>11.68</v>
      </c>
      <c r="AU1259" s="48">
        <f t="shared" si="40"/>
        <v>280.32</v>
      </c>
      <c r="AV1259" s="48">
        <f t="shared" si="41"/>
        <v>83.474999999999994</v>
      </c>
    </row>
    <row r="1260" spans="9:48" x14ac:dyDescent="0.25">
      <c r="I1260" s="46">
        <v>126196</v>
      </c>
      <c r="J1260" s="46" t="s">
        <v>8</v>
      </c>
      <c r="K1260" s="46">
        <v>60</v>
      </c>
      <c r="L1260" s="46">
        <v>16.77</v>
      </c>
      <c r="M1260" s="46">
        <f>VLOOKUP(fLineItemInvoiceDetail[[#This Row],[Invoice Number]],fInvoiceHeader[[Invoice Number]:[% Sales Discount]],5,0)*fLineItemInvoiceDetail[[#This Row],[Quanity]]*fLineItemInvoiceDetail[[#This Row],[Unit Price]]</f>
        <v>75.463262016075177</v>
      </c>
      <c r="N12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38.04347826086957</v>
      </c>
      <c r="O1260" s="46">
        <f>VLOOKUP(fLineItemInvoiceDetail[[#This Row],[Product]],dProduct[],4,0)*fLineItemInvoiceDetail[[#This Row],[Quanity]]</f>
        <v>240</v>
      </c>
      <c r="AQ1260" s="32">
        <v>126196</v>
      </c>
      <c r="AR1260" s="31" t="s">
        <v>8</v>
      </c>
      <c r="AS1260" s="31">
        <v>60</v>
      </c>
      <c r="AT1260" s="31">
        <v>16.77</v>
      </c>
      <c r="AU1260" s="48">
        <f t="shared" si="40"/>
        <v>75.463262016075177</v>
      </c>
      <c r="AV1260" s="48">
        <f t="shared" si="41"/>
        <v>38.04347826086957</v>
      </c>
    </row>
    <row r="1261" spans="9:48" x14ac:dyDescent="0.25">
      <c r="I1261" s="43">
        <v>126196</v>
      </c>
      <c r="J1261" s="43" t="s">
        <v>6</v>
      </c>
      <c r="K1261" s="43">
        <v>58</v>
      </c>
      <c r="L1261" s="43">
        <v>27.57</v>
      </c>
      <c r="M1261" s="43">
        <f>VLOOKUP(fLineItemInvoiceDetail[[#This Row],[Invoice Number]],fInvoiceHeader[[Invoice Number]:[% Sales Discount]],5,0)*fLineItemInvoiceDetail[[#This Row],[Quanity]]*fLineItemInvoiceDetail[[#This Row],[Unit Price]]</f>
        <v>119.92673798392482</v>
      </c>
      <c r="N12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27.581521739130434</v>
      </c>
      <c r="O1261" s="43">
        <f>VLOOKUP(fLineItemInvoiceDetail[[#This Row],[Product]],dProduct[],4,0)*fLineItemInvoiceDetail[[#This Row],[Quanity]]</f>
        <v>174</v>
      </c>
      <c r="AQ1261" s="30">
        <v>126196</v>
      </c>
      <c r="AR1261" s="28" t="s">
        <v>6</v>
      </c>
      <c r="AS1261" s="28">
        <v>58</v>
      </c>
      <c r="AT1261" s="28">
        <v>27.57</v>
      </c>
      <c r="AU1261" s="48">
        <f t="shared" si="40"/>
        <v>119.92673798392482</v>
      </c>
      <c r="AV1261" s="48">
        <f t="shared" si="41"/>
        <v>27.581521739130434</v>
      </c>
    </row>
    <row r="1262" spans="9:48" x14ac:dyDescent="0.25">
      <c r="I1262" s="46">
        <v>126197</v>
      </c>
      <c r="J1262" s="46" t="s">
        <v>17</v>
      </c>
      <c r="K1262" s="46">
        <v>46</v>
      </c>
      <c r="L1262" s="46">
        <v>18.170000000000002</v>
      </c>
      <c r="M1262" s="46">
        <f>VLOOKUP(fLineItemInvoiceDetail[[#This Row],[Invoice Number]],fInvoiceHeader[[Invoice Number]:[% Sales Discount]],5,0)*fLineItemInvoiceDetail[[#This Row],[Quanity]]*fLineItemInvoiceDetail[[#This Row],[Unit Price]]</f>
        <v>54.328730972205406</v>
      </c>
      <c r="N12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39.018042010502626</v>
      </c>
      <c r="O1262" s="46">
        <f>VLOOKUP(fLineItemInvoiceDetail[[#This Row],[Product]],dProduct[],4,0)*fLineItemInvoiceDetail[[#This Row],[Quanity]]</f>
        <v>299</v>
      </c>
      <c r="AQ1262" s="32">
        <v>126197</v>
      </c>
      <c r="AR1262" s="31" t="s">
        <v>17</v>
      </c>
      <c r="AS1262" s="31">
        <v>46</v>
      </c>
      <c r="AT1262" s="31">
        <v>18.170000000000002</v>
      </c>
      <c r="AU1262" s="48">
        <f t="shared" si="40"/>
        <v>54.328730972205406</v>
      </c>
      <c r="AV1262" s="48">
        <f t="shared" si="41"/>
        <v>39.018042010502626</v>
      </c>
    </row>
    <row r="1263" spans="9:48" x14ac:dyDescent="0.25">
      <c r="I1263" s="43">
        <v>126197</v>
      </c>
      <c r="J1263" s="43" t="s">
        <v>21</v>
      </c>
      <c r="K1263" s="43">
        <v>25</v>
      </c>
      <c r="L1263" s="43">
        <v>16.87</v>
      </c>
      <c r="M1263" s="43">
        <f>VLOOKUP(fLineItemInvoiceDetail[[#This Row],[Invoice Number]],fInvoiceHeader[[Invoice Number]:[% Sales Discount]],5,0)*fLineItemInvoiceDetail[[#This Row],[Quanity]]*fLineItemInvoiceDetail[[#This Row],[Unit Price]]</f>
        <v>27.413967466114272</v>
      </c>
      <c r="N12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11.418323330832708</v>
      </c>
      <c r="O1263" s="43">
        <f>VLOOKUP(fLineItemInvoiceDetail[[#This Row],[Product]],dProduct[],4,0)*fLineItemInvoiceDetail[[#This Row],[Quanity]]</f>
        <v>87.5</v>
      </c>
      <c r="AQ1263" s="30">
        <v>126197</v>
      </c>
      <c r="AR1263" s="28" t="s">
        <v>21</v>
      </c>
      <c r="AS1263" s="28">
        <v>25</v>
      </c>
      <c r="AT1263" s="28">
        <v>16.87</v>
      </c>
      <c r="AU1263" s="48">
        <f t="shared" si="40"/>
        <v>27.413967466114272</v>
      </c>
      <c r="AV1263" s="48">
        <f t="shared" si="41"/>
        <v>11.418323330832708</v>
      </c>
    </row>
    <row r="1264" spans="9:48" x14ac:dyDescent="0.25">
      <c r="I1264" s="46">
        <v>126197</v>
      </c>
      <c r="J1264" s="46" t="s">
        <v>15</v>
      </c>
      <c r="K1264" s="46">
        <v>56</v>
      </c>
      <c r="L1264" s="46">
        <v>17.37</v>
      </c>
      <c r="M1264" s="46">
        <f>VLOOKUP(fLineItemInvoiceDetail[[#This Row],[Invoice Number]],fInvoiceHeader[[Invoice Number]:[% Sales Discount]],5,0)*fLineItemInvoiceDetail[[#This Row],[Quanity]]*fLineItemInvoiceDetail[[#This Row],[Unit Price]]</f>
        <v>63.227301561680321</v>
      </c>
      <c r="N12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36.538634658664662</v>
      </c>
      <c r="O1264" s="46">
        <f>VLOOKUP(fLineItemInvoiceDetail[[#This Row],[Product]],dProduct[],4,0)*fLineItemInvoiceDetail[[#This Row],[Quanity]]</f>
        <v>280</v>
      </c>
      <c r="AQ1264" s="32">
        <v>126197</v>
      </c>
      <c r="AR1264" s="31" t="s">
        <v>15</v>
      </c>
      <c r="AS1264" s="31">
        <v>56</v>
      </c>
      <c r="AT1264" s="31">
        <v>17.37</v>
      </c>
      <c r="AU1264" s="48">
        <f t="shared" si="40"/>
        <v>63.227301561680321</v>
      </c>
      <c r="AV1264" s="48">
        <f t="shared" si="41"/>
        <v>36.538634658664662</v>
      </c>
    </row>
    <row r="1265" spans="9:48" x14ac:dyDescent="0.25">
      <c r="I1265" s="43">
        <v>126200</v>
      </c>
      <c r="J1265" s="43" t="s">
        <v>21</v>
      </c>
      <c r="K1265" s="43">
        <v>29</v>
      </c>
      <c r="L1265" s="43">
        <v>16.87</v>
      </c>
      <c r="M1265" s="43">
        <f>VLOOKUP(fLineItemInvoiceDetail[[#This Row],[Invoice Number]],fInvoiceHeader[[Invoice Number]:[% Sales Discount]],5,0)*fLineItemInvoiceDetail[[#This Row],[Quanity]]*fLineItemInvoiceDetail[[#This Row],[Unit Price]]</f>
        <v>9.7799999999999994</v>
      </c>
      <c r="N12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265" s="43">
        <f>VLOOKUP(fLineItemInvoiceDetail[[#This Row],[Product]],dProduct[],4,0)*fLineItemInvoiceDetail[[#This Row],[Quanity]]</f>
        <v>101.5</v>
      </c>
      <c r="AQ1265" s="30">
        <v>126200</v>
      </c>
      <c r="AR1265" s="28" t="s">
        <v>21</v>
      </c>
      <c r="AS1265" s="28">
        <v>29</v>
      </c>
      <c r="AT1265" s="28">
        <v>16.87</v>
      </c>
      <c r="AU1265" s="48">
        <f t="shared" si="40"/>
        <v>9.7799999999999994</v>
      </c>
      <c r="AV1265" s="48">
        <f t="shared" si="41"/>
        <v>17.149999999999999</v>
      </c>
    </row>
    <row r="1266" spans="9:48" x14ac:dyDescent="0.25">
      <c r="I1266" s="46">
        <v>126201</v>
      </c>
      <c r="J1266" s="46" t="s">
        <v>21</v>
      </c>
      <c r="K1266" s="46">
        <v>58</v>
      </c>
      <c r="L1266" s="46">
        <v>15.57</v>
      </c>
      <c r="M1266" s="46">
        <f>VLOOKUP(fLineItemInvoiceDetail[[#This Row],[Invoice Number]],fInvoiceHeader[[Invoice Number]:[% Sales Discount]],5,0)*fLineItemInvoiceDetail[[#This Row],[Quanity]]*fLineItemInvoiceDetail[[#This Row],[Unit Price]]</f>
        <v>90.305999999999997</v>
      </c>
      <c r="N12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19.686770833333334</v>
      </c>
      <c r="O1266" s="46">
        <f>VLOOKUP(fLineItemInvoiceDetail[[#This Row],[Product]],dProduct[],4,0)*fLineItemInvoiceDetail[[#This Row],[Quanity]]</f>
        <v>203</v>
      </c>
      <c r="AQ1266" s="32">
        <v>126201</v>
      </c>
      <c r="AR1266" s="31" t="s">
        <v>21</v>
      </c>
      <c r="AS1266" s="31">
        <v>58</v>
      </c>
      <c r="AT1266" s="31">
        <v>15.57</v>
      </c>
      <c r="AU1266" s="48">
        <f t="shared" si="40"/>
        <v>90.305999999999997</v>
      </c>
      <c r="AV1266" s="48">
        <f t="shared" si="41"/>
        <v>19.686770833333334</v>
      </c>
    </row>
    <row r="1267" spans="9:48" x14ac:dyDescent="0.25">
      <c r="I1267" s="43">
        <v>126201</v>
      </c>
      <c r="J1267" s="43" t="s">
        <v>22</v>
      </c>
      <c r="K1267" s="43">
        <v>25</v>
      </c>
      <c r="L1267" s="43">
        <v>48.75</v>
      </c>
      <c r="M1267" s="43">
        <f>VLOOKUP(fLineItemInvoiceDetail[[#This Row],[Invoice Number]],fInvoiceHeader[[Invoice Number]:[% Sales Discount]],5,0)*fLineItemInvoiceDetail[[#This Row],[Quanity]]*fLineItemInvoiceDetail[[#This Row],[Unit Price]]</f>
        <v>121.875</v>
      </c>
      <c r="N12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16.971354166666668</v>
      </c>
      <c r="O1267" s="43">
        <f>VLOOKUP(fLineItemInvoiceDetail[[#This Row],[Product]],dProduct[],4,0)*fLineItemInvoiceDetail[[#This Row],[Quanity]]</f>
        <v>175</v>
      </c>
      <c r="AQ1267" s="30">
        <v>126201</v>
      </c>
      <c r="AR1267" s="28" t="s">
        <v>22</v>
      </c>
      <c r="AS1267" s="28">
        <v>25</v>
      </c>
      <c r="AT1267" s="28">
        <v>48.75</v>
      </c>
      <c r="AU1267" s="48">
        <f t="shared" si="40"/>
        <v>121.875</v>
      </c>
      <c r="AV1267" s="48">
        <f t="shared" si="41"/>
        <v>16.971354166666668</v>
      </c>
    </row>
    <row r="1268" spans="9:48" x14ac:dyDescent="0.25">
      <c r="I1268" s="46">
        <v>126201</v>
      </c>
      <c r="J1268" s="46" t="s">
        <v>10</v>
      </c>
      <c r="K1268" s="46">
        <v>57</v>
      </c>
      <c r="L1268" s="46">
        <v>17.37</v>
      </c>
      <c r="M1268" s="46">
        <f>VLOOKUP(fLineItemInvoiceDetail[[#This Row],[Invoice Number]],fInvoiceHeader[[Invoice Number]:[% Sales Discount]],5,0)*fLineItemInvoiceDetail[[#This Row],[Quanity]]*fLineItemInvoiceDetail[[#This Row],[Unit Price]]</f>
        <v>99.009</v>
      </c>
      <c r="N12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33.166874999999997</v>
      </c>
      <c r="O1268" s="46">
        <f>VLOOKUP(fLineItemInvoiceDetail[[#This Row],[Product]],dProduct[],4,0)*fLineItemInvoiceDetail[[#This Row],[Quanity]]</f>
        <v>342</v>
      </c>
      <c r="AQ1268" s="32">
        <v>126201</v>
      </c>
      <c r="AR1268" s="31" t="s">
        <v>10</v>
      </c>
      <c r="AS1268" s="31">
        <v>57</v>
      </c>
      <c r="AT1268" s="31">
        <v>17.37</v>
      </c>
      <c r="AU1268" s="48">
        <f t="shared" si="40"/>
        <v>99.009</v>
      </c>
      <c r="AV1268" s="48">
        <f t="shared" si="41"/>
        <v>33.166874999999997</v>
      </c>
    </row>
    <row r="1269" spans="9:48" x14ac:dyDescent="0.25">
      <c r="I1269" s="43">
        <v>126202</v>
      </c>
      <c r="J1269" s="43" t="s">
        <v>16</v>
      </c>
      <c r="K1269" s="43">
        <v>152</v>
      </c>
      <c r="L1269" s="43">
        <v>8.5299999999999994</v>
      </c>
      <c r="M1269" s="43">
        <f>VLOOKUP(fLineItemInvoiceDetail[[#This Row],[Invoice Number]],fInvoiceHeader[[Invoice Number]:[% Sales Discount]],5,0)*fLineItemInvoiceDetail[[#This Row],[Quanity]]*fLineItemInvoiceDetail[[#This Row],[Unit Price]]</f>
        <v>97.240609692852999</v>
      </c>
      <c r="N12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73.551677852348988</v>
      </c>
      <c r="O1269" s="43">
        <f>VLOOKUP(fLineItemInvoiceDetail[[#This Row],[Product]],dProduct[],4,0)*fLineItemInvoiceDetail[[#This Row],[Quanity]]</f>
        <v>532</v>
      </c>
      <c r="AQ1269" s="30">
        <v>126202</v>
      </c>
      <c r="AR1269" s="28" t="s">
        <v>16</v>
      </c>
      <c r="AS1269" s="28">
        <v>152</v>
      </c>
      <c r="AT1269" s="28">
        <v>8.5299999999999994</v>
      </c>
      <c r="AU1269" s="48">
        <f t="shared" si="40"/>
        <v>97.240609692852999</v>
      </c>
      <c r="AV1269" s="48">
        <f t="shared" si="41"/>
        <v>73.551677852348988</v>
      </c>
    </row>
    <row r="1270" spans="9:48" x14ac:dyDescent="0.25">
      <c r="I1270" s="46">
        <v>126202</v>
      </c>
      <c r="J1270" s="46" t="s">
        <v>14</v>
      </c>
      <c r="K1270" s="46">
        <v>73</v>
      </c>
      <c r="L1270" s="46">
        <v>17.37</v>
      </c>
      <c r="M1270" s="46">
        <f>VLOOKUP(fLineItemInvoiceDetail[[#This Row],[Invoice Number]],fInvoiceHeader[[Invoice Number]:[% Sales Discount]],5,0)*fLineItemInvoiceDetail[[#This Row],[Quanity]]*fLineItemInvoiceDetail[[#This Row],[Unit Price]]</f>
        <v>95.099390307147019</v>
      </c>
      <c r="N12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70.648322147651001</v>
      </c>
      <c r="O1270" s="46">
        <f>VLOOKUP(fLineItemInvoiceDetail[[#This Row],[Product]],dProduct[],4,0)*fLineItemInvoiceDetail[[#This Row],[Quanity]]</f>
        <v>511</v>
      </c>
      <c r="AQ1270" s="32">
        <v>126202</v>
      </c>
      <c r="AR1270" s="31" t="s">
        <v>14</v>
      </c>
      <c r="AS1270" s="31">
        <v>73</v>
      </c>
      <c r="AT1270" s="31">
        <v>17.37</v>
      </c>
      <c r="AU1270" s="48">
        <f t="shared" si="40"/>
        <v>95.099390307147019</v>
      </c>
      <c r="AV1270" s="48">
        <f t="shared" si="41"/>
        <v>70.648322147651001</v>
      </c>
    </row>
    <row r="1271" spans="9:48" x14ac:dyDescent="0.25">
      <c r="I1271" s="43">
        <v>126203</v>
      </c>
      <c r="J1271" s="43" t="s">
        <v>17</v>
      </c>
      <c r="K1271" s="43">
        <v>104</v>
      </c>
      <c r="L1271" s="43">
        <v>15.37</v>
      </c>
      <c r="M1271" s="43">
        <f>VLOOKUP(fLineItemInvoiceDetail[[#This Row],[Invoice Number]],fInvoiceHeader[[Invoice Number]:[% Sales Discount]],5,0)*fLineItemInvoiceDetail[[#This Row],[Quanity]]*fLineItemInvoiceDetail[[#This Row],[Unit Price]]</f>
        <v>119.88770130699474</v>
      </c>
      <c r="N12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83.475192943770665</v>
      </c>
      <c r="O1271" s="43">
        <f>VLOOKUP(fLineItemInvoiceDetail[[#This Row],[Product]],dProduct[],4,0)*fLineItemInvoiceDetail[[#This Row],[Quanity]]</f>
        <v>676</v>
      </c>
      <c r="AQ1271" s="30">
        <v>126203</v>
      </c>
      <c r="AR1271" s="28" t="s">
        <v>17</v>
      </c>
      <c r="AS1271" s="28">
        <v>104</v>
      </c>
      <c r="AT1271" s="28">
        <v>15.37</v>
      </c>
      <c r="AU1271" s="48">
        <f t="shared" si="40"/>
        <v>119.88770130699474</v>
      </c>
      <c r="AV1271" s="48">
        <f t="shared" si="41"/>
        <v>83.475192943770665</v>
      </c>
    </row>
    <row r="1272" spans="9:48" x14ac:dyDescent="0.25">
      <c r="I1272" s="46">
        <v>126203</v>
      </c>
      <c r="J1272" s="46" t="s">
        <v>16</v>
      </c>
      <c r="K1272" s="46">
        <v>66</v>
      </c>
      <c r="L1272" s="46">
        <v>11.37</v>
      </c>
      <c r="M1272" s="46">
        <f>VLOOKUP(fLineItemInvoiceDetail[[#This Row],[Invoice Number]],fInvoiceHeader[[Invoice Number]:[% Sales Discount]],5,0)*fLineItemInvoiceDetail[[#This Row],[Quanity]]*fLineItemInvoiceDetail[[#This Row],[Unit Price]]</f>
        <v>56.282298693005224</v>
      </c>
      <c r="N12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28.524807056229328</v>
      </c>
      <c r="O1272" s="46">
        <f>VLOOKUP(fLineItemInvoiceDetail[[#This Row],[Product]],dProduct[],4,0)*fLineItemInvoiceDetail[[#This Row],[Quanity]]</f>
        <v>231</v>
      </c>
      <c r="AQ1272" s="32">
        <v>126203</v>
      </c>
      <c r="AR1272" s="31" t="s">
        <v>16</v>
      </c>
      <c r="AS1272" s="31">
        <v>66</v>
      </c>
      <c r="AT1272" s="31">
        <v>11.37</v>
      </c>
      <c r="AU1272" s="48">
        <f t="shared" si="40"/>
        <v>56.282298693005224</v>
      </c>
      <c r="AV1272" s="48">
        <f t="shared" si="41"/>
        <v>28.524807056229328</v>
      </c>
    </row>
    <row r="1273" spans="9:48" x14ac:dyDescent="0.25">
      <c r="I1273" s="43">
        <v>126205</v>
      </c>
      <c r="J1273" s="43" t="s">
        <v>13</v>
      </c>
      <c r="K1273" s="43">
        <v>14</v>
      </c>
      <c r="L1273" s="43">
        <v>23.7</v>
      </c>
      <c r="M1273" s="43">
        <f>VLOOKUP(fLineItemInvoiceDetail[[#This Row],[Invoice Number]],fInvoiceHeader[[Invoice Number]:[% Sales Discount]],5,0)*fLineItemInvoiceDetail[[#This Row],[Quanity]]*fLineItemInvoiceDetail[[#This Row],[Unit Price]]</f>
        <v>6.6399999999999988</v>
      </c>
      <c r="N12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9.625</v>
      </c>
      <c r="O1273" s="43">
        <f>VLOOKUP(fLineItemInvoiceDetail[[#This Row],[Product]],dProduct[],4,0)*fLineItemInvoiceDetail[[#This Row],[Quanity]]</f>
        <v>77</v>
      </c>
      <c r="AQ1273" s="30">
        <v>126205</v>
      </c>
      <c r="AR1273" s="28" t="s">
        <v>13</v>
      </c>
      <c r="AS1273" s="28">
        <v>14</v>
      </c>
      <c r="AT1273" s="28">
        <v>23.7</v>
      </c>
      <c r="AU1273" s="48">
        <f t="shared" si="40"/>
        <v>6.6399999999999988</v>
      </c>
      <c r="AV1273" s="48">
        <f t="shared" si="41"/>
        <v>9.625</v>
      </c>
    </row>
    <row r="1274" spans="9:48" x14ac:dyDescent="0.25">
      <c r="I1274" s="46">
        <v>126206</v>
      </c>
      <c r="J1274" s="46" t="s">
        <v>17</v>
      </c>
      <c r="K1274" s="46">
        <v>57</v>
      </c>
      <c r="L1274" s="46">
        <v>16.77</v>
      </c>
      <c r="M1274" s="46">
        <f>VLOOKUP(fLineItemInvoiceDetail[[#This Row],[Invoice Number]],fInvoiceHeader[[Invoice Number]:[% Sales Discount]],5,0)*fLineItemInvoiceDetail[[#This Row],[Quanity]]*fLineItemInvoiceDetail[[#This Row],[Unit Price]]</f>
        <v>95.589130189627497</v>
      </c>
      <c r="N12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33.595668316831684</v>
      </c>
      <c r="O1274" s="46">
        <f>VLOOKUP(fLineItemInvoiceDetail[[#This Row],[Product]],dProduct[],4,0)*fLineItemInvoiceDetail[[#This Row],[Quanity]]</f>
        <v>370.5</v>
      </c>
      <c r="AQ1274" s="32">
        <v>126206</v>
      </c>
      <c r="AR1274" s="31" t="s">
        <v>17</v>
      </c>
      <c r="AS1274" s="31">
        <v>57</v>
      </c>
      <c r="AT1274" s="31">
        <v>16.77</v>
      </c>
      <c r="AU1274" s="48">
        <f t="shared" si="40"/>
        <v>95.589130189627497</v>
      </c>
      <c r="AV1274" s="48">
        <f t="shared" si="41"/>
        <v>33.595668316831684</v>
      </c>
    </row>
    <row r="1275" spans="9:48" x14ac:dyDescent="0.25">
      <c r="I1275" s="43">
        <v>126206</v>
      </c>
      <c r="J1275" s="43" t="s">
        <v>17</v>
      </c>
      <c r="K1275" s="43">
        <v>45</v>
      </c>
      <c r="L1275" s="43">
        <v>18.170000000000002</v>
      </c>
      <c r="M1275" s="43">
        <f>VLOOKUP(fLineItemInvoiceDetail[[#This Row],[Invoice Number]],fInvoiceHeader[[Invoice Number]:[% Sales Discount]],5,0)*fLineItemInvoiceDetail[[#This Row],[Quanity]]*fLineItemInvoiceDetail[[#This Row],[Unit Price]]</f>
        <v>81.765111361714133</v>
      </c>
      <c r="N12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26.52289603960396</v>
      </c>
      <c r="O1275" s="43">
        <f>VLOOKUP(fLineItemInvoiceDetail[[#This Row],[Product]],dProduct[],4,0)*fLineItemInvoiceDetail[[#This Row],[Quanity]]</f>
        <v>292.5</v>
      </c>
      <c r="AQ1275" s="30">
        <v>126206</v>
      </c>
      <c r="AR1275" s="28" t="s">
        <v>17</v>
      </c>
      <c r="AS1275" s="28">
        <v>45</v>
      </c>
      <c r="AT1275" s="28">
        <v>18.170000000000002</v>
      </c>
      <c r="AU1275" s="48">
        <f t="shared" si="40"/>
        <v>81.765111361714133</v>
      </c>
      <c r="AV1275" s="48">
        <f t="shared" si="41"/>
        <v>26.52289603960396</v>
      </c>
    </row>
    <row r="1276" spans="9:48" x14ac:dyDescent="0.25">
      <c r="I1276" s="46">
        <v>126206</v>
      </c>
      <c r="J1276" s="46" t="s">
        <v>22</v>
      </c>
      <c r="K1276" s="46">
        <v>165</v>
      </c>
      <c r="L1276" s="46">
        <v>33.75</v>
      </c>
      <c r="M1276" s="46">
        <f>VLOOKUP(fLineItemInvoiceDetail[[#This Row],[Invoice Number]],fInvoiceHeader[[Invoice Number]:[% Sales Discount]],5,0)*fLineItemInvoiceDetail[[#This Row],[Quanity]]*fLineItemInvoiceDetail[[#This Row],[Unit Price]]</f>
        <v>556.87575844865842</v>
      </c>
      <c r="N12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104.73143564356435</v>
      </c>
      <c r="O1276" s="46">
        <f>VLOOKUP(fLineItemInvoiceDetail[[#This Row],[Product]],dProduct[],4,0)*fLineItemInvoiceDetail[[#This Row],[Quanity]]</f>
        <v>1155</v>
      </c>
      <c r="AQ1276" s="32">
        <v>126206</v>
      </c>
      <c r="AR1276" s="31" t="s">
        <v>22</v>
      </c>
      <c r="AS1276" s="31">
        <v>165</v>
      </c>
      <c r="AT1276" s="31">
        <v>33.75</v>
      </c>
      <c r="AU1276" s="48">
        <f t="shared" si="40"/>
        <v>556.87575844865842</v>
      </c>
      <c r="AV1276" s="48">
        <f t="shared" si="41"/>
        <v>104.73143564356435</v>
      </c>
    </row>
    <row r="1277" spans="9:48" x14ac:dyDescent="0.25">
      <c r="I1277" s="43">
        <v>126207</v>
      </c>
      <c r="J1277" s="43" t="s">
        <v>13</v>
      </c>
      <c r="K1277" s="43">
        <v>53</v>
      </c>
      <c r="L1277" s="43">
        <v>14.97</v>
      </c>
      <c r="M1277" s="43">
        <f>VLOOKUP(fLineItemInvoiceDetail[[#This Row],[Invoice Number]],fInvoiceHeader[[Invoice Number]:[% Sales Discount]],5,0)*fLineItemInvoiceDetail[[#This Row],[Quanity]]*fLineItemInvoiceDetail[[#This Row],[Unit Price]]</f>
        <v>39.669022568991842</v>
      </c>
      <c r="N12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38.732714740190879</v>
      </c>
      <c r="O1277" s="43">
        <f>VLOOKUP(fLineItemInvoiceDetail[[#This Row],[Product]],dProduct[],4,0)*fLineItemInvoiceDetail[[#This Row],[Quanity]]</f>
        <v>291.5</v>
      </c>
      <c r="AQ1277" s="30">
        <v>126207</v>
      </c>
      <c r="AR1277" s="28" t="s">
        <v>13</v>
      </c>
      <c r="AS1277" s="28">
        <v>53</v>
      </c>
      <c r="AT1277" s="28">
        <v>14.97</v>
      </c>
      <c r="AU1277" s="48">
        <f t="shared" si="40"/>
        <v>39.669022568991842</v>
      </c>
      <c r="AV1277" s="48">
        <f t="shared" si="41"/>
        <v>38.732714740190879</v>
      </c>
    </row>
    <row r="1278" spans="9:48" x14ac:dyDescent="0.25">
      <c r="I1278" s="46">
        <v>126207</v>
      </c>
      <c r="J1278" s="46" t="s">
        <v>8</v>
      </c>
      <c r="K1278" s="46">
        <v>45</v>
      </c>
      <c r="L1278" s="46">
        <v>18.170000000000002</v>
      </c>
      <c r="M1278" s="46">
        <f>VLOOKUP(fLineItemInvoiceDetail[[#This Row],[Invoice Number]],fInvoiceHeader[[Invoice Number]:[% Sales Discount]],5,0)*fLineItemInvoiceDetail[[#This Row],[Quanity]]*fLineItemInvoiceDetail[[#This Row],[Unit Price]]</f>
        <v>40.880977431008155</v>
      </c>
      <c r="N12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23.91728525980912</v>
      </c>
      <c r="O1278" s="46">
        <f>VLOOKUP(fLineItemInvoiceDetail[[#This Row],[Product]],dProduct[],4,0)*fLineItemInvoiceDetail[[#This Row],[Quanity]]</f>
        <v>180</v>
      </c>
      <c r="AQ1278" s="32">
        <v>126207</v>
      </c>
      <c r="AR1278" s="31" t="s">
        <v>8</v>
      </c>
      <c r="AS1278" s="31">
        <v>45</v>
      </c>
      <c r="AT1278" s="31">
        <v>18.170000000000002</v>
      </c>
      <c r="AU1278" s="48">
        <f t="shared" si="40"/>
        <v>40.880977431008155</v>
      </c>
      <c r="AV1278" s="48">
        <f t="shared" si="41"/>
        <v>23.91728525980912</v>
      </c>
    </row>
    <row r="1279" spans="9:48" x14ac:dyDescent="0.25">
      <c r="I1279" s="43">
        <v>126208</v>
      </c>
      <c r="J1279" s="43" t="s">
        <v>15</v>
      </c>
      <c r="K1279" s="43">
        <v>27</v>
      </c>
      <c r="L1279" s="43">
        <v>18.82</v>
      </c>
      <c r="M1279" s="43">
        <f>VLOOKUP(fLineItemInvoiceDetail[[#This Row],[Invoice Number]],fInvoiceHeader[[Invoice Number]:[% Sales Discount]],5,0)*fLineItemInvoiceDetail[[#This Row],[Quanity]]*fLineItemInvoiceDetail[[#This Row],[Unit Price]]</f>
        <v>50.814547905127824</v>
      </c>
      <c r="N12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17.414634146341463</v>
      </c>
      <c r="O1279" s="43">
        <f>VLOOKUP(fLineItemInvoiceDetail[[#This Row],[Product]],dProduct[],4,0)*fLineItemInvoiceDetail[[#This Row],[Quanity]]</f>
        <v>135</v>
      </c>
      <c r="AQ1279" s="30">
        <v>126208</v>
      </c>
      <c r="AR1279" s="28" t="s">
        <v>15</v>
      </c>
      <c r="AS1279" s="28">
        <v>27</v>
      </c>
      <c r="AT1279" s="28">
        <v>18.82</v>
      </c>
      <c r="AU1279" s="48">
        <f t="shared" si="40"/>
        <v>50.814547905127824</v>
      </c>
      <c r="AV1279" s="48">
        <f t="shared" si="41"/>
        <v>17.414634146341463</v>
      </c>
    </row>
    <row r="1280" spans="9:48" x14ac:dyDescent="0.25">
      <c r="I1280" s="46">
        <v>126208</v>
      </c>
      <c r="J1280" s="46" t="s">
        <v>22</v>
      </c>
      <c r="K1280" s="46">
        <v>37</v>
      </c>
      <c r="L1280" s="46">
        <v>48.75</v>
      </c>
      <c r="M1280" s="46">
        <f>VLOOKUP(fLineItemInvoiceDetail[[#This Row],[Invoice Number]],fInvoiceHeader[[Invoice Number]:[% Sales Discount]],5,0)*fLineItemInvoiceDetail[[#This Row],[Quanity]]*fLineItemInvoiceDetail[[#This Row],[Unit Price]]</f>
        <v>180.37694490470014</v>
      </c>
      <c r="N12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33.410298102981031</v>
      </c>
      <c r="O1280" s="46">
        <f>VLOOKUP(fLineItemInvoiceDetail[[#This Row],[Product]],dProduct[],4,0)*fLineItemInvoiceDetail[[#This Row],[Quanity]]</f>
        <v>259</v>
      </c>
      <c r="AQ1280" s="32">
        <v>126208</v>
      </c>
      <c r="AR1280" s="31" t="s">
        <v>22</v>
      </c>
      <c r="AS1280" s="31">
        <v>37</v>
      </c>
      <c r="AT1280" s="31">
        <v>48.75</v>
      </c>
      <c r="AU1280" s="48">
        <f t="shared" si="40"/>
        <v>180.37694490470014</v>
      </c>
      <c r="AV1280" s="48">
        <f t="shared" si="41"/>
        <v>33.410298102981031</v>
      </c>
    </row>
    <row r="1281" spans="9:48" x14ac:dyDescent="0.25">
      <c r="I1281" s="43">
        <v>126208</v>
      </c>
      <c r="J1281" s="43" t="s">
        <v>13</v>
      </c>
      <c r="K1281" s="43">
        <v>29</v>
      </c>
      <c r="L1281" s="43">
        <v>16.22</v>
      </c>
      <c r="M1281" s="43">
        <f>VLOOKUP(fLineItemInvoiceDetail[[#This Row],[Invoice Number]],fInvoiceHeader[[Invoice Number]:[% Sales Discount]],5,0)*fLineItemInvoiceDetail[[#This Row],[Quanity]]*fLineItemInvoiceDetail[[#This Row],[Unit Price]]</f>
        <v>47.038507190172055</v>
      </c>
      <c r="N12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20.575067750677508</v>
      </c>
      <c r="O1281" s="43">
        <f>VLOOKUP(fLineItemInvoiceDetail[[#This Row],[Product]],dProduct[],4,0)*fLineItemInvoiceDetail[[#This Row],[Quanity]]</f>
        <v>159.5</v>
      </c>
      <c r="AQ1281" s="30">
        <v>126208</v>
      </c>
      <c r="AR1281" s="28" t="s">
        <v>13</v>
      </c>
      <c r="AS1281" s="28">
        <v>29</v>
      </c>
      <c r="AT1281" s="28">
        <v>16.22</v>
      </c>
      <c r="AU1281" s="48">
        <f t="shared" si="40"/>
        <v>47.038507190172055</v>
      </c>
      <c r="AV1281" s="48">
        <f t="shared" si="41"/>
        <v>20.575067750677508</v>
      </c>
    </row>
    <row r="1282" spans="9:48" x14ac:dyDescent="0.25">
      <c r="I1282" s="46">
        <v>126209</v>
      </c>
      <c r="J1282" s="46" t="s">
        <v>21</v>
      </c>
      <c r="K1282" s="46">
        <v>74</v>
      </c>
      <c r="L1282" s="46">
        <v>15.57</v>
      </c>
      <c r="M1282" s="46">
        <f>VLOOKUP(fLineItemInvoiceDetail[[#This Row],[Invoice Number]],fInvoiceHeader[[Invoice Number]:[% Sales Discount]],5,0)*fLineItemInvoiceDetail[[#This Row],[Quanity]]*fLineItemInvoiceDetail[[#This Row],[Unit Price]]</f>
        <v>115.21868529521976</v>
      </c>
      <c r="N12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27.78125</v>
      </c>
      <c r="O1282" s="46">
        <f>VLOOKUP(fLineItemInvoiceDetail[[#This Row],[Product]],dProduct[],4,0)*fLineItemInvoiceDetail[[#This Row],[Quanity]]</f>
        <v>259</v>
      </c>
      <c r="AQ1282" s="32">
        <v>126209</v>
      </c>
      <c r="AR1282" s="31" t="s">
        <v>21</v>
      </c>
      <c r="AS1282" s="31">
        <v>74</v>
      </c>
      <c r="AT1282" s="31">
        <v>15.57</v>
      </c>
      <c r="AU1282" s="48">
        <f t="shared" si="40"/>
        <v>115.21868529521976</v>
      </c>
      <c r="AV1282" s="48">
        <f t="shared" si="41"/>
        <v>27.78125</v>
      </c>
    </row>
    <row r="1283" spans="9:48" x14ac:dyDescent="0.25">
      <c r="I1283" s="43">
        <v>126209</v>
      </c>
      <c r="J1283" s="43" t="s">
        <v>10</v>
      </c>
      <c r="K1283" s="43">
        <v>98</v>
      </c>
      <c r="L1283" s="43">
        <v>17.37</v>
      </c>
      <c r="M1283" s="43">
        <f>VLOOKUP(fLineItemInvoiceDetail[[#This Row],[Invoice Number]],fInvoiceHeader[[Invoice Number]:[% Sales Discount]],5,0)*fLineItemInvoiceDetail[[#This Row],[Quanity]]*fLineItemInvoiceDetail[[#This Row],[Unit Price]]</f>
        <v>170.22701247256572</v>
      </c>
      <c r="N12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63.070945945945944</v>
      </c>
      <c r="O1283" s="43">
        <f>VLOOKUP(fLineItemInvoiceDetail[[#This Row],[Product]],dProduct[],4,0)*fLineItemInvoiceDetail[[#This Row],[Quanity]]</f>
        <v>588</v>
      </c>
      <c r="AQ1283" s="30">
        <v>126209</v>
      </c>
      <c r="AR1283" s="28" t="s">
        <v>10</v>
      </c>
      <c r="AS1283" s="28">
        <v>98</v>
      </c>
      <c r="AT1283" s="28">
        <v>17.37</v>
      </c>
      <c r="AU1283" s="48">
        <f t="shared" si="40"/>
        <v>170.22701247256572</v>
      </c>
      <c r="AV1283" s="48">
        <f t="shared" si="41"/>
        <v>63.070945945945944</v>
      </c>
    </row>
    <row r="1284" spans="9:48" x14ac:dyDescent="0.25">
      <c r="I1284" s="46">
        <v>126209</v>
      </c>
      <c r="J1284" s="46" t="s">
        <v>14</v>
      </c>
      <c r="K1284" s="46">
        <v>27</v>
      </c>
      <c r="L1284" s="46">
        <v>18.82</v>
      </c>
      <c r="M1284" s="46">
        <f>VLOOKUP(fLineItemInvoiceDetail[[#This Row],[Invoice Number]],fInvoiceHeader[[Invoice Number]:[% Sales Discount]],5,0)*fLineItemInvoiceDetail[[#This Row],[Quanity]]*fLineItemInvoiceDetail[[#This Row],[Unit Price]]</f>
        <v>50.814302232214551</v>
      </c>
      <c r="N12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20.272804054054053</v>
      </c>
      <c r="O1284" s="46">
        <f>VLOOKUP(fLineItemInvoiceDetail[[#This Row],[Product]],dProduct[],4,0)*fLineItemInvoiceDetail[[#This Row],[Quanity]]</f>
        <v>189</v>
      </c>
      <c r="AQ1284" s="32">
        <v>126209</v>
      </c>
      <c r="AR1284" s="31" t="s">
        <v>14</v>
      </c>
      <c r="AS1284" s="31">
        <v>27</v>
      </c>
      <c r="AT1284" s="31">
        <v>18.82</v>
      </c>
      <c r="AU1284" s="48">
        <f t="shared" si="40"/>
        <v>50.814302232214551</v>
      </c>
      <c r="AV1284" s="48">
        <f t="shared" si="41"/>
        <v>20.272804054054053</v>
      </c>
    </row>
    <row r="1285" spans="9:48" x14ac:dyDescent="0.25">
      <c r="I1285" s="43">
        <v>126211</v>
      </c>
      <c r="J1285" s="43" t="s">
        <v>16</v>
      </c>
      <c r="K1285" s="43">
        <v>61</v>
      </c>
      <c r="L1285" s="43">
        <v>11.37</v>
      </c>
      <c r="M1285" s="43">
        <f>VLOOKUP(fLineItemInvoiceDetail[[#This Row],[Invoice Number]],fInvoiceHeader[[Invoice Number]:[% Sales Discount]],5,0)*fLineItemInvoiceDetail[[#This Row],[Quanity]]*fLineItemInvoiceDetail[[#This Row],[Unit Price]]</f>
        <v>45.083736424055765</v>
      </c>
      <c r="N12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24.268693353474319</v>
      </c>
      <c r="O1285" s="43">
        <f>VLOOKUP(fLineItemInvoiceDetail[[#This Row],[Product]],dProduct[],4,0)*fLineItemInvoiceDetail[[#This Row],[Quanity]]</f>
        <v>213.5</v>
      </c>
      <c r="AQ1285" s="30">
        <v>126211</v>
      </c>
      <c r="AR1285" s="28" t="s">
        <v>16</v>
      </c>
      <c r="AS1285" s="28">
        <v>61</v>
      </c>
      <c r="AT1285" s="28">
        <v>11.37</v>
      </c>
      <c r="AU1285" s="48">
        <f t="shared" si="40"/>
        <v>45.083736424055765</v>
      </c>
      <c r="AV1285" s="48">
        <f t="shared" si="41"/>
        <v>24.268693353474319</v>
      </c>
    </row>
    <row r="1286" spans="9:48" x14ac:dyDescent="0.25">
      <c r="I1286" s="46">
        <v>126211</v>
      </c>
      <c r="J1286" s="46" t="s">
        <v>17</v>
      </c>
      <c r="K1286" s="46">
        <v>69</v>
      </c>
      <c r="L1286" s="46">
        <v>16.77</v>
      </c>
      <c r="M1286" s="46">
        <f>VLOOKUP(fLineItemInvoiceDetail[[#This Row],[Invoice Number]],fInvoiceHeader[[Invoice Number]:[% Sales Discount]],5,0)*fLineItemInvoiceDetail[[#This Row],[Quanity]]*fLineItemInvoiceDetail[[#This Row],[Unit Price]]</f>
        <v>75.21626357594424</v>
      </c>
      <c r="N12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50.981306646525681</v>
      </c>
      <c r="O1286" s="46">
        <f>VLOOKUP(fLineItemInvoiceDetail[[#This Row],[Product]],dProduct[],4,0)*fLineItemInvoiceDetail[[#This Row],[Quanity]]</f>
        <v>448.5</v>
      </c>
      <c r="AQ1286" s="32">
        <v>126211</v>
      </c>
      <c r="AR1286" s="31" t="s">
        <v>17</v>
      </c>
      <c r="AS1286" s="31">
        <v>69</v>
      </c>
      <c r="AT1286" s="31">
        <v>16.77</v>
      </c>
      <c r="AU1286" s="48">
        <f t="shared" si="40"/>
        <v>75.21626357594424</v>
      </c>
      <c r="AV1286" s="48">
        <f t="shared" si="41"/>
        <v>50.981306646525681</v>
      </c>
    </row>
    <row r="1287" spans="9:48" x14ac:dyDescent="0.25">
      <c r="I1287" s="43">
        <v>126213</v>
      </c>
      <c r="J1287" s="43" t="s">
        <v>13</v>
      </c>
      <c r="K1287" s="43">
        <v>52</v>
      </c>
      <c r="L1287" s="43">
        <v>14.97</v>
      </c>
      <c r="M1287" s="43">
        <f>VLOOKUP(fLineItemInvoiceDetail[[#This Row],[Invoice Number]],fInvoiceHeader[[Invoice Number]:[% Sales Discount]],5,0)*fLineItemInvoiceDetail[[#This Row],[Quanity]]*fLineItemInvoiceDetail[[#This Row],[Unit Price]]</f>
        <v>50.59924121289648</v>
      </c>
      <c r="N12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27.013287671232874</v>
      </c>
      <c r="O1287" s="43">
        <f>VLOOKUP(fLineItemInvoiceDetail[[#This Row],[Product]],dProduct[],4,0)*fLineItemInvoiceDetail[[#This Row],[Quanity]]</f>
        <v>286</v>
      </c>
      <c r="AQ1287" s="30">
        <v>126213</v>
      </c>
      <c r="AR1287" s="28" t="s">
        <v>13</v>
      </c>
      <c r="AS1287" s="28">
        <v>52</v>
      </c>
      <c r="AT1287" s="28">
        <v>14.97</v>
      </c>
      <c r="AU1287" s="48">
        <f t="shared" si="40"/>
        <v>50.59924121289648</v>
      </c>
      <c r="AV1287" s="48">
        <f t="shared" si="41"/>
        <v>27.013287671232874</v>
      </c>
    </row>
    <row r="1288" spans="9:48" x14ac:dyDescent="0.25">
      <c r="I1288" s="46">
        <v>126213</v>
      </c>
      <c r="J1288" s="46" t="s">
        <v>10</v>
      </c>
      <c r="K1288" s="46">
        <v>74</v>
      </c>
      <c r="L1288" s="46">
        <v>17.37</v>
      </c>
      <c r="M1288" s="46">
        <f>VLOOKUP(fLineItemInvoiceDetail[[#This Row],[Invoice Number]],fInvoiceHeader[[Invoice Number]:[% Sales Discount]],5,0)*fLineItemInvoiceDetail[[#This Row],[Quanity]]*fLineItemInvoiceDetail[[#This Row],[Unit Price]]</f>
        <v>83.550758787103533</v>
      </c>
      <c r="N12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41.936712328767122</v>
      </c>
      <c r="O1288" s="46">
        <f>VLOOKUP(fLineItemInvoiceDetail[[#This Row],[Product]],dProduct[],4,0)*fLineItemInvoiceDetail[[#This Row],[Quanity]]</f>
        <v>444</v>
      </c>
      <c r="AQ1288" s="32">
        <v>126213</v>
      </c>
      <c r="AR1288" s="31" t="s">
        <v>10</v>
      </c>
      <c r="AS1288" s="31">
        <v>74</v>
      </c>
      <c r="AT1288" s="31">
        <v>17.37</v>
      </c>
      <c r="AU1288" s="48">
        <f t="shared" si="40"/>
        <v>83.550758787103533</v>
      </c>
      <c r="AV1288" s="48">
        <f t="shared" si="41"/>
        <v>41.936712328767122</v>
      </c>
    </row>
    <row r="1289" spans="9:48" x14ac:dyDescent="0.25">
      <c r="I1289" s="43">
        <v>126214</v>
      </c>
      <c r="J1289" s="43" t="s">
        <v>17</v>
      </c>
      <c r="K1289" s="43">
        <v>235</v>
      </c>
      <c r="L1289" s="43">
        <v>12.58</v>
      </c>
      <c r="M1289" s="43">
        <f>VLOOKUP(fLineItemInvoiceDetail[[#This Row],[Invoice Number]],fInvoiceHeader[[Invoice Number]:[% Sales Discount]],5,0)*fLineItemInvoiceDetail[[#This Row],[Quanity]]*fLineItemInvoiceDetail[[#This Row],[Unit Price]]</f>
        <v>295.63082902644152</v>
      </c>
      <c r="N12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171.55691497599506</v>
      </c>
      <c r="O1289" s="43">
        <f>VLOOKUP(fLineItemInvoiceDetail[[#This Row],[Product]],dProduct[],4,0)*fLineItemInvoiceDetail[[#This Row],[Quanity]]</f>
        <v>1527.5</v>
      </c>
      <c r="AQ1289" s="30">
        <v>126214</v>
      </c>
      <c r="AR1289" s="28" t="s">
        <v>17</v>
      </c>
      <c r="AS1289" s="28">
        <v>235</v>
      </c>
      <c r="AT1289" s="28">
        <v>12.58</v>
      </c>
      <c r="AU1289" s="48">
        <f t="shared" si="40"/>
        <v>295.63082902644152</v>
      </c>
      <c r="AV1289" s="48">
        <f t="shared" si="41"/>
        <v>171.55691497599506</v>
      </c>
    </row>
    <row r="1290" spans="9:48" x14ac:dyDescent="0.25">
      <c r="I1290" s="46">
        <v>126214</v>
      </c>
      <c r="J1290" s="46" t="s">
        <v>10</v>
      </c>
      <c r="K1290" s="46">
        <v>193</v>
      </c>
      <c r="L1290" s="46">
        <v>13.03</v>
      </c>
      <c r="M1290" s="46">
        <f>VLOOKUP(fLineItemInvoiceDetail[[#This Row],[Invoice Number]],fInvoiceHeader[[Invoice Number]:[% Sales Discount]],5,0)*fLineItemInvoiceDetail[[#This Row],[Quanity]]*fLineItemInvoiceDetail[[#This Row],[Unit Price]]</f>
        <v>251.47970521510157</v>
      </c>
      <c r="N12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130.05754994579527</v>
      </c>
      <c r="O1290" s="46">
        <f>VLOOKUP(fLineItemInvoiceDetail[[#This Row],[Product]],dProduct[],4,0)*fLineItemInvoiceDetail[[#This Row],[Quanity]]</f>
        <v>1158</v>
      </c>
      <c r="AQ1290" s="32">
        <v>126214</v>
      </c>
      <c r="AR1290" s="31" t="s">
        <v>10</v>
      </c>
      <c r="AS1290" s="31">
        <v>193</v>
      </c>
      <c r="AT1290" s="31">
        <v>13.03</v>
      </c>
      <c r="AU1290" s="48">
        <f t="shared" ref="AU1290:AU1353" si="42">VLOOKUP(AQ1290,$AM$9:$AO$872,3,0)/SUMPRODUCT($AS$9:$AS$1780,$AT$9:$AT$1780,--($AQ$9:$AQ$1780=AQ1290))*AS1290*AT1290</f>
        <v>251.47970521510157</v>
      </c>
      <c r="AV1290" s="48">
        <f t="shared" ref="AV1290:AV1353" si="43">(VLOOKUP(AR1290,$AX$9:$BA$19,4,0)*AS1290)/SUMPRODUCT(SUMIFS($BA$9:$BA$19,$AX$9:$AX$19,$AR$9:$AR$1780),$AS$9:$AS$1780,--($AQ$9:$AQ$1780=AQ1290))*VLOOKUP(AQ1290,$AM$9:$AO$872,2,0)</f>
        <v>130.05754994579527</v>
      </c>
    </row>
    <row r="1291" spans="9:48" x14ac:dyDescent="0.25">
      <c r="I1291" s="43">
        <v>126214</v>
      </c>
      <c r="J1291" s="43" t="s">
        <v>11</v>
      </c>
      <c r="K1291" s="43">
        <v>75</v>
      </c>
      <c r="L1291" s="43">
        <v>11.97</v>
      </c>
      <c r="M1291" s="43">
        <f>VLOOKUP(fLineItemInvoiceDetail[[#This Row],[Invoice Number]],fInvoiceHeader[[Invoice Number]:[% Sales Discount]],5,0)*fLineItemInvoiceDetail[[#This Row],[Quanity]]*fLineItemInvoiceDetail[[#This Row],[Unit Price]]</f>
        <v>89.775251753370043</v>
      </c>
      <c r="N12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42.117082236332664</v>
      </c>
      <c r="O1291" s="43">
        <f>VLOOKUP(fLineItemInvoiceDetail[[#This Row],[Product]],dProduct[],4,0)*fLineItemInvoiceDetail[[#This Row],[Quanity]]</f>
        <v>375</v>
      </c>
      <c r="AQ1291" s="30">
        <v>126214</v>
      </c>
      <c r="AR1291" s="28" t="s">
        <v>11</v>
      </c>
      <c r="AS1291" s="28">
        <v>75</v>
      </c>
      <c r="AT1291" s="28">
        <v>11.97</v>
      </c>
      <c r="AU1291" s="48">
        <f t="shared" si="42"/>
        <v>89.775251753370043</v>
      </c>
      <c r="AV1291" s="48">
        <f t="shared" si="43"/>
        <v>42.117082236332664</v>
      </c>
    </row>
    <row r="1292" spans="9:48" x14ac:dyDescent="0.25">
      <c r="I1292" s="46">
        <v>126214</v>
      </c>
      <c r="J1292" s="46" t="s">
        <v>8</v>
      </c>
      <c r="K1292" s="46">
        <v>42</v>
      </c>
      <c r="L1292" s="46">
        <v>18.170000000000002</v>
      </c>
      <c r="M1292" s="46">
        <f>VLOOKUP(fLineItemInvoiceDetail[[#This Row],[Invoice Number]],fInvoiceHeader[[Invoice Number]:[% Sales Discount]],5,0)*fLineItemInvoiceDetail[[#This Row],[Quanity]]*fLineItemInvoiceDetail[[#This Row],[Unit Price]]</f>
        <v>76.314214005086967</v>
      </c>
      <c r="N12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18.868452841877033</v>
      </c>
      <c r="O1292" s="46">
        <f>VLOOKUP(fLineItemInvoiceDetail[[#This Row],[Product]],dProduct[],4,0)*fLineItemInvoiceDetail[[#This Row],[Quanity]]</f>
        <v>168</v>
      </c>
      <c r="AQ1292" s="32">
        <v>126214</v>
      </c>
      <c r="AR1292" s="31" t="s">
        <v>8</v>
      </c>
      <c r="AS1292" s="31">
        <v>42</v>
      </c>
      <c r="AT1292" s="31">
        <v>18.170000000000002</v>
      </c>
      <c r="AU1292" s="48">
        <f t="shared" si="42"/>
        <v>76.314214005086967</v>
      </c>
      <c r="AV1292" s="48">
        <f t="shared" si="43"/>
        <v>18.868452841877033</v>
      </c>
    </row>
    <row r="1293" spans="9:48" x14ac:dyDescent="0.25">
      <c r="I1293" s="43">
        <v>126215</v>
      </c>
      <c r="J1293" s="43" t="s">
        <v>6</v>
      </c>
      <c r="K1293" s="43">
        <v>38</v>
      </c>
      <c r="L1293" s="43">
        <v>29.87</v>
      </c>
      <c r="M1293" s="43">
        <f>VLOOKUP(fLineItemInvoiceDetail[[#This Row],[Invoice Number]],fInvoiceHeader[[Invoice Number]:[% Sales Discount]],5,0)*fLineItemInvoiceDetail[[#This Row],[Quanity]]*fLineItemInvoiceDetail[[#This Row],[Unit Price]]</f>
        <v>73.778564448768321</v>
      </c>
      <c r="N12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16.744423440453687</v>
      </c>
      <c r="O1293" s="43">
        <f>VLOOKUP(fLineItemInvoiceDetail[[#This Row],[Product]],dProduct[],4,0)*fLineItemInvoiceDetail[[#This Row],[Quanity]]</f>
        <v>114</v>
      </c>
      <c r="AQ1293" s="30">
        <v>126215</v>
      </c>
      <c r="AR1293" s="28" t="s">
        <v>6</v>
      </c>
      <c r="AS1293" s="28">
        <v>38</v>
      </c>
      <c r="AT1293" s="28">
        <v>29.87</v>
      </c>
      <c r="AU1293" s="48">
        <f t="shared" si="42"/>
        <v>73.778564448768321</v>
      </c>
      <c r="AV1293" s="48">
        <f t="shared" si="43"/>
        <v>16.744423440453687</v>
      </c>
    </row>
    <row r="1294" spans="9:48" x14ac:dyDescent="0.25">
      <c r="I1294" s="46">
        <v>126215</v>
      </c>
      <c r="J1294" s="46" t="s">
        <v>21</v>
      </c>
      <c r="K1294" s="46">
        <v>43</v>
      </c>
      <c r="L1294" s="46">
        <v>16.87</v>
      </c>
      <c r="M1294" s="46">
        <f>VLOOKUP(fLineItemInvoiceDetail[[#This Row],[Invoice Number]],fInvoiceHeader[[Invoice Number]:[% Sales Discount]],5,0)*fLineItemInvoiceDetail[[#This Row],[Quanity]]*fLineItemInvoiceDetail[[#This Row],[Unit Price]]</f>
        <v>47.151435551231678</v>
      </c>
      <c r="N12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22.105576559546314</v>
      </c>
      <c r="O1294" s="46">
        <f>VLOOKUP(fLineItemInvoiceDetail[[#This Row],[Product]],dProduct[],4,0)*fLineItemInvoiceDetail[[#This Row],[Quanity]]</f>
        <v>150.5</v>
      </c>
      <c r="AQ1294" s="32">
        <v>126215</v>
      </c>
      <c r="AR1294" s="31" t="s">
        <v>21</v>
      </c>
      <c r="AS1294" s="31">
        <v>43</v>
      </c>
      <c r="AT1294" s="31">
        <v>16.87</v>
      </c>
      <c r="AU1294" s="48">
        <f t="shared" si="42"/>
        <v>47.151435551231678</v>
      </c>
      <c r="AV1294" s="48">
        <f t="shared" si="43"/>
        <v>22.105576559546314</v>
      </c>
    </row>
    <row r="1295" spans="9:48" x14ac:dyDescent="0.25">
      <c r="I1295" s="43">
        <v>126216</v>
      </c>
      <c r="J1295" s="43" t="s">
        <v>11</v>
      </c>
      <c r="K1295" s="43">
        <v>20</v>
      </c>
      <c r="L1295" s="43">
        <v>15.96</v>
      </c>
      <c r="M1295" s="43">
        <f>VLOOKUP(fLineItemInvoiceDetail[[#This Row],[Invoice Number]],fInvoiceHeader[[Invoice Number]:[% Sales Discount]],5,0)*fLineItemInvoiceDetail[[#This Row],[Quanity]]*fLineItemInvoiceDetail[[#This Row],[Unit Price]]</f>
        <v>6.38</v>
      </c>
      <c r="N12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1295" s="43">
        <f>VLOOKUP(fLineItemInvoiceDetail[[#This Row],[Product]],dProduct[],4,0)*fLineItemInvoiceDetail[[#This Row],[Quanity]]</f>
        <v>100</v>
      </c>
      <c r="AQ1295" s="30">
        <v>126216</v>
      </c>
      <c r="AR1295" s="28" t="s">
        <v>11</v>
      </c>
      <c r="AS1295" s="28">
        <v>20</v>
      </c>
      <c r="AT1295" s="28">
        <v>15.96</v>
      </c>
      <c r="AU1295" s="48">
        <f t="shared" si="42"/>
        <v>6.38</v>
      </c>
      <c r="AV1295" s="48">
        <f t="shared" si="43"/>
        <v>14.7</v>
      </c>
    </row>
    <row r="1296" spans="9:48" x14ac:dyDescent="0.25">
      <c r="I1296" s="46">
        <v>126218</v>
      </c>
      <c r="J1296" s="46" t="s">
        <v>10</v>
      </c>
      <c r="K1296" s="46">
        <v>14</v>
      </c>
      <c r="L1296" s="46">
        <v>27.5</v>
      </c>
      <c r="M1296" s="46">
        <f>VLOOKUP(fLineItemInvoiceDetail[[#This Row],[Invoice Number]],fInvoiceHeader[[Invoice Number]:[% Sales Discount]],5,0)*fLineItemInvoiceDetail[[#This Row],[Quanity]]*fLineItemInvoiceDetail[[#This Row],[Unit Price]]</f>
        <v>25.025236452156825</v>
      </c>
      <c r="N12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11.432012934518998</v>
      </c>
      <c r="O1296" s="46">
        <f>VLOOKUP(fLineItemInvoiceDetail[[#This Row],[Product]],dProduct[],4,0)*fLineItemInvoiceDetail[[#This Row],[Quanity]]</f>
        <v>84</v>
      </c>
      <c r="AQ1296" s="32">
        <v>126218</v>
      </c>
      <c r="AR1296" s="31" t="s">
        <v>10</v>
      </c>
      <c r="AS1296" s="31">
        <v>14</v>
      </c>
      <c r="AT1296" s="31">
        <v>27.5</v>
      </c>
      <c r="AU1296" s="48">
        <f t="shared" si="42"/>
        <v>25.025236452156825</v>
      </c>
      <c r="AV1296" s="48">
        <f t="shared" si="43"/>
        <v>11.432012934518998</v>
      </c>
    </row>
    <row r="1297" spans="9:48" x14ac:dyDescent="0.25">
      <c r="I1297" s="43">
        <v>126218</v>
      </c>
      <c r="J1297" s="43" t="s">
        <v>14</v>
      </c>
      <c r="K1297" s="43">
        <v>52</v>
      </c>
      <c r="L1297" s="43">
        <v>17.37</v>
      </c>
      <c r="M1297" s="43">
        <f>VLOOKUP(fLineItemInvoiceDetail[[#This Row],[Invoice Number]],fInvoiceHeader[[Invoice Number]:[% Sales Discount]],5,0)*fLineItemInvoiceDetail[[#This Row],[Quanity]]*fLineItemInvoiceDetail[[#This Row],[Unit Price]]</f>
        <v>58.711154735184756</v>
      </c>
      <c r="N12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49.538722716248991</v>
      </c>
      <c r="O1297" s="43">
        <f>VLOOKUP(fLineItemInvoiceDetail[[#This Row],[Product]],dProduct[],4,0)*fLineItemInvoiceDetail[[#This Row],[Quanity]]</f>
        <v>364</v>
      </c>
      <c r="AQ1297" s="30">
        <v>126218</v>
      </c>
      <c r="AR1297" s="28" t="s">
        <v>14</v>
      </c>
      <c r="AS1297" s="28">
        <v>52</v>
      </c>
      <c r="AT1297" s="28">
        <v>17.37</v>
      </c>
      <c r="AU1297" s="48">
        <f t="shared" si="42"/>
        <v>58.711154735184756</v>
      </c>
      <c r="AV1297" s="48">
        <f t="shared" si="43"/>
        <v>49.538722716248991</v>
      </c>
    </row>
    <row r="1298" spans="9:48" x14ac:dyDescent="0.25">
      <c r="I1298" s="46">
        <v>126218</v>
      </c>
      <c r="J1298" s="46" t="s">
        <v>13</v>
      </c>
      <c r="K1298" s="46">
        <v>31</v>
      </c>
      <c r="L1298" s="46">
        <v>16.22</v>
      </c>
      <c r="M1298" s="46">
        <f>VLOOKUP(fLineItemInvoiceDetail[[#This Row],[Invoice Number]],fInvoiceHeader[[Invoice Number]:[% Sales Discount]],5,0)*fLineItemInvoiceDetail[[#This Row],[Quanity]]*fLineItemInvoiceDetail[[#This Row],[Unit Price]]</f>
        <v>32.683608812658427</v>
      </c>
      <c r="N12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23.204264349232012</v>
      </c>
      <c r="O1298" s="46">
        <f>VLOOKUP(fLineItemInvoiceDetail[[#This Row],[Product]],dProduct[],4,0)*fLineItemInvoiceDetail[[#This Row],[Quanity]]</f>
        <v>170.5</v>
      </c>
      <c r="AQ1298" s="32">
        <v>126218</v>
      </c>
      <c r="AR1298" s="31" t="s">
        <v>13</v>
      </c>
      <c r="AS1298" s="31">
        <v>31</v>
      </c>
      <c r="AT1298" s="31">
        <v>16.22</v>
      </c>
      <c r="AU1298" s="48">
        <f t="shared" si="42"/>
        <v>32.683608812658427</v>
      </c>
      <c r="AV1298" s="48">
        <f t="shared" si="43"/>
        <v>23.204264349232012</v>
      </c>
    </row>
    <row r="1299" spans="9:48" x14ac:dyDescent="0.25">
      <c r="I1299" s="43">
        <v>126222</v>
      </c>
      <c r="J1299" s="43" t="s">
        <v>6</v>
      </c>
      <c r="K1299" s="43">
        <v>37</v>
      </c>
      <c r="L1299" s="43">
        <v>29.87</v>
      </c>
      <c r="M1299" s="43">
        <f>VLOOKUP(fLineItemInvoiceDetail[[#This Row],[Invoice Number]],fInvoiceHeader[[Invoice Number]:[% Sales Discount]],5,0)*fLineItemInvoiceDetail[[#This Row],[Quanity]]*fLineItemInvoiceDetail[[#This Row],[Unit Price]]</f>
        <v>110.52001428007675</v>
      </c>
      <c r="N12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12.967138697723662</v>
      </c>
      <c r="O1299" s="43">
        <f>VLOOKUP(fLineItemInvoiceDetail[[#This Row],[Product]],dProduct[],4,0)*fLineItemInvoiceDetail[[#This Row],[Quanity]]</f>
        <v>111</v>
      </c>
      <c r="AQ1299" s="30">
        <v>126222</v>
      </c>
      <c r="AR1299" s="28" t="s">
        <v>6</v>
      </c>
      <c r="AS1299" s="28">
        <v>37</v>
      </c>
      <c r="AT1299" s="28">
        <v>29.87</v>
      </c>
      <c r="AU1299" s="48">
        <f t="shared" si="42"/>
        <v>110.52001428007675</v>
      </c>
      <c r="AV1299" s="48">
        <f t="shared" si="43"/>
        <v>12.967138697723662</v>
      </c>
    </row>
    <row r="1300" spans="9:48" x14ac:dyDescent="0.25">
      <c r="I1300" s="46">
        <v>126222</v>
      </c>
      <c r="J1300" s="46" t="s">
        <v>14</v>
      </c>
      <c r="K1300" s="46">
        <v>232</v>
      </c>
      <c r="L1300" s="46">
        <v>13.03</v>
      </c>
      <c r="M1300" s="46">
        <f>VLOOKUP(fLineItemInvoiceDetail[[#This Row],[Invoice Number]],fInvoiceHeader[[Invoice Number]:[% Sales Discount]],5,0)*fLineItemInvoiceDetail[[#This Row],[Quanity]]*fLineItemInvoiceDetail[[#This Row],[Unit Price]]</f>
        <v>302.29877429953291</v>
      </c>
      <c r="N13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189.71741662255158</v>
      </c>
      <c r="O1300" s="46">
        <f>VLOOKUP(fLineItemInvoiceDetail[[#This Row],[Product]],dProduct[],4,0)*fLineItemInvoiceDetail[[#This Row],[Quanity]]</f>
        <v>1624</v>
      </c>
      <c r="AQ1300" s="32">
        <v>126222</v>
      </c>
      <c r="AR1300" s="31" t="s">
        <v>14</v>
      </c>
      <c r="AS1300" s="31">
        <v>232</v>
      </c>
      <c r="AT1300" s="31">
        <v>13.03</v>
      </c>
      <c r="AU1300" s="48">
        <f t="shared" si="42"/>
        <v>302.29877429953291</v>
      </c>
      <c r="AV1300" s="48">
        <f t="shared" si="43"/>
        <v>189.71741662255158</v>
      </c>
    </row>
    <row r="1301" spans="9:48" x14ac:dyDescent="0.25">
      <c r="I1301" s="43">
        <v>126222</v>
      </c>
      <c r="J1301" s="43" t="s">
        <v>22</v>
      </c>
      <c r="K1301" s="43">
        <v>22</v>
      </c>
      <c r="L1301" s="43">
        <v>60</v>
      </c>
      <c r="M1301" s="43">
        <f>VLOOKUP(fLineItemInvoiceDetail[[#This Row],[Invoice Number]],fInvoiceHeader[[Invoice Number]:[% Sales Discount]],5,0)*fLineItemInvoiceDetail[[#This Row],[Quanity]]*fLineItemInvoiceDetail[[#This Row],[Unit Price]]</f>
        <v>132.0012114203904</v>
      </c>
      <c r="N13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17.990444679724721</v>
      </c>
      <c r="O1301" s="43">
        <f>VLOOKUP(fLineItemInvoiceDetail[[#This Row],[Product]],dProduct[],4,0)*fLineItemInvoiceDetail[[#This Row],[Quanity]]</f>
        <v>154</v>
      </c>
      <c r="AQ1301" s="30">
        <v>126222</v>
      </c>
      <c r="AR1301" s="28" t="s">
        <v>22</v>
      </c>
      <c r="AS1301" s="28">
        <v>22</v>
      </c>
      <c r="AT1301" s="28">
        <v>60</v>
      </c>
      <c r="AU1301" s="48">
        <f t="shared" si="42"/>
        <v>132.0012114203904</v>
      </c>
      <c r="AV1301" s="48">
        <f t="shared" si="43"/>
        <v>17.990444679724721</v>
      </c>
    </row>
    <row r="1302" spans="9:48" x14ac:dyDescent="0.25">
      <c r="I1302" s="46">
        <v>126223</v>
      </c>
      <c r="J1302" s="46" t="s">
        <v>6</v>
      </c>
      <c r="K1302" s="46">
        <v>35</v>
      </c>
      <c r="L1302" s="46">
        <v>29.87</v>
      </c>
      <c r="M1302" s="46">
        <f>VLOOKUP(fLineItemInvoiceDetail[[#This Row],[Invoice Number]],fInvoiceHeader[[Invoice Number]:[% Sales Discount]],5,0)*fLineItemInvoiceDetail[[#This Row],[Quanity]]*fLineItemInvoiceDetail[[#This Row],[Unit Price]]</f>
        <v>104.54560609662066</v>
      </c>
      <c r="N13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9.6681197877179681</v>
      </c>
      <c r="O1302" s="46">
        <f>VLOOKUP(fLineItemInvoiceDetail[[#This Row],[Product]],dProduct[],4,0)*fLineItemInvoiceDetail[[#This Row],[Quanity]]</f>
        <v>105</v>
      </c>
      <c r="AQ1302" s="32">
        <v>126223</v>
      </c>
      <c r="AR1302" s="31" t="s">
        <v>6</v>
      </c>
      <c r="AS1302" s="31">
        <v>35</v>
      </c>
      <c r="AT1302" s="31">
        <v>29.87</v>
      </c>
      <c r="AU1302" s="48">
        <f t="shared" si="42"/>
        <v>104.54560609662066</v>
      </c>
      <c r="AV1302" s="48">
        <f t="shared" si="43"/>
        <v>9.6681197877179681</v>
      </c>
    </row>
    <row r="1303" spans="9:48" x14ac:dyDescent="0.25">
      <c r="I1303" s="43">
        <v>126223</v>
      </c>
      <c r="J1303" s="43" t="s">
        <v>17</v>
      </c>
      <c r="K1303" s="43">
        <v>65</v>
      </c>
      <c r="L1303" s="43">
        <v>16.77</v>
      </c>
      <c r="M1303" s="43">
        <f>VLOOKUP(fLineItemInvoiceDetail[[#This Row],[Invoice Number]],fInvoiceHeader[[Invoice Number]:[% Sales Discount]],5,0)*fLineItemInvoiceDetail[[#This Row],[Quanity]]*fLineItemInvoiceDetail[[#This Row],[Unit Price]]</f>
        <v>109.00563195334196</v>
      </c>
      <c r="N13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38.902672479150873</v>
      </c>
      <c r="O1303" s="43">
        <f>VLOOKUP(fLineItemInvoiceDetail[[#This Row],[Product]],dProduct[],4,0)*fLineItemInvoiceDetail[[#This Row],[Quanity]]</f>
        <v>422.5</v>
      </c>
      <c r="AQ1303" s="30">
        <v>126223</v>
      </c>
      <c r="AR1303" s="28" t="s">
        <v>17</v>
      </c>
      <c r="AS1303" s="28">
        <v>65</v>
      </c>
      <c r="AT1303" s="28">
        <v>16.77</v>
      </c>
      <c r="AU1303" s="48">
        <f t="shared" si="42"/>
        <v>109.00563195334196</v>
      </c>
      <c r="AV1303" s="48">
        <f t="shared" si="43"/>
        <v>38.902672479150873</v>
      </c>
    </row>
    <row r="1304" spans="9:48" x14ac:dyDescent="0.25">
      <c r="I1304" s="46">
        <v>126223</v>
      </c>
      <c r="J1304" s="46" t="s">
        <v>6</v>
      </c>
      <c r="K1304" s="46">
        <v>44</v>
      </c>
      <c r="L1304" s="46">
        <v>29.87</v>
      </c>
      <c r="M1304" s="46">
        <f>VLOOKUP(fLineItemInvoiceDetail[[#This Row],[Invoice Number]],fInvoiceHeader[[Invoice Number]:[% Sales Discount]],5,0)*fLineItemInvoiceDetail[[#This Row],[Quanity]]*fLineItemInvoiceDetail[[#This Row],[Unit Price]]</f>
        <v>131.42876195003743</v>
      </c>
      <c r="N13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12.154207733131161</v>
      </c>
      <c r="O1304" s="46">
        <f>VLOOKUP(fLineItemInvoiceDetail[[#This Row],[Product]],dProduct[],4,0)*fLineItemInvoiceDetail[[#This Row],[Quanity]]</f>
        <v>132</v>
      </c>
      <c r="AQ1304" s="32">
        <v>126223</v>
      </c>
      <c r="AR1304" s="31" t="s">
        <v>6</v>
      </c>
      <c r="AS1304" s="31">
        <v>44</v>
      </c>
      <c r="AT1304" s="31">
        <v>29.87</v>
      </c>
      <c r="AU1304" s="48">
        <f t="shared" si="42"/>
        <v>131.42876195003743</v>
      </c>
      <c r="AV1304" s="48">
        <f t="shared" si="43"/>
        <v>12.154207733131161</v>
      </c>
    </row>
    <row r="1305" spans="9:48" x14ac:dyDescent="0.25">
      <c r="I1305" s="43">
        <v>126224</v>
      </c>
      <c r="J1305" s="43" t="s">
        <v>13</v>
      </c>
      <c r="K1305" s="43">
        <v>46</v>
      </c>
      <c r="L1305" s="43">
        <v>16.22</v>
      </c>
      <c r="M1305" s="43">
        <f>VLOOKUP(fLineItemInvoiceDetail[[#This Row],[Invoice Number]],fInvoiceHeader[[Invoice Number]:[% Sales Discount]],5,0)*fLineItemInvoiceDetail[[#This Row],[Quanity]]*fLineItemInvoiceDetail[[#This Row],[Unit Price]]</f>
        <v>37.306000000000004</v>
      </c>
      <c r="N13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26.804324324324327</v>
      </c>
      <c r="O1305" s="43">
        <f>VLOOKUP(fLineItemInvoiceDetail[[#This Row],[Product]],dProduct[],4,0)*fLineItemInvoiceDetail[[#This Row],[Quanity]]</f>
        <v>253</v>
      </c>
      <c r="AQ1305" s="30">
        <v>126224</v>
      </c>
      <c r="AR1305" s="28" t="s">
        <v>13</v>
      </c>
      <c r="AS1305" s="28">
        <v>46</v>
      </c>
      <c r="AT1305" s="28">
        <v>16.22</v>
      </c>
      <c r="AU1305" s="48">
        <f t="shared" si="42"/>
        <v>37.306000000000004</v>
      </c>
      <c r="AV1305" s="48">
        <f t="shared" si="43"/>
        <v>26.804324324324327</v>
      </c>
    </row>
    <row r="1306" spans="9:48" x14ac:dyDescent="0.25">
      <c r="I1306" s="46">
        <v>126224</v>
      </c>
      <c r="J1306" s="46" t="s">
        <v>17</v>
      </c>
      <c r="K1306" s="46">
        <v>18</v>
      </c>
      <c r="L1306" s="46">
        <v>22.36</v>
      </c>
      <c r="M1306" s="46">
        <f>VLOOKUP(fLineItemInvoiceDetail[[#This Row],[Invoice Number]],fInvoiceHeader[[Invoice Number]:[% Sales Discount]],5,0)*fLineItemInvoiceDetail[[#This Row],[Quanity]]*fLineItemInvoiceDetail[[#This Row],[Unit Price]]</f>
        <v>20.123999999999999</v>
      </c>
      <c r="N13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12.395675675675676</v>
      </c>
      <c r="O1306" s="46">
        <f>VLOOKUP(fLineItemInvoiceDetail[[#This Row],[Product]],dProduct[],4,0)*fLineItemInvoiceDetail[[#This Row],[Quanity]]</f>
        <v>117</v>
      </c>
      <c r="AQ1306" s="32">
        <v>126224</v>
      </c>
      <c r="AR1306" s="31" t="s">
        <v>17</v>
      </c>
      <c r="AS1306" s="31">
        <v>18</v>
      </c>
      <c r="AT1306" s="31">
        <v>22.36</v>
      </c>
      <c r="AU1306" s="48">
        <f t="shared" si="42"/>
        <v>20.123999999999999</v>
      </c>
      <c r="AV1306" s="48">
        <f t="shared" si="43"/>
        <v>12.395675675675676</v>
      </c>
    </row>
    <row r="1307" spans="9:48" x14ac:dyDescent="0.25">
      <c r="I1307" s="43">
        <v>126225</v>
      </c>
      <c r="J1307" s="43" t="s">
        <v>21</v>
      </c>
      <c r="K1307" s="43">
        <v>58</v>
      </c>
      <c r="L1307" s="43">
        <v>15.57</v>
      </c>
      <c r="M1307" s="43">
        <f>VLOOKUP(fLineItemInvoiceDetail[[#This Row],[Invoice Number]],fInvoiceHeader[[Invoice Number]:[% Sales Discount]],5,0)*fLineItemInvoiceDetail[[#This Row],[Quanity]]*fLineItemInvoiceDetail[[#This Row],[Unit Price]]</f>
        <v>90.305418172681058</v>
      </c>
      <c r="N13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22.30328947368421</v>
      </c>
      <c r="O1307" s="43">
        <f>VLOOKUP(fLineItemInvoiceDetail[[#This Row],[Product]],dProduct[],4,0)*fLineItemInvoiceDetail[[#This Row],[Quanity]]</f>
        <v>203</v>
      </c>
      <c r="AQ1307" s="30">
        <v>126225</v>
      </c>
      <c r="AR1307" s="28" t="s">
        <v>21</v>
      </c>
      <c r="AS1307" s="28">
        <v>58</v>
      </c>
      <c r="AT1307" s="28">
        <v>15.57</v>
      </c>
      <c r="AU1307" s="48">
        <f t="shared" si="42"/>
        <v>90.305418172681058</v>
      </c>
      <c r="AV1307" s="48">
        <f t="shared" si="43"/>
        <v>22.30328947368421</v>
      </c>
    </row>
    <row r="1308" spans="9:48" x14ac:dyDescent="0.25">
      <c r="I1308" s="46">
        <v>126225</v>
      </c>
      <c r="J1308" s="46" t="s">
        <v>14</v>
      </c>
      <c r="K1308" s="46">
        <v>68</v>
      </c>
      <c r="L1308" s="46">
        <v>17.37</v>
      </c>
      <c r="M1308" s="46">
        <f>VLOOKUP(fLineItemInvoiceDetail[[#This Row],[Invoice Number]],fInvoiceHeader[[Invoice Number]:[% Sales Discount]],5,0)*fLineItemInvoiceDetail[[#This Row],[Quanity]]*fLineItemInvoiceDetail[[#This Row],[Unit Price]]</f>
        <v>118.11523899723602</v>
      </c>
      <c r="N13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52.297368421052624</v>
      </c>
      <c r="O1308" s="46">
        <f>VLOOKUP(fLineItemInvoiceDetail[[#This Row],[Product]],dProduct[],4,0)*fLineItemInvoiceDetail[[#This Row],[Quanity]]</f>
        <v>476</v>
      </c>
      <c r="AQ1308" s="32">
        <v>126225</v>
      </c>
      <c r="AR1308" s="31" t="s">
        <v>14</v>
      </c>
      <c r="AS1308" s="31">
        <v>68</v>
      </c>
      <c r="AT1308" s="31">
        <v>17.37</v>
      </c>
      <c r="AU1308" s="48">
        <f t="shared" si="42"/>
        <v>118.11523899723602</v>
      </c>
      <c r="AV1308" s="48">
        <f t="shared" si="43"/>
        <v>52.297368421052624</v>
      </c>
    </row>
    <row r="1309" spans="9:48" x14ac:dyDescent="0.25">
      <c r="I1309" s="43">
        <v>126225</v>
      </c>
      <c r="J1309" s="43" t="s">
        <v>22</v>
      </c>
      <c r="K1309" s="43">
        <v>17</v>
      </c>
      <c r="L1309" s="43">
        <v>60</v>
      </c>
      <c r="M1309" s="43">
        <f>VLOOKUP(fLineItemInvoiceDetail[[#This Row],[Invoice Number]],fInvoiceHeader[[Invoice Number]:[% Sales Discount]],5,0)*fLineItemInvoiceDetail[[#This Row],[Quanity]]*fLineItemInvoiceDetail[[#This Row],[Unit Price]]</f>
        <v>101.99934283008291</v>
      </c>
      <c r="N13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13.074342105263156</v>
      </c>
      <c r="O1309" s="43">
        <f>VLOOKUP(fLineItemInvoiceDetail[[#This Row],[Product]],dProduct[],4,0)*fLineItemInvoiceDetail[[#This Row],[Quanity]]</f>
        <v>119</v>
      </c>
      <c r="AQ1309" s="30">
        <v>126225</v>
      </c>
      <c r="AR1309" s="28" t="s">
        <v>22</v>
      </c>
      <c r="AS1309" s="28">
        <v>17</v>
      </c>
      <c r="AT1309" s="28">
        <v>60</v>
      </c>
      <c r="AU1309" s="48">
        <f t="shared" si="42"/>
        <v>101.99934283008291</v>
      </c>
      <c r="AV1309" s="48">
        <f t="shared" si="43"/>
        <v>13.074342105263156</v>
      </c>
    </row>
    <row r="1310" spans="9:48" x14ac:dyDescent="0.25">
      <c r="I1310" s="46">
        <v>126227</v>
      </c>
      <c r="J1310" s="46" t="s">
        <v>11</v>
      </c>
      <c r="K1310" s="46">
        <v>35</v>
      </c>
      <c r="L1310" s="46">
        <v>12.97</v>
      </c>
      <c r="M1310" s="46">
        <f>VLOOKUP(fLineItemInvoiceDetail[[#This Row],[Invoice Number]],fInvoiceHeader[[Invoice Number]:[% Sales Discount]],5,0)*fLineItemInvoiceDetail[[#This Row],[Quanity]]*fLineItemInvoiceDetail[[#This Row],[Unit Price]]</f>
        <v>15.887878787878789</v>
      </c>
      <c r="N13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13.827651515151514</v>
      </c>
      <c r="O1310" s="46">
        <f>VLOOKUP(fLineItemInvoiceDetail[[#This Row],[Product]],dProduct[],4,0)*fLineItemInvoiceDetail[[#This Row],[Quanity]]</f>
        <v>175</v>
      </c>
      <c r="AQ1310" s="32">
        <v>126227</v>
      </c>
      <c r="AR1310" s="31" t="s">
        <v>11</v>
      </c>
      <c r="AS1310" s="31">
        <v>35</v>
      </c>
      <c r="AT1310" s="31">
        <v>12.97</v>
      </c>
      <c r="AU1310" s="48">
        <f t="shared" si="42"/>
        <v>15.887878787878789</v>
      </c>
      <c r="AV1310" s="48">
        <f t="shared" si="43"/>
        <v>13.827651515151514</v>
      </c>
    </row>
    <row r="1311" spans="9:48" x14ac:dyDescent="0.25">
      <c r="I1311" s="43">
        <v>126227</v>
      </c>
      <c r="J1311" s="43" t="s">
        <v>11</v>
      </c>
      <c r="K1311" s="43">
        <v>31</v>
      </c>
      <c r="L1311" s="43">
        <v>12.97</v>
      </c>
      <c r="M1311" s="43">
        <f>VLOOKUP(fLineItemInvoiceDetail[[#This Row],[Invoice Number]],fInvoiceHeader[[Invoice Number]:[% Sales Discount]],5,0)*fLineItemInvoiceDetail[[#This Row],[Quanity]]*fLineItemInvoiceDetail[[#This Row],[Unit Price]]</f>
        <v>14.072121212121212</v>
      </c>
      <c r="N13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12.247348484848485</v>
      </c>
      <c r="O1311" s="43">
        <f>VLOOKUP(fLineItemInvoiceDetail[[#This Row],[Product]],dProduct[],4,0)*fLineItemInvoiceDetail[[#This Row],[Quanity]]</f>
        <v>155</v>
      </c>
      <c r="AQ1311" s="30">
        <v>126227</v>
      </c>
      <c r="AR1311" s="28" t="s">
        <v>11</v>
      </c>
      <c r="AS1311" s="28">
        <v>31</v>
      </c>
      <c r="AT1311" s="28">
        <v>12.97</v>
      </c>
      <c r="AU1311" s="48">
        <f t="shared" si="42"/>
        <v>14.072121212121212</v>
      </c>
      <c r="AV1311" s="48">
        <f t="shared" si="43"/>
        <v>12.247348484848485</v>
      </c>
    </row>
    <row r="1312" spans="9:48" x14ac:dyDescent="0.25">
      <c r="I1312" s="46">
        <v>126228</v>
      </c>
      <c r="J1312" s="46" t="s">
        <v>13</v>
      </c>
      <c r="K1312" s="46">
        <v>29</v>
      </c>
      <c r="L1312" s="46">
        <v>16.22</v>
      </c>
      <c r="M1312" s="46">
        <f>VLOOKUP(fLineItemInvoiceDetail[[#This Row],[Invoice Number]],fInvoiceHeader[[Invoice Number]:[% Sales Discount]],5,0)*fLineItemInvoiceDetail[[#This Row],[Quanity]]*fLineItemInvoiceDetail[[#This Row],[Unit Price]]</f>
        <v>47.037535087372497</v>
      </c>
      <c r="N13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16.883506020722486</v>
      </c>
      <c r="O1312" s="46">
        <f>VLOOKUP(fLineItemInvoiceDetail[[#This Row],[Product]],dProduct[],4,0)*fLineItemInvoiceDetail[[#This Row],[Quanity]]</f>
        <v>159.5</v>
      </c>
      <c r="AQ1312" s="32">
        <v>126228</v>
      </c>
      <c r="AR1312" s="31" t="s">
        <v>13</v>
      </c>
      <c r="AS1312" s="31">
        <v>29</v>
      </c>
      <c r="AT1312" s="31">
        <v>16.22</v>
      </c>
      <c r="AU1312" s="48">
        <f t="shared" si="42"/>
        <v>47.037535087372497</v>
      </c>
      <c r="AV1312" s="48">
        <f t="shared" si="43"/>
        <v>16.883506020722486</v>
      </c>
    </row>
    <row r="1313" spans="9:48" x14ac:dyDescent="0.25">
      <c r="I1313" s="43">
        <v>126228</v>
      </c>
      <c r="J1313" s="43" t="s">
        <v>15</v>
      </c>
      <c r="K1313" s="43">
        <v>47</v>
      </c>
      <c r="L1313" s="43">
        <v>18.82</v>
      </c>
      <c r="M1313" s="43">
        <f>VLOOKUP(fLineItemInvoiceDetail[[#This Row],[Invoice Number]],fInvoiceHeader[[Invoice Number]:[% Sales Discount]],5,0)*fLineItemInvoiceDetail[[#This Row],[Quanity]]*fLineItemInvoiceDetail[[#This Row],[Unit Price]]</f>
        <v>88.45312574128252</v>
      </c>
      <c r="N13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24.875385046205544</v>
      </c>
      <c r="O1313" s="43">
        <f>VLOOKUP(fLineItemInvoiceDetail[[#This Row],[Product]],dProduct[],4,0)*fLineItemInvoiceDetail[[#This Row],[Quanity]]</f>
        <v>235</v>
      </c>
      <c r="AQ1313" s="30">
        <v>126228</v>
      </c>
      <c r="AR1313" s="28" t="s">
        <v>15</v>
      </c>
      <c r="AS1313" s="28">
        <v>47</v>
      </c>
      <c r="AT1313" s="28">
        <v>18.82</v>
      </c>
      <c r="AU1313" s="48">
        <f t="shared" si="42"/>
        <v>88.45312574128252</v>
      </c>
      <c r="AV1313" s="48">
        <f t="shared" si="43"/>
        <v>24.875385046205544</v>
      </c>
    </row>
    <row r="1314" spans="9:48" x14ac:dyDescent="0.25">
      <c r="I1314" s="46">
        <v>126228</v>
      </c>
      <c r="J1314" s="46" t="s">
        <v>17</v>
      </c>
      <c r="K1314" s="46">
        <v>214</v>
      </c>
      <c r="L1314" s="46">
        <v>12.58</v>
      </c>
      <c r="M1314" s="46">
        <f>VLOOKUP(fLineItemInvoiceDetail[[#This Row],[Invoice Number]],fInvoiceHeader[[Invoice Number]:[% Sales Discount]],5,0)*fLineItemInvoiceDetail[[#This Row],[Quanity]]*fLineItemInvoiceDetail[[#This Row],[Unit Price]]</f>
        <v>269.20933917134499</v>
      </c>
      <c r="N13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147.24110893307198</v>
      </c>
      <c r="O1314" s="46">
        <f>VLOOKUP(fLineItemInvoiceDetail[[#This Row],[Product]],dProduct[],4,0)*fLineItemInvoiceDetail[[#This Row],[Quanity]]</f>
        <v>1391</v>
      </c>
      <c r="AQ1314" s="32">
        <v>126228</v>
      </c>
      <c r="AR1314" s="31" t="s">
        <v>17</v>
      </c>
      <c r="AS1314" s="31">
        <v>214</v>
      </c>
      <c r="AT1314" s="31">
        <v>12.58</v>
      </c>
      <c r="AU1314" s="48">
        <f t="shared" si="42"/>
        <v>269.20933917134499</v>
      </c>
      <c r="AV1314" s="48">
        <f t="shared" si="43"/>
        <v>147.24110893307198</v>
      </c>
    </row>
    <row r="1315" spans="9:48" x14ac:dyDescent="0.25">
      <c r="I1315" s="43">
        <v>126229</v>
      </c>
      <c r="J1315" s="43" t="s">
        <v>15</v>
      </c>
      <c r="K1315" s="43">
        <v>67</v>
      </c>
      <c r="L1315" s="43">
        <v>17.37</v>
      </c>
      <c r="M1315" s="43">
        <f>VLOOKUP(fLineItemInvoiceDetail[[#This Row],[Invoice Number]],fInvoiceHeader[[Invoice Number]:[% Sales Discount]],5,0)*fLineItemInvoiceDetail[[#This Row],[Quanity]]*fLineItemInvoiceDetail[[#This Row],[Unit Price]]</f>
        <v>116.38013823658859</v>
      </c>
      <c r="N13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37.813698630136983</v>
      </c>
      <c r="O1315" s="43">
        <f>VLOOKUP(fLineItemInvoiceDetail[[#This Row],[Product]],dProduct[],4,0)*fLineItemInvoiceDetail[[#This Row],[Quanity]]</f>
        <v>335</v>
      </c>
      <c r="AQ1315" s="30">
        <v>126229</v>
      </c>
      <c r="AR1315" s="28" t="s">
        <v>15</v>
      </c>
      <c r="AS1315" s="28">
        <v>67</v>
      </c>
      <c r="AT1315" s="28">
        <v>17.37</v>
      </c>
      <c r="AU1315" s="48">
        <f t="shared" si="42"/>
        <v>116.38013823658859</v>
      </c>
      <c r="AV1315" s="48">
        <f t="shared" si="43"/>
        <v>37.813698630136983</v>
      </c>
    </row>
    <row r="1316" spans="9:48" x14ac:dyDescent="0.25">
      <c r="I1316" s="46">
        <v>126229</v>
      </c>
      <c r="J1316" s="46" t="s">
        <v>21</v>
      </c>
      <c r="K1316" s="46">
        <v>71</v>
      </c>
      <c r="L1316" s="46">
        <v>15.57</v>
      </c>
      <c r="M1316" s="46">
        <f>VLOOKUP(fLineItemInvoiceDetail[[#This Row],[Invoice Number]],fInvoiceHeader[[Invoice Number]:[% Sales Discount]],5,0)*fLineItemInvoiceDetail[[#This Row],[Quanity]]*fLineItemInvoiceDetail[[#This Row],[Unit Price]]</f>
        <v>110.54808119712456</v>
      </c>
      <c r="N13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28.04986301369863</v>
      </c>
      <c r="O1316" s="46">
        <f>VLOOKUP(fLineItemInvoiceDetail[[#This Row],[Product]],dProduct[],4,0)*fLineItemInvoiceDetail[[#This Row],[Quanity]]</f>
        <v>248.5</v>
      </c>
      <c r="AQ1316" s="32">
        <v>126229</v>
      </c>
      <c r="AR1316" s="31" t="s">
        <v>21</v>
      </c>
      <c r="AS1316" s="31">
        <v>71</v>
      </c>
      <c r="AT1316" s="31">
        <v>15.57</v>
      </c>
      <c r="AU1316" s="48">
        <f t="shared" si="42"/>
        <v>110.54808119712456</v>
      </c>
      <c r="AV1316" s="48">
        <f t="shared" si="43"/>
        <v>28.04986301369863</v>
      </c>
    </row>
    <row r="1317" spans="9:48" x14ac:dyDescent="0.25">
      <c r="I1317" s="43">
        <v>126229</v>
      </c>
      <c r="J1317" s="43" t="s">
        <v>8</v>
      </c>
      <c r="K1317" s="43">
        <v>39</v>
      </c>
      <c r="L1317" s="43">
        <v>18.170000000000002</v>
      </c>
      <c r="M1317" s="43">
        <f>VLOOKUP(fLineItemInvoiceDetail[[#This Row],[Invoice Number]],fInvoiceHeader[[Invoice Number]:[% Sales Discount]],5,0)*fLineItemInvoiceDetail[[#This Row],[Quanity]]*fLineItemInvoiceDetail[[#This Row],[Unit Price]]</f>
        <v>70.863693070565802</v>
      </c>
      <c r="N13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17.60876712328767</v>
      </c>
      <c r="O1317" s="43">
        <f>VLOOKUP(fLineItemInvoiceDetail[[#This Row],[Product]],dProduct[],4,0)*fLineItemInvoiceDetail[[#This Row],[Quanity]]</f>
        <v>156</v>
      </c>
      <c r="AQ1317" s="30">
        <v>126229</v>
      </c>
      <c r="AR1317" s="28" t="s">
        <v>8</v>
      </c>
      <c r="AS1317" s="28">
        <v>39</v>
      </c>
      <c r="AT1317" s="28">
        <v>18.170000000000002</v>
      </c>
      <c r="AU1317" s="48">
        <f t="shared" si="42"/>
        <v>70.863693070565802</v>
      </c>
      <c r="AV1317" s="48">
        <f t="shared" si="43"/>
        <v>17.60876712328767</v>
      </c>
    </row>
    <row r="1318" spans="9:48" x14ac:dyDescent="0.25">
      <c r="I1318" s="46">
        <v>126229</v>
      </c>
      <c r="J1318" s="46" t="s">
        <v>21</v>
      </c>
      <c r="K1318" s="46">
        <v>116</v>
      </c>
      <c r="L1318" s="46">
        <v>14.27</v>
      </c>
      <c r="M1318" s="46">
        <f>VLOOKUP(fLineItemInvoiceDetail[[#This Row],[Invoice Number]],fInvoiceHeader[[Invoice Number]:[% Sales Discount]],5,0)*fLineItemInvoiceDetail[[#This Row],[Quanity]]*fLineItemInvoiceDetail[[#This Row],[Unit Price]]</f>
        <v>165.53361897403298</v>
      </c>
      <c r="N13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45.827945205479452</v>
      </c>
      <c r="O1318" s="46">
        <f>VLOOKUP(fLineItemInvoiceDetail[[#This Row],[Product]],dProduct[],4,0)*fLineItemInvoiceDetail[[#This Row],[Quanity]]</f>
        <v>406</v>
      </c>
      <c r="AQ1318" s="32">
        <v>126229</v>
      </c>
      <c r="AR1318" s="31" t="s">
        <v>21</v>
      </c>
      <c r="AS1318" s="31">
        <v>116</v>
      </c>
      <c r="AT1318" s="31">
        <v>14.27</v>
      </c>
      <c r="AU1318" s="48">
        <f t="shared" si="42"/>
        <v>165.53361897403298</v>
      </c>
      <c r="AV1318" s="48">
        <f t="shared" si="43"/>
        <v>45.827945205479452</v>
      </c>
    </row>
    <row r="1319" spans="9:48" x14ac:dyDescent="0.25">
      <c r="I1319" s="43">
        <v>126229</v>
      </c>
      <c r="J1319" s="43" t="s">
        <v>13</v>
      </c>
      <c r="K1319" s="43">
        <v>24</v>
      </c>
      <c r="L1319" s="43">
        <v>19.96</v>
      </c>
      <c r="M1319" s="43">
        <f>VLOOKUP(fLineItemInvoiceDetail[[#This Row],[Invoice Number]],fInvoiceHeader[[Invoice Number]:[% Sales Discount]],5,0)*fLineItemInvoiceDetail[[#This Row],[Quanity]]*fLineItemInvoiceDetail[[#This Row],[Unit Price]]</f>
        <v>47.904468521688109</v>
      </c>
      <c r="N13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14.899726027397259</v>
      </c>
      <c r="O1319" s="43">
        <f>VLOOKUP(fLineItemInvoiceDetail[[#This Row],[Product]],dProduct[],4,0)*fLineItemInvoiceDetail[[#This Row],[Quanity]]</f>
        <v>132</v>
      </c>
      <c r="AQ1319" s="30">
        <v>126229</v>
      </c>
      <c r="AR1319" s="28" t="s">
        <v>13</v>
      </c>
      <c r="AS1319" s="28">
        <v>24</v>
      </c>
      <c r="AT1319" s="28">
        <v>19.96</v>
      </c>
      <c r="AU1319" s="48">
        <f t="shared" si="42"/>
        <v>47.904468521688109</v>
      </c>
      <c r="AV1319" s="48">
        <f t="shared" si="43"/>
        <v>14.899726027397259</v>
      </c>
    </row>
    <row r="1320" spans="9:48" x14ac:dyDescent="0.25">
      <c r="I1320" s="46">
        <v>126231</v>
      </c>
      <c r="J1320" s="46" t="s">
        <v>16</v>
      </c>
      <c r="K1320" s="46">
        <v>41</v>
      </c>
      <c r="L1320" s="46">
        <v>12.32</v>
      </c>
      <c r="M1320" s="46">
        <f>VLOOKUP(fLineItemInvoiceDetail[[#This Row],[Invoice Number]],fInvoiceHeader[[Invoice Number]:[% Sales Discount]],5,0)*fLineItemInvoiceDetail[[#This Row],[Quanity]]*fLineItemInvoiceDetail[[#This Row],[Unit Price]]</f>
        <v>15.15</v>
      </c>
      <c r="N13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320" s="46">
        <f>VLOOKUP(fLineItemInvoiceDetail[[#This Row],[Product]],dProduct[],4,0)*fLineItemInvoiceDetail[[#This Row],[Quanity]]</f>
        <v>143.5</v>
      </c>
      <c r="AQ1320" s="32">
        <v>126231</v>
      </c>
      <c r="AR1320" s="31" t="s">
        <v>16</v>
      </c>
      <c r="AS1320" s="31">
        <v>41</v>
      </c>
      <c r="AT1320" s="31">
        <v>12.32</v>
      </c>
      <c r="AU1320" s="48">
        <f t="shared" si="42"/>
        <v>15.15</v>
      </c>
      <c r="AV1320" s="48">
        <f t="shared" si="43"/>
        <v>20.475000000000001</v>
      </c>
    </row>
    <row r="1321" spans="9:48" x14ac:dyDescent="0.25">
      <c r="I1321" s="43">
        <v>126232</v>
      </c>
      <c r="J1321" s="43" t="s">
        <v>17</v>
      </c>
      <c r="K1321" s="43">
        <v>67</v>
      </c>
      <c r="L1321" s="43">
        <v>16.77</v>
      </c>
      <c r="M1321" s="43">
        <f>VLOOKUP(fLineItemInvoiceDetail[[#This Row],[Invoice Number]],fInvoiceHeader[[Invoice Number]:[% Sales Discount]],5,0)*fLineItemInvoiceDetail[[#This Row],[Quanity]]*fLineItemInvoiceDetail[[#This Row],[Unit Price]]</f>
        <v>112.35796628465759</v>
      </c>
      <c r="N13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25.458866502614583</v>
      </c>
      <c r="O1321" s="43">
        <f>VLOOKUP(fLineItemInvoiceDetail[[#This Row],[Product]],dProduct[],4,0)*fLineItemInvoiceDetail[[#This Row],[Quanity]]</f>
        <v>435.5</v>
      </c>
      <c r="AQ1321" s="30">
        <v>126232</v>
      </c>
      <c r="AR1321" s="28" t="s">
        <v>17</v>
      </c>
      <c r="AS1321" s="28">
        <v>67</v>
      </c>
      <c r="AT1321" s="28">
        <v>16.77</v>
      </c>
      <c r="AU1321" s="48">
        <f t="shared" si="42"/>
        <v>112.35796628465759</v>
      </c>
      <c r="AV1321" s="48">
        <f t="shared" si="43"/>
        <v>25.458866502614583</v>
      </c>
    </row>
    <row r="1322" spans="9:48" x14ac:dyDescent="0.25">
      <c r="I1322" s="46">
        <v>126232</v>
      </c>
      <c r="J1322" s="46" t="s">
        <v>11</v>
      </c>
      <c r="K1322" s="46">
        <v>238</v>
      </c>
      <c r="L1322" s="46">
        <v>8.98</v>
      </c>
      <c r="M1322" s="46">
        <f>VLOOKUP(fLineItemInvoiceDetail[[#This Row],[Invoice Number]],fInvoiceHeader[[Invoice Number]:[% Sales Discount]],5,0)*fLineItemInvoiceDetail[[#This Row],[Quanity]]*fLineItemInvoiceDetail[[#This Row],[Unit Price]]</f>
        <v>213.72203371534241</v>
      </c>
      <c r="N13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69.566133497385422</v>
      </c>
      <c r="O1322" s="46">
        <f>VLOOKUP(fLineItemInvoiceDetail[[#This Row],[Product]],dProduct[],4,0)*fLineItemInvoiceDetail[[#This Row],[Quanity]]</f>
        <v>1190</v>
      </c>
      <c r="AQ1322" s="32">
        <v>126232</v>
      </c>
      <c r="AR1322" s="31" t="s">
        <v>11</v>
      </c>
      <c r="AS1322" s="31">
        <v>238</v>
      </c>
      <c r="AT1322" s="31">
        <v>8.98</v>
      </c>
      <c r="AU1322" s="48">
        <f t="shared" si="42"/>
        <v>213.72203371534241</v>
      </c>
      <c r="AV1322" s="48">
        <f t="shared" si="43"/>
        <v>69.566133497385422</v>
      </c>
    </row>
    <row r="1323" spans="9:48" x14ac:dyDescent="0.25">
      <c r="I1323" s="43">
        <v>126233</v>
      </c>
      <c r="J1323" s="43" t="s">
        <v>10</v>
      </c>
      <c r="K1323" s="43">
        <v>3</v>
      </c>
      <c r="L1323" s="43">
        <v>28.95</v>
      </c>
      <c r="M1323" s="43">
        <f>VLOOKUP(fLineItemInvoiceDetail[[#This Row],[Invoice Number]],fInvoiceHeader[[Invoice Number]:[% Sales Discount]],5,0)*fLineItemInvoiceDetail[[#This Row],[Quanity]]*fLineItemInvoiceDetail[[#This Row],[Unit Price]]</f>
        <v>2.6060606060606055</v>
      </c>
      <c r="N13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2.8170731707317072</v>
      </c>
      <c r="O1323" s="43">
        <f>VLOOKUP(fLineItemInvoiceDetail[[#This Row],[Product]],dProduct[],4,0)*fLineItemInvoiceDetail[[#This Row],[Quanity]]</f>
        <v>18</v>
      </c>
      <c r="AQ1323" s="30">
        <v>126233</v>
      </c>
      <c r="AR1323" s="28" t="s">
        <v>10</v>
      </c>
      <c r="AS1323" s="28">
        <v>3</v>
      </c>
      <c r="AT1323" s="28">
        <v>28.95</v>
      </c>
      <c r="AU1323" s="48">
        <f t="shared" si="42"/>
        <v>2.6060606060606055</v>
      </c>
      <c r="AV1323" s="48">
        <f t="shared" si="43"/>
        <v>2.8170731707317072</v>
      </c>
    </row>
    <row r="1324" spans="9:48" x14ac:dyDescent="0.25">
      <c r="I1324" s="46">
        <v>126233</v>
      </c>
      <c r="J1324" s="46" t="s">
        <v>15</v>
      </c>
      <c r="K1324" s="46">
        <v>21</v>
      </c>
      <c r="L1324" s="46">
        <v>23.16</v>
      </c>
      <c r="M1324" s="46">
        <f>VLOOKUP(fLineItemInvoiceDetail[[#This Row],[Invoice Number]],fInvoiceHeader[[Invoice Number]:[% Sales Discount]],5,0)*fLineItemInvoiceDetail[[#This Row],[Quanity]]*fLineItemInvoiceDetail[[#This Row],[Unit Price]]</f>
        <v>14.59393939393939</v>
      </c>
      <c r="N13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16.432926829268293</v>
      </c>
      <c r="O1324" s="46">
        <f>VLOOKUP(fLineItemInvoiceDetail[[#This Row],[Product]],dProduct[],4,0)*fLineItemInvoiceDetail[[#This Row],[Quanity]]</f>
        <v>105</v>
      </c>
      <c r="AQ1324" s="32">
        <v>126233</v>
      </c>
      <c r="AR1324" s="31" t="s">
        <v>15</v>
      </c>
      <c r="AS1324" s="31">
        <v>21</v>
      </c>
      <c r="AT1324" s="31">
        <v>23.16</v>
      </c>
      <c r="AU1324" s="48">
        <f t="shared" si="42"/>
        <v>14.59393939393939</v>
      </c>
      <c r="AV1324" s="48">
        <f t="shared" si="43"/>
        <v>16.432926829268293</v>
      </c>
    </row>
    <row r="1325" spans="9:48" x14ac:dyDescent="0.25">
      <c r="I1325" s="43">
        <v>126234</v>
      </c>
      <c r="J1325" s="43" t="s">
        <v>17</v>
      </c>
      <c r="K1325" s="43">
        <v>39</v>
      </c>
      <c r="L1325" s="43">
        <v>18.170000000000002</v>
      </c>
      <c r="M1325" s="43">
        <f>VLOOKUP(fLineItemInvoiceDetail[[#This Row],[Invoice Number]],fInvoiceHeader[[Invoice Number]:[% Sales Discount]],5,0)*fLineItemInvoiceDetail[[#This Row],[Quanity]]*fLineItemInvoiceDetail[[#This Row],[Unit Price]]</f>
        <v>35.431089395186056</v>
      </c>
      <c r="N13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32.218109125117593</v>
      </c>
      <c r="O1325" s="43">
        <f>VLOOKUP(fLineItemInvoiceDetail[[#This Row],[Product]],dProduct[],4,0)*fLineItemInvoiceDetail[[#This Row],[Quanity]]</f>
        <v>253.5</v>
      </c>
      <c r="AQ1325" s="30">
        <v>126234</v>
      </c>
      <c r="AR1325" s="28" t="s">
        <v>17</v>
      </c>
      <c r="AS1325" s="28">
        <v>39</v>
      </c>
      <c r="AT1325" s="28">
        <v>18.170000000000002</v>
      </c>
      <c r="AU1325" s="48">
        <f t="shared" si="42"/>
        <v>35.431089395186056</v>
      </c>
      <c r="AV1325" s="48">
        <f t="shared" si="43"/>
        <v>32.218109125117593</v>
      </c>
    </row>
    <row r="1326" spans="9:48" x14ac:dyDescent="0.25">
      <c r="I1326" s="46">
        <v>126234</v>
      </c>
      <c r="J1326" s="46" t="s">
        <v>21</v>
      </c>
      <c r="K1326" s="46">
        <v>38</v>
      </c>
      <c r="L1326" s="46">
        <v>16.87</v>
      </c>
      <c r="M1326" s="46">
        <f>VLOOKUP(fLineItemInvoiceDetail[[#This Row],[Invoice Number]],fInvoiceHeader[[Invoice Number]:[% Sales Discount]],5,0)*fLineItemInvoiceDetail[[#This Row],[Quanity]]*fLineItemInvoiceDetail[[#This Row],[Unit Price]]</f>
        <v>32.052628547588974</v>
      </c>
      <c r="N13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16.903386641580433</v>
      </c>
      <c r="O1326" s="46">
        <f>VLOOKUP(fLineItemInvoiceDetail[[#This Row],[Product]],dProduct[],4,0)*fLineItemInvoiceDetail[[#This Row],[Quanity]]</f>
        <v>133</v>
      </c>
      <c r="AQ1326" s="32">
        <v>126234</v>
      </c>
      <c r="AR1326" s="31" t="s">
        <v>21</v>
      </c>
      <c r="AS1326" s="31">
        <v>38</v>
      </c>
      <c r="AT1326" s="31">
        <v>16.87</v>
      </c>
      <c r="AU1326" s="48">
        <f t="shared" si="42"/>
        <v>32.052628547588974</v>
      </c>
      <c r="AV1326" s="48">
        <f t="shared" si="43"/>
        <v>16.903386641580433</v>
      </c>
    </row>
    <row r="1327" spans="9:48" x14ac:dyDescent="0.25">
      <c r="I1327" s="43">
        <v>126234</v>
      </c>
      <c r="J1327" s="43" t="s">
        <v>11</v>
      </c>
      <c r="K1327" s="43">
        <v>29</v>
      </c>
      <c r="L1327" s="43">
        <v>12.97</v>
      </c>
      <c r="M1327" s="43">
        <f>VLOOKUP(fLineItemInvoiceDetail[[#This Row],[Invoice Number]],fInvoiceHeader[[Invoice Number]:[% Sales Discount]],5,0)*fLineItemInvoiceDetail[[#This Row],[Quanity]]*fLineItemInvoiceDetail[[#This Row],[Unit Price]]</f>
        <v>18.806282057224969</v>
      </c>
      <c r="N13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18.428504233301975</v>
      </c>
      <c r="O1327" s="43">
        <f>VLOOKUP(fLineItemInvoiceDetail[[#This Row],[Product]],dProduct[],4,0)*fLineItemInvoiceDetail[[#This Row],[Quanity]]</f>
        <v>145</v>
      </c>
      <c r="AQ1327" s="30">
        <v>126234</v>
      </c>
      <c r="AR1327" s="28" t="s">
        <v>11</v>
      </c>
      <c r="AS1327" s="28">
        <v>29</v>
      </c>
      <c r="AT1327" s="28">
        <v>12.97</v>
      </c>
      <c r="AU1327" s="48">
        <f t="shared" si="42"/>
        <v>18.806282057224969</v>
      </c>
      <c r="AV1327" s="48">
        <f t="shared" si="43"/>
        <v>18.428504233301975</v>
      </c>
    </row>
    <row r="1328" spans="9:48" x14ac:dyDescent="0.25">
      <c r="I1328" s="46">
        <v>126235</v>
      </c>
      <c r="J1328" s="46" t="s">
        <v>13</v>
      </c>
      <c r="K1328" s="46">
        <v>149</v>
      </c>
      <c r="L1328" s="46">
        <v>11.23</v>
      </c>
      <c r="M1328" s="46">
        <f>VLOOKUP(fLineItemInvoiceDetail[[#This Row],[Invoice Number]],fInvoiceHeader[[Invoice Number]:[% Sales Discount]],5,0)*fLineItemInvoiceDetail[[#This Row],[Quanity]]*fLineItemInvoiceDetail[[#This Row],[Unit Price]]</f>
        <v>83.66</v>
      </c>
      <c r="N13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</v>
      </c>
      <c r="O1328" s="46">
        <f>VLOOKUP(fLineItemInvoiceDetail[[#This Row],[Product]],dProduct[],4,0)*fLineItemInvoiceDetail[[#This Row],[Quanity]]</f>
        <v>819.5</v>
      </c>
      <c r="AQ1328" s="32">
        <v>126235</v>
      </c>
      <c r="AR1328" s="31" t="s">
        <v>13</v>
      </c>
      <c r="AS1328" s="31">
        <v>149</v>
      </c>
      <c r="AT1328" s="31">
        <v>11.23</v>
      </c>
      <c r="AU1328" s="48">
        <f t="shared" si="42"/>
        <v>83.66</v>
      </c>
      <c r="AV1328" s="48">
        <f t="shared" si="43"/>
        <v>54.6</v>
      </c>
    </row>
    <row r="1329" spans="9:48" x14ac:dyDescent="0.25">
      <c r="I1329" s="43">
        <v>126237</v>
      </c>
      <c r="J1329" s="43" t="s">
        <v>15</v>
      </c>
      <c r="K1329" s="43">
        <v>174</v>
      </c>
      <c r="L1329" s="43">
        <v>13.03</v>
      </c>
      <c r="M1329" s="43">
        <f>VLOOKUP(fLineItemInvoiceDetail[[#This Row],[Invoice Number]],fInvoiceHeader[[Invoice Number]:[% Sales Discount]],5,0)*fLineItemInvoiceDetail[[#This Row],[Quanity]]*fLineItemInvoiceDetail[[#This Row],[Unit Price]]</f>
        <v>170.04</v>
      </c>
      <c r="N13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115.5</v>
      </c>
      <c r="O1329" s="43">
        <f>VLOOKUP(fLineItemInvoiceDetail[[#This Row],[Product]],dProduct[],4,0)*fLineItemInvoiceDetail[[#This Row],[Quanity]]</f>
        <v>870</v>
      </c>
      <c r="AQ1329" s="30">
        <v>126237</v>
      </c>
      <c r="AR1329" s="28" t="s">
        <v>15</v>
      </c>
      <c r="AS1329" s="28">
        <v>174</v>
      </c>
      <c r="AT1329" s="28">
        <v>13.03</v>
      </c>
      <c r="AU1329" s="48">
        <f t="shared" si="42"/>
        <v>170.04</v>
      </c>
      <c r="AV1329" s="48">
        <f t="shared" si="43"/>
        <v>115.5</v>
      </c>
    </row>
    <row r="1330" spans="9:48" x14ac:dyDescent="0.25">
      <c r="I1330" s="46">
        <v>126238</v>
      </c>
      <c r="J1330" s="46" t="s">
        <v>15</v>
      </c>
      <c r="K1330" s="46">
        <v>29</v>
      </c>
      <c r="L1330" s="46">
        <v>18.82</v>
      </c>
      <c r="M1330" s="46">
        <f>VLOOKUP(fLineItemInvoiceDetail[[#This Row],[Invoice Number]],fInvoiceHeader[[Invoice Number]:[% Sales Discount]],5,0)*fLineItemInvoiceDetail[[#This Row],[Quanity]]*fLineItemInvoiceDetail[[#This Row],[Unit Price]]</f>
        <v>27.288455102733572</v>
      </c>
      <c r="N13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17.563752276867032</v>
      </c>
      <c r="O1330" s="46">
        <f>VLOOKUP(fLineItemInvoiceDetail[[#This Row],[Product]],dProduct[],4,0)*fLineItemInvoiceDetail[[#This Row],[Quanity]]</f>
        <v>145</v>
      </c>
      <c r="AQ1330" s="32">
        <v>126238</v>
      </c>
      <c r="AR1330" s="31" t="s">
        <v>15</v>
      </c>
      <c r="AS1330" s="31">
        <v>29</v>
      </c>
      <c r="AT1330" s="31">
        <v>18.82</v>
      </c>
      <c r="AU1330" s="48">
        <f t="shared" si="42"/>
        <v>27.288455102733572</v>
      </c>
      <c r="AV1330" s="48">
        <f t="shared" si="43"/>
        <v>17.563752276867032</v>
      </c>
    </row>
    <row r="1331" spans="9:48" x14ac:dyDescent="0.25">
      <c r="I1331" s="43">
        <v>126238</v>
      </c>
      <c r="J1331" s="43" t="s">
        <v>16</v>
      </c>
      <c r="K1331" s="43">
        <v>37</v>
      </c>
      <c r="L1331" s="43">
        <v>12.32</v>
      </c>
      <c r="M1331" s="43">
        <f>VLOOKUP(fLineItemInvoiceDetail[[#This Row],[Invoice Number]],fInvoiceHeader[[Invoice Number]:[% Sales Discount]],5,0)*fLineItemInvoiceDetail[[#This Row],[Quanity]]*fLineItemInvoiceDetail[[#This Row],[Unit Price]]</f>
        <v>22.791544897266427</v>
      </c>
      <c r="N13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15.686247723132968</v>
      </c>
      <c r="O1331" s="43">
        <f>VLOOKUP(fLineItemInvoiceDetail[[#This Row],[Product]],dProduct[],4,0)*fLineItemInvoiceDetail[[#This Row],[Quanity]]</f>
        <v>129.5</v>
      </c>
      <c r="AQ1331" s="30">
        <v>126238</v>
      </c>
      <c r="AR1331" s="28" t="s">
        <v>16</v>
      </c>
      <c r="AS1331" s="28">
        <v>37</v>
      </c>
      <c r="AT1331" s="28">
        <v>12.32</v>
      </c>
      <c r="AU1331" s="48">
        <f t="shared" si="42"/>
        <v>22.791544897266427</v>
      </c>
      <c r="AV1331" s="48">
        <f t="shared" si="43"/>
        <v>15.686247723132968</v>
      </c>
    </row>
    <row r="1332" spans="9:48" x14ac:dyDescent="0.25">
      <c r="I1332" s="46">
        <v>126239</v>
      </c>
      <c r="J1332" s="46" t="s">
        <v>21</v>
      </c>
      <c r="K1332" s="46">
        <v>30</v>
      </c>
      <c r="L1332" s="46">
        <v>16.87</v>
      </c>
      <c r="M1332" s="46">
        <f>VLOOKUP(fLineItemInvoiceDetail[[#This Row],[Invoice Number]],fInvoiceHeader[[Invoice Number]:[% Sales Discount]],5,0)*fLineItemInvoiceDetail[[#This Row],[Quanity]]*fLineItemInvoiceDetail[[#This Row],[Unit Price]]</f>
        <v>15.18</v>
      </c>
      <c r="N13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1332" s="46">
        <f>VLOOKUP(fLineItemInvoiceDetail[[#This Row],[Product]],dProduct[],4,0)*fLineItemInvoiceDetail[[#This Row],[Quanity]]</f>
        <v>105</v>
      </c>
      <c r="AQ1332" s="32">
        <v>126239</v>
      </c>
      <c r="AR1332" s="31" t="s">
        <v>21</v>
      </c>
      <c r="AS1332" s="31">
        <v>30</v>
      </c>
      <c r="AT1332" s="31">
        <v>16.87</v>
      </c>
      <c r="AU1332" s="48">
        <f t="shared" si="42"/>
        <v>15.18</v>
      </c>
      <c r="AV1332" s="48">
        <f t="shared" si="43"/>
        <v>7.35</v>
      </c>
    </row>
    <row r="1333" spans="9:48" x14ac:dyDescent="0.25">
      <c r="I1333" s="43">
        <v>126241</v>
      </c>
      <c r="J1333" s="43" t="s">
        <v>13</v>
      </c>
      <c r="K1333" s="43">
        <v>9</v>
      </c>
      <c r="L1333" s="43">
        <v>23.7</v>
      </c>
      <c r="M1333" s="43">
        <f>VLOOKUP(fLineItemInvoiceDetail[[#This Row],[Invoice Number]],fInvoiceHeader[[Invoice Number]:[% Sales Discount]],5,0)*fLineItemInvoiceDetail[[#This Row],[Quanity]]*fLineItemInvoiceDetail[[#This Row],[Unit Price]]</f>
        <v>0</v>
      </c>
      <c r="N13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5.6</v>
      </c>
      <c r="O1333" s="43">
        <f>VLOOKUP(fLineItemInvoiceDetail[[#This Row],[Product]],dProduct[],4,0)*fLineItemInvoiceDetail[[#This Row],[Quanity]]</f>
        <v>49.5</v>
      </c>
      <c r="AQ1333" s="30">
        <v>126241</v>
      </c>
      <c r="AR1333" s="28" t="s">
        <v>13</v>
      </c>
      <c r="AS1333" s="28">
        <v>9</v>
      </c>
      <c r="AT1333" s="28">
        <v>23.7</v>
      </c>
      <c r="AU1333" s="48">
        <f t="shared" si="42"/>
        <v>0</v>
      </c>
      <c r="AV1333" s="48">
        <f t="shared" si="43"/>
        <v>5.6</v>
      </c>
    </row>
    <row r="1334" spans="9:48" x14ac:dyDescent="0.25">
      <c r="I1334" s="46">
        <v>126242</v>
      </c>
      <c r="J1334" s="46" t="s">
        <v>11</v>
      </c>
      <c r="K1334" s="46">
        <v>37</v>
      </c>
      <c r="L1334" s="46">
        <v>12.97</v>
      </c>
      <c r="M1334" s="46">
        <f>VLOOKUP(fLineItemInvoiceDetail[[#This Row],[Invoice Number]],fInvoiceHeader[[Invoice Number]:[% Sales Discount]],5,0)*fLineItemInvoiceDetail[[#This Row],[Quanity]]*fLineItemInvoiceDetail[[#This Row],[Unit Price]]</f>
        <v>9.6</v>
      </c>
      <c r="N13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1334" s="46">
        <f>VLOOKUP(fLineItemInvoiceDetail[[#This Row],[Product]],dProduct[],4,0)*fLineItemInvoiceDetail[[#This Row],[Quanity]]</f>
        <v>185</v>
      </c>
      <c r="AQ1334" s="32">
        <v>126242</v>
      </c>
      <c r="AR1334" s="31" t="s">
        <v>11</v>
      </c>
      <c r="AS1334" s="31">
        <v>37</v>
      </c>
      <c r="AT1334" s="31">
        <v>12.97</v>
      </c>
      <c r="AU1334" s="48">
        <f t="shared" si="42"/>
        <v>9.6</v>
      </c>
      <c r="AV1334" s="48">
        <f t="shared" si="43"/>
        <v>10.5</v>
      </c>
    </row>
    <row r="1335" spans="9:48" x14ac:dyDescent="0.25">
      <c r="I1335" s="43">
        <v>126243</v>
      </c>
      <c r="J1335" s="43" t="s">
        <v>11</v>
      </c>
      <c r="K1335" s="43">
        <v>67</v>
      </c>
      <c r="L1335" s="43">
        <v>11.97</v>
      </c>
      <c r="M1335" s="43">
        <f>VLOOKUP(fLineItemInvoiceDetail[[#This Row],[Invoice Number]],fInvoiceHeader[[Invoice Number]:[% Sales Discount]],5,0)*fLineItemInvoiceDetail[[#This Row],[Quanity]]*fLineItemInvoiceDetail[[#This Row],[Unit Price]]</f>
        <v>40.099210558607197</v>
      </c>
      <c r="N13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30.748214285714287</v>
      </c>
      <c r="O1335" s="43">
        <f>VLOOKUP(fLineItemInvoiceDetail[[#This Row],[Product]],dProduct[],4,0)*fLineItemInvoiceDetail[[#This Row],[Quanity]]</f>
        <v>335</v>
      </c>
      <c r="AQ1335" s="30">
        <v>126243</v>
      </c>
      <c r="AR1335" s="28" t="s">
        <v>11</v>
      </c>
      <c r="AS1335" s="28">
        <v>67</v>
      </c>
      <c r="AT1335" s="28">
        <v>11.97</v>
      </c>
      <c r="AU1335" s="48">
        <f t="shared" si="42"/>
        <v>40.099210558607197</v>
      </c>
      <c r="AV1335" s="48">
        <f t="shared" si="43"/>
        <v>30.748214285714287</v>
      </c>
    </row>
    <row r="1336" spans="9:48" x14ac:dyDescent="0.25">
      <c r="I1336" s="46">
        <v>126243</v>
      </c>
      <c r="J1336" s="46" t="s">
        <v>15</v>
      </c>
      <c r="K1336" s="46">
        <v>31</v>
      </c>
      <c r="L1336" s="46">
        <v>18.82</v>
      </c>
      <c r="M1336" s="46">
        <f>VLOOKUP(fLineItemInvoiceDetail[[#This Row],[Invoice Number]],fInvoiceHeader[[Invoice Number]:[% Sales Discount]],5,0)*fLineItemInvoiceDetail[[#This Row],[Quanity]]*fLineItemInvoiceDetail[[#This Row],[Unit Price]]</f>
        <v>29.170789441392802</v>
      </c>
      <c r="N13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14.226785714285716</v>
      </c>
      <c r="O1336" s="46">
        <f>VLOOKUP(fLineItemInvoiceDetail[[#This Row],[Product]],dProduct[],4,0)*fLineItemInvoiceDetail[[#This Row],[Quanity]]</f>
        <v>155</v>
      </c>
      <c r="AQ1336" s="32">
        <v>126243</v>
      </c>
      <c r="AR1336" s="31" t="s">
        <v>15</v>
      </c>
      <c r="AS1336" s="31">
        <v>31</v>
      </c>
      <c r="AT1336" s="31">
        <v>18.82</v>
      </c>
      <c r="AU1336" s="48">
        <f t="shared" si="42"/>
        <v>29.170789441392802</v>
      </c>
      <c r="AV1336" s="48">
        <f t="shared" si="43"/>
        <v>14.226785714285716</v>
      </c>
    </row>
    <row r="1337" spans="9:48" x14ac:dyDescent="0.25">
      <c r="I1337" s="43">
        <v>126244</v>
      </c>
      <c r="J1337" s="43" t="s">
        <v>21</v>
      </c>
      <c r="K1337" s="43">
        <v>42</v>
      </c>
      <c r="L1337" s="43">
        <v>16.87</v>
      </c>
      <c r="M1337" s="43">
        <f>VLOOKUP(fLineItemInvoiceDetail[[#This Row],[Invoice Number]],fInvoiceHeader[[Invoice Number]:[% Sales Discount]],5,0)*fLineItemInvoiceDetail[[#This Row],[Quanity]]*fLineItemInvoiceDetail[[#This Row],[Unit Price]]</f>
        <v>53.140431125990027</v>
      </c>
      <c r="N13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15.942730263157893</v>
      </c>
      <c r="O1337" s="43">
        <f>VLOOKUP(fLineItemInvoiceDetail[[#This Row],[Product]],dProduct[],4,0)*fLineItemInvoiceDetail[[#This Row],[Quanity]]</f>
        <v>147</v>
      </c>
      <c r="AQ1337" s="30">
        <v>126244</v>
      </c>
      <c r="AR1337" s="28" t="s">
        <v>21</v>
      </c>
      <c r="AS1337" s="28">
        <v>42</v>
      </c>
      <c r="AT1337" s="28">
        <v>16.87</v>
      </c>
      <c r="AU1337" s="48">
        <f t="shared" si="42"/>
        <v>53.140431125990027</v>
      </c>
      <c r="AV1337" s="48">
        <f t="shared" si="43"/>
        <v>15.942730263157893</v>
      </c>
    </row>
    <row r="1338" spans="9:48" x14ac:dyDescent="0.25">
      <c r="I1338" s="46">
        <v>126244</v>
      </c>
      <c r="J1338" s="46" t="s">
        <v>14</v>
      </c>
      <c r="K1338" s="46">
        <v>59</v>
      </c>
      <c r="L1338" s="46">
        <v>17.37</v>
      </c>
      <c r="M1338" s="46">
        <f>VLOOKUP(fLineItemInvoiceDetail[[#This Row],[Invoice Number]],fInvoiceHeader[[Invoice Number]:[% Sales Discount]],5,0)*fLineItemInvoiceDetail[[#This Row],[Quanity]]*fLineItemInvoiceDetail[[#This Row],[Unit Price]]</f>
        <v>76.862150380851276</v>
      </c>
      <c r="N13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44.791480263157894</v>
      </c>
      <c r="O1338" s="46">
        <f>VLOOKUP(fLineItemInvoiceDetail[[#This Row],[Product]],dProduct[],4,0)*fLineItemInvoiceDetail[[#This Row],[Quanity]]</f>
        <v>413</v>
      </c>
      <c r="AQ1338" s="32">
        <v>126244</v>
      </c>
      <c r="AR1338" s="31" t="s">
        <v>14</v>
      </c>
      <c r="AS1338" s="31">
        <v>59</v>
      </c>
      <c r="AT1338" s="31">
        <v>17.37</v>
      </c>
      <c r="AU1338" s="48">
        <f t="shared" si="42"/>
        <v>76.862150380851276</v>
      </c>
      <c r="AV1338" s="48">
        <f t="shared" si="43"/>
        <v>44.791480263157894</v>
      </c>
    </row>
    <row r="1339" spans="9:48" x14ac:dyDescent="0.25">
      <c r="I1339" s="43">
        <v>126244</v>
      </c>
      <c r="J1339" s="43" t="s">
        <v>8</v>
      </c>
      <c r="K1339" s="43">
        <v>50</v>
      </c>
      <c r="L1339" s="43">
        <v>16.77</v>
      </c>
      <c r="M1339" s="43">
        <f>VLOOKUP(fLineItemInvoiceDetail[[#This Row],[Invoice Number]],fInvoiceHeader[[Invoice Number]:[% Sales Discount]],5,0)*fLineItemInvoiceDetail[[#This Row],[Quanity]]*fLineItemInvoiceDetail[[#This Row],[Unit Price]]</f>
        <v>62.887418493158656</v>
      </c>
      <c r="N13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21.690789473684209</v>
      </c>
      <c r="O1339" s="43">
        <f>VLOOKUP(fLineItemInvoiceDetail[[#This Row],[Product]],dProduct[],4,0)*fLineItemInvoiceDetail[[#This Row],[Quanity]]</f>
        <v>200</v>
      </c>
      <c r="AQ1339" s="30">
        <v>126244</v>
      </c>
      <c r="AR1339" s="28" t="s">
        <v>8</v>
      </c>
      <c r="AS1339" s="28">
        <v>50</v>
      </c>
      <c r="AT1339" s="28">
        <v>16.77</v>
      </c>
      <c r="AU1339" s="48">
        <f t="shared" si="42"/>
        <v>62.887418493158656</v>
      </c>
      <c r="AV1339" s="48">
        <f t="shared" si="43"/>
        <v>21.690789473684209</v>
      </c>
    </row>
    <row r="1340" spans="9:48" x14ac:dyDescent="0.25">
      <c r="I1340" s="46">
        <v>126245</v>
      </c>
      <c r="J1340" s="46" t="s">
        <v>10</v>
      </c>
      <c r="K1340" s="46">
        <v>31</v>
      </c>
      <c r="L1340" s="46">
        <v>18.82</v>
      </c>
      <c r="M1340" s="46">
        <f>VLOOKUP(fLineItemInvoiceDetail[[#This Row],[Invoice Number]],fInvoiceHeader[[Invoice Number]:[% Sales Discount]],5,0)*fLineItemInvoiceDetail[[#This Row],[Quanity]]*fLineItemInvoiceDetail[[#This Row],[Unit Price]]</f>
        <v>17.5</v>
      </c>
      <c r="N13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1340" s="46">
        <f>VLOOKUP(fLineItemInvoiceDetail[[#This Row],[Product]],dProduct[],4,0)*fLineItemInvoiceDetail[[#This Row],[Quanity]]</f>
        <v>186</v>
      </c>
      <c r="AQ1340" s="32">
        <v>126245</v>
      </c>
      <c r="AR1340" s="31" t="s">
        <v>10</v>
      </c>
      <c r="AS1340" s="31">
        <v>31</v>
      </c>
      <c r="AT1340" s="31">
        <v>18.82</v>
      </c>
      <c r="AU1340" s="48">
        <f t="shared" si="42"/>
        <v>17.5</v>
      </c>
      <c r="AV1340" s="48">
        <f t="shared" si="43"/>
        <v>27.3</v>
      </c>
    </row>
    <row r="1341" spans="9:48" x14ac:dyDescent="0.25">
      <c r="I1341" s="43">
        <v>126246</v>
      </c>
      <c r="J1341" s="43" t="s">
        <v>8</v>
      </c>
      <c r="K1341" s="43">
        <v>247</v>
      </c>
      <c r="L1341" s="43">
        <v>12.58</v>
      </c>
      <c r="M1341" s="43">
        <f>VLOOKUP(fLineItemInvoiceDetail[[#This Row],[Invoice Number]],fInvoiceHeader[[Invoice Number]:[% Sales Discount]],5,0)*fLineItemInvoiceDetail[[#This Row],[Quanity]]*fLineItemInvoiceDetail[[#This Row],[Unit Price]]</f>
        <v>310.72820598863609</v>
      </c>
      <c r="N13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139.46015279453155</v>
      </c>
      <c r="O1341" s="43">
        <f>VLOOKUP(fLineItemInvoiceDetail[[#This Row],[Product]],dProduct[],4,0)*fLineItemInvoiceDetail[[#This Row],[Quanity]]</f>
        <v>988</v>
      </c>
      <c r="AQ1341" s="30">
        <v>126246</v>
      </c>
      <c r="AR1341" s="28" t="s">
        <v>8</v>
      </c>
      <c r="AS1341" s="28">
        <v>247</v>
      </c>
      <c r="AT1341" s="28">
        <v>12.58</v>
      </c>
      <c r="AU1341" s="48">
        <f t="shared" si="42"/>
        <v>310.72820598863609</v>
      </c>
      <c r="AV1341" s="48">
        <f t="shared" si="43"/>
        <v>139.46015279453155</v>
      </c>
    </row>
    <row r="1342" spans="9:48" x14ac:dyDescent="0.25">
      <c r="I1342" s="46">
        <v>126246</v>
      </c>
      <c r="J1342" s="46" t="s">
        <v>21</v>
      </c>
      <c r="K1342" s="46">
        <v>63</v>
      </c>
      <c r="L1342" s="46">
        <v>15.57</v>
      </c>
      <c r="M1342" s="46">
        <f>VLOOKUP(fLineItemInvoiceDetail[[#This Row],[Invoice Number]],fInvoiceHeader[[Invoice Number]:[% Sales Discount]],5,0)*fLineItemInvoiceDetail[[#This Row],[Quanity]]*fLineItemInvoiceDetail[[#This Row],[Unit Price]]</f>
        <v>98.091696393707977</v>
      </c>
      <c r="N13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31.124457177322078</v>
      </c>
      <c r="O1342" s="46">
        <f>VLOOKUP(fLineItemInvoiceDetail[[#This Row],[Product]],dProduct[],4,0)*fLineItemInvoiceDetail[[#This Row],[Quanity]]</f>
        <v>220.5</v>
      </c>
      <c r="AQ1342" s="32">
        <v>126246</v>
      </c>
      <c r="AR1342" s="31" t="s">
        <v>21</v>
      </c>
      <c r="AS1342" s="31">
        <v>63</v>
      </c>
      <c r="AT1342" s="31">
        <v>15.57</v>
      </c>
      <c r="AU1342" s="48">
        <f t="shared" si="42"/>
        <v>98.091696393707977</v>
      </c>
      <c r="AV1342" s="48">
        <f t="shared" si="43"/>
        <v>31.124457177322078</v>
      </c>
    </row>
    <row r="1343" spans="9:48" x14ac:dyDescent="0.25">
      <c r="I1343" s="43">
        <v>126246</v>
      </c>
      <c r="J1343" s="43" t="s">
        <v>14</v>
      </c>
      <c r="K1343" s="43">
        <v>5</v>
      </c>
      <c r="L1343" s="43">
        <v>27.5</v>
      </c>
      <c r="M1343" s="43">
        <f>VLOOKUP(fLineItemInvoiceDetail[[#This Row],[Invoice Number]],fInvoiceHeader[[Invoice Number]:[% Sales Discount]],5,0)*fLineItemInvoiceDetail[[#This Row],[Quanity]]*fLineItemInvoiceDetail[[#This Row],[Unit Price]]</f>
        <v>13.750097617655896</v>
      </c>
      <c r="N13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4.9403900281463615</v>
      </c>
      <c r="O1343" s="43">
        <f>VLOOKUP(fLineItemInvoiceDetail[[#This Row],[Product]],dProduct[],4,0)*fLineItemInvoiceDetail[[#This Row],[Quanity]]</f>
        <v>35</v>
      </c>
      <c r="AQ1343" s="30">
        <v>126246</v>
      </c>
      <c r="AR1343" s="28" t="s">
        <v>14</v>
      </c>
      <c r="AS1343" s="28">
        <v>5</v>
      </c>
      <c r="AT1343" s="28">
        <v>27.5</v>
      </c>
      <c r="AU1343" s="48">
        <f t="shared" si="42"/>
        <v>13.750097617655896</v>
      </c>
      <c r="AV1343" s="48">
        <f t="shared" si="43"/>
        <v>4.9403900281463615</v>
      </c>
    </row>
    <row r="1344" spans="9:48" x14ac:dyDescent="0.25">
      <c r="I1344" s="46">
        <v>126247</v>
      </c>
      <c r="J1344" s="46" t="s">
        <v>14</v>
      </c>
      <c r="K1344" s="46">
        <v>17</v>
      </c>
      <c r="L1344" s="46">
        <v>23.16</v>
      </c>
      <c r="M1344" s="46">
        <f>VLOOKUP(fLineItemInvoiceDetail[[#This Row],[Invoice Number]],fInvoiceHeader[[Invoice Number]:[% Sales Discount]],5,0)*fLineItemInvoiceDetail[[#This Row],[Quanity]]*fLineItemInvoiceDetail[[#This Row],[Unit Price]]</f>
        <v>13.779812518452907</v>
      </c>
      <c r="N13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11.367164179104478</v>
      </c>
      <c r="O1344" s="46">
        <f>VLOOKUP(fLineItemInvoiceDetail[[#This Row],[Product]],dProduct[],4,0)*fLineItemInvoiceDetail[[#This Row],[Quanity]]</f>
        <v>119</v>
      </c>
      <c r="AQ1344" s="32">
        <v>126247</v>
      </c>
      <c r="AR1344" s="31" t="s">
        <v>14</v>
      </c>
      <c r="AS1344" s="31">
        <v>17</v>
      </c>
      <c r="AT1344" s="31">
        <v>23.16</v>
      </c>
      <c r="AU1344" s="48">
        <f t="shared" si="42"/>
        <v>13.779812518452907</v>
      </c>
      <c r="AV1344" s="48">
        <f t="shared" si="43"/>
        <v>11.367164179104478</v>
      </c>
    </row>
    <row r="1345" spans="9:48" x14ac:dyDescent="0.25">
      <c r="I1345" s="43">
        <v>126247</v>
      </c>
      <c r="J1345" s="43" t="s">
        <v>13</v>
      </c>
      <c r="K1345" s="43">
        <v>21</v>
      </c>
      <c r="L1345" s="43">
        <v>19.96</v>
      </c>
      <c r="M1345" s="43">
        <f>VLOOKUP(fLineItemInvoiceDetail[[#This Row],[Invoice Number]],fInvoiceHeader[[Invoice Number]:[% Sales Discount]],5,0)*fLineItemInvoiceDetail[[#This Row],[Quanity]]*fLineItemInvoiceDetail[[#This Row],[Unit Price]]</f>
        <v>14.670187481547091</v>
      </c>
      <c r="N13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11.032835820895521</v>
      </c>
      <c r="O1345" s="43">
        <f>VLOOKUP(fLineItemInvoiceDetail[[#This Row],[Product]],dProduct[],4,0)*fLineItemInvoiceDetail[[#This Row],[Quanity]]</f>
        <v>115.5</v>
      </c>
      <c r="AQ1345" s="30">
        <v>126247</v>
      </c>
      <c r="AR1345" s="28" t="s">
        <v>13</v>
      </c>
      <c r="AS1345" s="28">
        <v>21</v>
      </c>
      <c r="AT1345" s="28">
        <v>19.96</v>
      </c>
      <c r="AU1345" s="48">
        <f t="shared" si="42"/>
        <v>14.670187481547091</v>
      </c>
      <c r="AV1345" s="48">
        <f t="shared" si="43"/>
        <v>11.032835820895521</v>
      </c>
    </row>
    <row r="1346" spans="9:48" x14ac:dyDescent="0.25">
      <c r="I1346" s="46">
        <v>126248</v>
      </c>
      <c r="J1346" s="46" t="s">
        <v>16</v>
      </c>
      <c r="K1346" s="46">
        <v>38</v>
      </c>
      <c r="L1346" s="46">
        <v>12.32</v>
      </c>
      <c r="M1346" s="46">
        <f>VLOOKUP(fLineItemInvoiceDetail[[#This Row],[Invoice Number]],fInvoiceHeader[[Invoice Number]:[% Sales Discount]],5,0)*fLineItemInvoiceDetail[[#This Row],[Quanity]]*fLineItemInvoiceDetail[[#This Row],[Unit Price]]</f>
        <v>30.43038714390066</v>
      </c>
      <c r="N13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15.190000000000001</v>
      </c>
      <c r="O1346" s="46">
        <f>VLOOKUP(fLineItemInvoiceDetail[[#This Row],[Product]],dProduct[],4,0)*fLineItemInvoiceDetail[[#This Row],[Quanity]]</f>
        <v>133</v>
      </c>
      <c r="AQ1346" s="32">
        <v>126248</v>
      </c>
      <c r="AR1346" s="31" t="s">
        <v>16</v>
      </c>
      <c r="AS1346" s="31">
        <v>38</v>
      </c>
      <c r="AT1346" s="31">
        <v>12.32</v>
      </c>
      <c r="AU1346" s="48">
        <f t="shared" si="42"/>
        <v>30.43038714390066</v>
      </c>
      <c r="AV1346" s="48">
        <f t="shared" si="43"/>
        <v>15.190000000000001</v>
      </c>
    </row>
    <row r="1347" spans="9:48" x14ac:dyDescent="0.25">
      <c r="I1347" s="43">
        <v>126248</v>
      </c>
      <c r="J1347" s="43" t="s">
        <v>8</v>
      </c>
      <c r="K1347" s="43">
        <v>13</v>
      </c>
      <c r="L1347" s="43">
        <v>26.55</v>
      </c>
      <c r="M1347" s="43">
        <f>VLOOKUP(fLineItemInvoiceDetail[[#This Row],[Invoice Number]],fInvoiceHeader[[Invoice Number]:[% Sales Discount]],5,0)*fLineItemInvoiceDetail[[#This Row],[Quanity]]*fLineItemInvoiceDetail[[#This Row],[Unit Price]]</f>
        <v>22.434740521867123</v>
      </c>
      <c r="N13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5.9389473684210525</v>
      </c>
      <c r="O1347" s="43">
        <f>VLOOKUP(fLineItemInvoiceDetail[[#This Row],[Product]],dProduct[],4,0)*fLineItemInvoiceDetail[[#This Row],[Quanity]]</f>
        <v>52</v>
      </c>
      <c r="AQ1347" s="30">
        <v>126248</v>
      </c>
      <c r="AR1347" s="28" t="s">
        <v>8</v>
      </c>
      <c r="AS1347" s="28">
        <v>13</v>
      </c>
      <c r="AT1347" s="28">
        <v>26.55</v>
      </c>
      <c r="AU1347" s="48">
        <f t="shared" si="42"/>
        <v>22.434740521867123</v>
      </c>
      <c r="AV1347" s="48">
        <f t="shared" si="43"/>
        <v>5.9389473684210525</v>
      </c>
    </row>
    <row r="1348" spans="9:48" x14ac:dyDescent="0.25">
      <c r="I1348" s="46">
        <v>126248</v>
      </c>
      <c r="J1348" s="46" t="s">
        <v>15</v>
      </c>
      <c r="K1348" s="46">
        <v>58</v>
      </c>
      <c r="L1348" s="46">
        <v>17.37</v>
      </c>
      <c r="M1348" s="46">
        <f>VLOOKUP(fLineItemInvoiceDetail[[#This Row],[Invoice Number]],fInvoiceHeader[[Invoice Number]:[% Sales Discount]],5,0)*fLineItemInvoiceDetail[[#This Row],[Quanity]]*fLineItemInvoiceDetail[[#This Row],[Unit Price]]</f>
        <v>65.484872334232222</v>
      </c>
      <c r="N13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33.121052631578948</v>
      </c>
      <c r="O1348" s="46">
        <f>VLOOKUP(fLineItemInvoiceDetail[[#This Row],[Product]],dProduct[],4,0)*fLineItemInvoiceDetail[[#This Row],[Quanity]]</f>
        <v>290</v>
      </c>
      <c r="AQ1348" s="32">
        <v>126248</v>
      </c>
      <c r="AR1348" s="31" t="s">
        <v>15</v>
      </c>
      <c r="AS1348" s="31">
        <v>58</v>
      </c>
      <c r="AT1348" s="31">
        <v>17.37</v>
      </c>
      <c r="AU1348" s="48">
        <f t="shared" si="42"/>
        <v>65.484872334232222</v>
      </c>
      <c r="AV1348" s="48">
        <f t="shared" si="43"/>
        <v>33.121052631578948</v>
      </c>
    </row>
    <row r="1349" spans="9:48" x14ac:dyDescent="0.25">
      <c r="I1349" s="43">
        <v>126249</v>
      </c>
      <c r="J1349" s="43" t="s">
        <v>10</v>
      </c>
      <c r="K1349" s="43">
        <v>154</v>
      </c>
      <c r="L1349" s="43">
        <v>13.03</v>
      </c>
      <c r="M1349" s="43">
        <f>VLOOKUP(fLineItemInvoiceDetail[[#This Row],[Invoice Number]],fInvoiceHeader[[Invoice Number]:[% Sales Discount]],5,0)*fLineItemInvoiceDetail[[#This Row],[Quanity]]*fLineItemInvoiceDetail[[#This Row],[Unit Price]]</f>
        <v>130.43</v>
      </c>
      <c r="N13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81.2</v>
      </c>
      <c r="O1349" s="43">
        <f>VLOOKUP(fLineItemInvoiceDetail[[#This Row],[Product]],dProduct[],4,0)*fLineItemInvoiceDetail[[#This Row],[Quanity]]</f>
        <v>924</v>
      </c>
      <c r="AQ1349" s="30">
        <v>126249</v>
      </c>
      <c r="AR1349" s="28" t="s">
        <v>10</v>
      </c>
      <c r="AS1349" s="28">
        <v>154</v>
      </c>
      <c r="AT1349" s="28">
        <v>13.03</v>
      </c>
      <c r="AU1349" s="48">
        <f t="shared" si="42"/>
        <v>130.43</v>
      </c>
      <c r="AV1349" s="48">
        <f t="shared" si="43"/>
        <v>81.2</v>
      </c>
    </row>
    <row r="1350" spans="9:48" x14ac:dyDescent="0.25">
      <c r="I1350" s="46">
        <v>126250</v>
      </c>
      <c r="J1350" s="46" t="s">
        <v>17</v>
      </c>
      <c r="K1350" s="46">
        <v>34</v>
      </c>
      <c r="L1350" s="46">
        <v>18.170000000000002</v>
      </c>
      <c r="M1350" s="46">
        <f>VLOOKUP(fLineItemInvoiceDetail[[#This Row],[Invoice Number]],fInvoiceHeader[[Invoice Number]:[% Sales Discount]],5,0)*fLineItemInvoiceDetail[[#This Row],[Quanity]]*fLineItemInvoiceDetail[[#This Row],[Unit Price]]</f>
        <v>18.53</v>
      </c>
      <c r="N13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1350" s="46">
        <f>VLOOKUP(fLineItemInvoiceDetail[[#This Row],[Product]],dProduct[],4,0)*fLineItemInvoiceDetail[[#This Row],[Quanity]]</f>
        <v>221</v>
      </c>
      <c r="AQ1350" s="32">
        <v>126250</v>
      </c>
      <c r="AR1350" s="31" t="s">
        <v>17</v>
      </c>
      <c r="AS1350" s="31">
        <v>34</v>
      </c>
      <c r="AT1350" s="31">
        <v>18.170000000000002</v>
      </c>
      <c r="AU1350" s="48">
        <f t="shared" si="42"/>
        <v>18.53</v>
      </c>
      <c r="AV1350" s="48">
        <f t="shared" si="43"/>
        <v>26.95</v>
      </c>
    </row>
    <row r="1351" spans="9:48" x14ac:dyDescent="0.25">
      <c r="I1351" s="43">
        <v>126251</v>
      </c>
      <c r="J1351" s="43" t="s">
        <v>10</v>
      </c>
      <c r="K1351" s="43">
        <v>222</v>
      </c>
      <c r="L1351" s="43">
        <v>13.03</v>
      </c>
      <c r="M1351" s="43">
        <f>VLOOKUP(fLineItemInvoiceDetail[[#This Row],[Invoice Number]],fInvoiceHeader[[Invoice Number]:[% Sales Discount]],5,0)*fLineItemInvoiceDetail[[#This Row],[Quanity]]*fLineItemInvoiceDetail[[#This Row],[Unit Price]]</f>
        <v>289.27</v>
      </c>
      <c r="N13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191.1</v>
      </c>
      <c r="O1351" s="43">
        <f>VLOOKUP(fLineItemInvoiceDetail[[#This Row],[Product]],dProduct[],4,0)*fLineItemInvoiceDetail[[#This Row],[Quanity]]</f>
        <v>1332</v>
      </c>
      <c r="AQ1351" s="30">
        <v>126251</v>
      </c>
      <c r="AR1351" s="28" t="s">
        <v>10</v>
      </c>
      <c r="AS1351" s="28">
        <v>222</v>
      </c>
      <c r="AT1351" s="28">
        <v>13.03</v>
      </c>
      <c r="AU1351" s="48">
        <f t="shared" si="42"/>
        <v>289.27</v>
      </c>
      <c r="AV1351" s="48">
        <f t="shared" si="43"/>
        <v>191.1</v>
      </c>
    </row>
    <row r="1352" spans="9:48" x14ac:dyDescent="0.25">
      <c r="I1352" s="46">
        <v>126252</v>
      </c>
      <c r="J1352" s="46" t="s">
        <v>14</v>
      </c>
      <c r="K1352" s="46">
        <v>57</v>
      </c>
      <c r="L1352" s="46">
        <v>17.37</v>
      </c>
      <c r="M1352" s="46">
        <f>VLOOKUP(fLineItemInvoiceDetail[[#This Row],[Invoice Number]],fInvoiceHeader[[Invoice Number]:[% Sales Discount]],5,0)*fLineItemInvoiceDetail[[#This Row],[Quanity]]*fLineItemInvoiceDetail[[#This Row],[Unit Price]]</f>
        <v>34.65</v>
      </c>
      <c r="N13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1352" s="46">
        <f>VLOOKUP(fLineItemInvoiceDetail[[#This Row],[Product]],dProduct[],4,0)*fLineItemInvoiceDetail[[#This Row],[Quanity]]</f>
        <v>399</v>
      </c>
      <c r="AQ1352" s="32">
        <v>126252</v>
      </c>
      <c r="AR1352" s="31" t="s">
        <v>14</v>
      </c>
      <c r="AS1352" s="31">
        <v>57</v>
      </c>
      <c r="AT1352" s="31">
        <v>17.37</v>
      </c>
      <c r="AU1352" s="48">
        <f t="shared" si="42"/>
        <v>34.65</v>
      </c>
      <c r="AV1352" s="48">
        <f t="shared" si="43"/>
        <v>26.25</v>
      </c>
    </row>
    <row r="1353" spans="9:48" x14ac:dyDescent="0.25">
      <c r="I1353" s="43">
        <v>126253</v>
      </c>
      <c r="J1353" s="43" t="s">
        <v>17</v>
      </c>
      <c r="K1353" s="43">
        <v>63</v>
      </c>
      <c r="L1353" s="43">
        <v>16.77</v>
      </c>
      <c r="M1353" s="43">
        <f>VLOOKUP(fLineItemInvoiceDetail[[#This Row],[Invoice Number]],fInvoiceHeader[[Invoice Number]:[% Sales Discount]],5,0)*fLineItemInvoiceDetail[[#This Row],[Quanity]]*fLineItemInvoiceDetail[[#This Row],[Unit Price]]</f>
        <v>52.829999999999991</v>
      </c>
      <c r="N13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40.950000000000003</v>
      </c>
      <c r="O1353" s="43">
        <f>VLOOKUP(fLineItemInvoiceDetail[[#This Row],[Product]],dProduct[],4,0)*fLineItemInvoiceDetail[[#This Row],[Quanity]]</f>
        <v>409.5</v>
      </c>
      <c r="AQ1353" s="30">
        <v>126253</v>
      </c>
      <c r="AR1353" s="28" t="s">
        <v>17</v>
      </c>
      <c r="AS1353" s="28">
        <v>63</v>
      </c>
      <c r="AT1353" s="28">
        <v>16.77</v>
      </c>
      <c r="AU1353" s="48">
        <f t="shared" si="42"/>
        <v>52.829999999999991</v>
      </c>
      <c r="AV1353" s="48">
        <f t="shared" si="43"/>
        <v>40.950000000000003</v>
      </c>
    </row>
    <row r="1354" spans="9:48" x14ac:dyDescent="0.25">
      <c r="I1354" s="46">
        <v>126255</v>
      </c>
      <c r="J1354" s="46" t="s">
        <v>22</v>
      </c>
      <c r="K1354" s="46">
        <v>25</v>
      </c>
      <c r="L1354" s="46">
        <v>48.75</v>
      </c>
      <c r="M1354" s="46">
        <f>VLOOKUP(fLineItemInvoiceDetail[[#This Row],[Invoice Number]],fInvoiceHeader[[Invoice Number]:[% Sales Discount]],5,0)*fLineItemInvoiceDetail[[#This Row],[Quanity]]*fLineItemInvoiceDetail[[#This Row],[Unit Price]]</f>
        <v>79.219867180640108</v>
      </c>
      <c r="N13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24.297520661157026</v>
      </c>
      <c r="O1354" s="46">
        <f>VLOOKUP(fLineItemInvoiceDetail[[#This Row],[Product]],dProduct[],4,0)*fLineItemInvoiceDetail[[#This Row],[Quanity]]</f>
        <v>175</v>
      </c>
      <c r="AQ1354" s="32">
        <v>126255</v>
      </c>
      <c r="AR1354" s="31" t="s">
        <v>22</v>
      </c>
      <c r="AS1354" s="31">
        <v>25</v>
      </c>
      <c r="AT1354" s="31">
        <v>48.75</v>
      </c>
      <c r="AU1354" s="48">
        <f t="shared" ref="AU1354:AU1417" si="44">VLOOKUP(AQ1354,$AM$9:$AO$872,3,0)/SUMPRODUCT($AS$9:$AS$1780,$AT$9:$AT$1780,--($AQ$9:$AQ$1780=AQ1354))*AS1354*AT1354</f>
        <v>79.219867180640108</v>
      </c>
      <c r="AV1354" s="48">
        <f t="shared" ref="AV1354:AV1417" si="45">(VLOOKUP(AR1354,$AX$9:$BA$19,4,0)*AS1354)/SUMPRODUCT(SUMIFS($BA$9:$BA$19,$AX$9:$AX$19,$AR$9:$AR$1780),$AS$9:$AS$1780,--($AQ$9:$AQ$1780=AQ1354))*VLOOKUP(AQ1354,$AM$9:$AO$872,2,0)</f>
        <v>24.297520661157026</v>
      </c>
    </row>
    <row r="1355" spans="9:48" x14ac:dyDescent="0.25">
      <c r="I1355" s="43">
        <v>126255</v>
      </c>
      <c r="J1355" s="43" t="s">
        <v>8</v>
      </c>
      <c r="K1355" s="43">
        <v>47</v>
      </c>
      <c r="L1355" s="43">
        <v>18.170000000000002</v>
      </c>
      <c r="M1355" s="43">
        <f>VLOOKUP(fLineItemInvoiceDetail[[#This Row],[Invoice Number]],fInvoiceHeader[[Invoice Number]:[% Sales Discount]],5,0)*fLineItemInvoiceDetail[[#This Row],[Quanity]]*fLineItemInvoiceDetail[[#This Row],[Unit Price]]</f>
        <v>55.510132819359882</v>
      </c>
      <c r="N13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26.102479338842979</v>
      </c>
      <c r="O1355" s="43">
        <f>VLOOKUP(fLineItemInvoiceDetail[[#This Row],[Product]],dProduct[],4,0)*fLineItemInvoiceDetail[[#This Row],[Quanity]]</f>
        <v>188</v>
      </c>
      <c r="AQ1355" s="30">
        <v>126255</v>
      </c>
      <c r="AR1355" s="28" t="s">
        <v>8</v>
      </c>
      <c r="AS1355" s="28">
        <v>47</v>
      </c>
      <c r="AT1355" s="28">
        <v>18.170000000000002</v>
      </c>
      <c r="AU1355" s="48">
        <f t="shared" si="44"/>
        <v>55.510132819359882</v>
      </c>
      <c r="AV1355" s="48">
        <f t="shared" si="45"/>
        <v>26.102479338842979</v>
      </c>
    </row>
    <row r="1356" spans="9:48" x14ac:dyDescent="0.25">
      <c r="I1356" s="46">
        <v>126257</v>
      </c>
      <c r="J1356" s="46" t="s">
        <v>6</v>
      </c>
      <c r="K1356" s="46">
        <v>23</v>
      </c>
      <c r="L1356" s="46">
        <v>36.76</v>
      </c>
      <c r="M1356" s="46">
        <f>VLOOKUP(fLineItemInvoiceDetail[[#This Row],[Invoice Number]],fInvoiceHeader[[Invoice Number]:[% Sales Discount]],5,0)*fLineItemInvoiceDetail[[#This Row],[Quanity]]*fLineItemInvoiceDetail[[#This Row],[Unit Price]]</f>
        <v>29.59</v>
      </c>
      <c r="N13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13.125</v>
      </c>
      <c r="O1356" s="46">
        <f>VLOOKUP(fLineItemInvoiceDetail[[#This Row],[Product]],dProduct[],4,0)*fLineItemInvoiceDetail[[#This Row],[Quanity]]</f>
        <v>69</v>
      </c>
      <c r="AQ1356" s="32">
        <v>126257</v>
      </c>
      <c r="AR1356" s="31" t="s">
        <v>6</v>
      </c>
      <c r="AS1356" s="31">
        <v>23</v>
      </c>
      <c r="AT1356" s="31">
        <v>36.76</v>
      </c>
      <c r="AU1356" s="48">
        <f t="shared" si="44"/>
        <v>29.59</v>
      </c>
      <c r="AV1356" s="48">
        <f t="shared" si="45"/>
        <v>13.125</v>
      </c>
    </row>
    <row r="1357" spans="9:48" x14ac:dyDescent="0.25">
      <c r="I1357" s="43">
        <v>126258</v>
      </c>
      <c r="J1357" s="43" t="s">
        <v>16</v>
      </c>
      <c r="K1357" s="43">
        <v>119</v>
      </c>
      <c r="L1357" s="43">
        <v>10.42</v>
      </c>
      <c r="M1357" s="43">
        <f>VLOOKUP(fLineItemInvoiceDetail[[#This Row],[Invoice Number]],fInvoiceHeader[[Invoice Number]:[% Sales Discount]],5,0)*fLineItemInvoiceDetail[[#This Row],[Quanity]]*fLineItemInvoiceDetail[[#This Row],[Unit Price]]</f>
        <v>92.997113037253357</v>
      </c>
      <c r="N13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45.948738532110092</v>
      </c>
      <c r="O1357" s="43">
        <f>VLOOKUP(fLineItemInvoiceDetail[[#This Row],[Product]],dProduct[],4,0)*fLineItemInvoiceDetail[[#This Row],[Quanity]]</f>
        <v>416.5</v>
      </c>
      <c r="AQ1357" s="30">
        <v>126258</v>
      </c>
      <c r="AR1357" s="28" t="s">
        <v>16</v>
      </c>
      <c r="AS1357" s="28">
        <v>119</v>
      </c>
      <c r="AT1357" s="28">
        <v>10.42</v>
      </c>
      <c r="AU1357" s="48">
        <f t="shared" si="44"/>
        <v>92.997113037253357</v>
      </c>
      <c r="AV1357" s="48">
        <f t="shared" si="45"/>
        <v>45.948738532110092</v>
      </c>
    </row>
    <row r="1358" spans="9:48" x14ac:dyDescent="0.25">
      <c r="I1358" s="46">
        <v>126258</v>
      </c>
      <c r="J1358" s="46" t="s">
        <v>21</v>
      </c>
      <c r="K1358" s="46">
        <v>7</v>
      </c>
      <c r="L1358" s="46">
        <v>24.65</v>
      </c>
      <c r="M1358" s="46">
        <f>VLOOKUP(fLineItemInvoiceDetail[[#This Row],[Invoice Number]],fInvoiceHeader[[Invoice Number]:[% Sales Discount]],5,0)*fLineItemInvoiceDetail[[#This Row],[Quanity]]*fLineItemInvoiceDetail[[#This Row],[Unit Price]]</f>
        <v>12.941056996546772</v>
      </c>
      <c r="N13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2.7028669724770649</v>
      </c>
      <c r="O1358" s="46">
        <f>VLOOKUP(fLineItemInvoiceDetail[[#This Row],[Product]],dProduct[],4,0)*fLineItemInvoiceDetail[[#This Row],[Quanity]]</f>
        <v>24.5</v>
      </c>
      <c r="AQ1358" s="32">
        <v>126258</v>
      </c>
      <c r="AR1358" s="31" t="s">
        <v>21</v>
      </c>
      <c r="AS1358" s="31">
        <v>7</v>
      </c>
      <c r="AT1358" s="31">
        <v>24.65</v>
      </c>
      <c r="AU1358" s="48">
        <f t="shared" si="44"/>
        <v>12.941056996546772</v>
      </c>
      <c r="AV1358" s="48">
        <f t="shared" si="45"/>
        <v>2.7028669724770649</v>
      </c>
    </row>
    <row r="1359" spans="9:48" x14ac:dyDescent="0.25">
      <c r="I1359" s="43">
        <v>126258</v>
      </c>
      <c r="J1359" s="43" t="s">
        <v>16</v>
      </c>
      <c r="K1359" s="43">
        <v>92</v>
      </c>
      <c r="L1359" s="43">
        <v>11.37</v>
      </c>
      <c r="M1359" s="43">
        <f>VLOOKUP(fLineItemInvoiceDetail[[#This Row],[Invoice Number]],fInvoiceHeader[[Invoice Number]:[% Sales Discount]],5,0)*fLineItemInvoiceDetail[[#This Row],[Quanity]]*fLineItemInvoiceDetail[[#This Row],[Unit Price]]</f>
        <v>78.451829966199853</v>
      </c>
      <c r="N13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35.523394495412852</v>
      </c>
      <c r="O1359" s="43">
        <f>VLOOKUP(fLineItemInvoiceDetail[[#This Row],[Product]],dProduct[],4,0)*fLineItemInvoiceDetail[[#This Row],[Quanity]]</f>
        <v>322</v>
      </c>
      <c r="AQ1359" s="30">
        <v>126258</v>
      </c>
      <c r="AR1359" s="28" t="s">
        <v>16</v>
      </c>
      <c r="AS1359" s="28">
        <v>92</v>
      </c>
      <c r="AT1359" s="28">
        <v>11.37</v>
      </c>
      <c r="AU1359" s="48">
        <f t="shared" si="44"/>
        <v>78.451829966199853</v>
      </c>
      <c r="AV1359" s="48">
        <f t="shared" si="45"/>
        <v>35.523394495412852</v>
      </c>
    </row>
    <row r="1360" spans="9:48" x14ac:dyDescent="0.25">
      <c r="I1360" s="46">
        <v>126259</v>
      </c>
      <c r="J1360" s="46" t="s">
        <v>22</v>
      </c>
      <c r="K1360" s="46">
        <v>60</v>
      </c>
      <c r="L1360" s="46">
        <v>45</v>
      </c>
      <c r="M1360" s="46">
        <f>VLOOKUP(fLineItemInvoiceDetail[[#This Row],[Invoice Number]],fInvoiceHeader[[Invoice Number]:[% Sales Discount]],5,0)*fLineItemInvoiceDetail[[#This Row],[Quanity]]*fLineItemInvoiceDetail[[#This Row],[Unit Price]]</f>
        <v>202.5</v>
      </c>
      <c r="N13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51.975000000000001</v>
      </c>
      <c r="O1360" s="46">
        <f>VLOOKUP(fLineItemInvoiceDetail[[#This Row],[Product]],dProduct[],4,0)*fLineItemInvoiceDetail[[#This Row],[Quanity]]</f>
        <v>420</v>
      </c>
      <c r="AQ1360" s="32">
        <v>126259</v>
      </c>
      <c r="AR1360" s="31" t="s">
        <v>22</v>
      </c>
      <c r="AS1360" s="31">
        <v>60</v>
      </c>
      <c r="AT1360" s="31">
        <v>45</v>
      </c>
      <c r="AU1360" s="48">
        <f t="shared" si="44"/>
        <v>202.5</v>
      </c>
      <c r="AV1360" s="48">
        <f t="shared" si="45"/>
        <v>51.975000000000001</v>
      </c>
    </row>
    <row r="1361" spans="9:48" x14ac:dyDescent="0.25">
      <c r="I1361" s="43">
        <v>126260</v>
      </c>
      <c r="J1361" s="43" t="s">
        <v>13</v>
      </c>
      <c r="K1361" s="43">
        <v>47</v>
      </c>
      <c r="L1361" s="43">
        <v>16.22</v>
      </c>
      <c r="M1361" s="43">
        <f>VLOOKUP(fLineItemInvoiceDetail[[#This Row],[Invoice Number]],fInvoiceHeader[[Invoice Number]:[% Sales Discount]],5,0)*fLineItemInvoiceDetail[[#This Row],[Quanity]]*fLineItemInvoiceDetail[[#This Row],[Unit Price]]</f>
        <v>26.681758527261255</v>
      </c>
      <c r="N13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37.193355640535373</v>
      </c>
      <c r="O1361" s="43">
        <f>VLOOKUP(fLineItemInvoiceDetail[[#This Row],[Product]],dProduct[],4,0)*fLineItemInvoiceDetail[[#This Row],[Quanity]]</f>
        <v>258.5</v>
      </c>
      <c r="AQ1361" s="30">
        <v>126260</v>
      </c>
      <c r="AR1361" s="28" t="s">
        <v>13</v>
      </c>
      <c r="AS1361" s="28">
        <v>47</v>
      </c>
      <c r="AT1361" s="28">
        <v>16.22</v>
      </c>
      <c r="AU1361" s="48">
        <f t="shared" si="44"/>
        <v>26.681758527261255</v>
      </c>
      <c r="AV1361" s="48">
        <f t="shared" si="45"/>
        <v>37.193355640535373</v>
      </c>
    </row>
    <row r="1362" spans="9:48" x14ac:dyDescent="0.25">
      <c r="I1362" s="46">
        <v>126260</v>
      </c>
      <c r="J1362" s="46" t="s">
        <v>6</v>
      </c>
      <c r="K1362" s="46">
        <v>1</v>
      </c>
      <c r="L1362" s="46">
        <v>45.95</v>
      </c>
      <c r="M1362" s="46">
        <f>VLOOKUP(fLineItemInvoiceDetail[[#This Row],[Invoice Number]],fInvoiceHeader[[Invoice Number]:[% Sales Discount]],5,0)*fLineItemInvoiceDetail[[#This Row],[Quanity]]*fLineItemInvoiceDetail[[#This Row],[Unit Price]]</f>
        <v>1.6082414727387451</v>
      </c>
      <c r="N13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0.43164435946462715</v>
      </c>
      <c r="O1362" s="46">
        <f>VLOOKUP(fLineItemInvoiceDetail[[#This Row],[Product]],dProduct[],4,0)*fLineItemInvoiceDetail[[#This Row],[Quanity]]</f>
        <v>3</v>
      </c>
      <c r="AQ1362" s="32">
        <v>126260</v>
      </c>
      <c r="AR1362" s="31" t="s">
        <v>6</v>
      </c>
      <c r="AS1362" s="31">
        <v>1</v>
      </c>
      <c r="AT1362" s="31">
        <v>45.95</v>
      </c>
      <c r="AU1362" s="48">
        <f t="shared" si="44"/>
        <v>1.6082414727387451</v>
      </c>
      <c r="AV1362" s="48">
        <f t="shared" si="45"/>
        <v>0.43164435946462715</v>
      </c>
    </row>
    <row r="1363" spans="9:48" x14ac:dyDescent="0.25">
      <c r="I1363" s="43">
        <v>126261</v>
      </c>
      <c r="J1363" s="43" t="s">
        <v>22</v>
      </c>
      <c r="K1363" s="43">
        <v>45</v>
      </c>
      <c r="L1363" s="43">
        <v>48.75</v>
      </c>
      <c r="M1363" s="43">
        <f>VLOOKUP(fLineItemInvoiceDetail[[#This Row],[Invoice Number]],fInvoiceHeader[[Invoice Number]:[% Sales Discount]],5,0)*fLineItemInvoiceDetail[[#This Row],[Quanity]]*fLineItemInvoiceDetail[[#This Row],[Unit Price]]</f>
        <v>219.37342184963421</v>
      </c>
      <c r="N13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35.704501169134844</v>
      </c>
      <c r="O1363" s="43">
        <f>VLOOKUP(fLineItemInvoiceDetail[[#This Row],[Product]],dProduct[],4,0)*fLineItemInvoiceDetail[[#This Row],[Quanity]]</f>
        <v>315</v>
      </c>
      <c r="AQ1363" s="30">
        <v>126261</v>
      </c>
      <c r="AR1363" s="28" t="s">
        <v>22</v>
      </c>
      <c r="AS1363" s="28">
        <v>45</v>
      </c>
      <c r="AT1363" s="28">
        <v>48.75</v>
      </c>
      <c r="AU1363" s="48">
        <f t="shared" si="44"/>
        <v>219.37342184963421</v>
      </c>
      <c r="AV1363" s="48">
        <f t="shared" si="45"/>
        <v>35.704501169134844</v>
      </c>
    </row>
    <row r="1364" spans="9:48" x14ac:dyDescent="0.25">
      <c r="I1364" s="46">
        <v>126261</v>
      </c>
      <c r="J1364" s="46" t="s">
        <v>13</v>
      </c>
      <c r="K1364" s="46">
        <v>176</v>
      </c>
      <c r="L1364" s="46">
        <v>11.23</v>
      </c>
      <c r="M1364" s="46">
        <f>VLOOKUP(fLineItemInvoiceDetail[[#This Row],[Invoice Number]],fInvoiceHeader[[Invoice Number]:[% Sales Discount]],5,0)*fLineItemInvoiceDetail[[#This Row],[Quanity]]*fLineItemInvoiceDetail[[#This Row],[Unit Price]]</f>
        <v>197.64657815036585</v>
      </c>
      <c r="N13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109.72049883086517</v>
      </c>
      <c r="O1364" s="46">
        <f>VLOOKUP(fLineItemInvoiceDetail[[#This Row],[Product]],dProduct[],4,0)*fLineItemInvoiceDetail[[#This Row],[Quanity]]</f>
        <v>968</v>
      </c>
      <c r="AQ1364" s="32">
        <v>126261</v>
      </c>
      <c r="AR1364" s="31" t="s">
        <v>13</v>
      </c>
      <c r="AS1364" s="31">
        <v>176</v>
      </c>
      <c r="AT1364" s="31">
        <v>11.23</v>
      </c>
      <c r="AU1364" s="48">
        <f t="shared" si="44"/>
        <v>197.64657815036585</v>
      </c>
      <c r="AV1364" s="48">
        <f t="shared" si="45"/>
        <v>109.72049883086517</v>
      </c>
    </row>
    <row r="1365" spans="9:48" x14ac:dyDescent="0.25">
      <c r="I1365" s="43">
        <v>126262</v>
      </c>
      <c r="J1365" s="43" t="s">
        <v>10</v>
      </c>
      <c r="K1365" s="43">
        <v>166</v>
      </c>
      <c r="L1365" s="43">
        <v>13.03</v>
      </c>
      <c r="M1365" s="43">
        <f>VLOOKUP(fLineItemInvoiceDetail[[#This Row],[Invoice Number]],fInvoiceHeader[[Invoice Number]:[% Sales Discount]],5,0)*fLineItemInvoiceDetail[[#This Row],[Quanity]]*fLineItemInvoiceDetail[[#This Row],[Unit Price]]</f>
        <v>216.29632293763879</v>
      </c>
      <c r="N13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84.411200644641411</v>
      </c>
      <c r="O1365" s="43">
        <f>VLOOKUP(fLineItemInvoiceDetail[[#This Row],[Product]],dProduct[],4,0)*fLineItemInvoiceDetail[[#This Row],[Quanity]]</f>
        <v>996</v>
      </c>
      <c r="AQ1365" s="30">
        <v>126262</v>
      </c>
      <c r="AR1365" s="28" t="s">
        <v>10</v>
      </c>
      <c r="AS1365" s="28">
        <v>166</v>
      </c>
      <c r="AT1365" s="28">
        <v>13.03</v>
      </c>
      <c r="AU1365" s="48">
        <f t="shared" si="44"/>
        <v>216.29632293763879</v>
      </c>
      <c r="AV1365" s="48">
        <f t="shared" si="45"/>
        <v>84.411200644641411</v>
      </c>
    </row>
    <row r="1366" spans="9:48" x14ac:dyDescent="0.25">
      <c r="I1366" s="46">
        <v>126262</v>
      </c>
      <c r="J1366" s="46" t="s">
        <v>22</v>
      </c>
      <c r="K1366" s="46">
        <v>35</v>
      </c>
      <c r="L1366" s="46">
        <v>48.75</v>
      </c>
      <c r="M1366" s="46">
        <f>VLOOKUP(fLineItemInvoiceDetail[[#This Row],[Invoice Number]],fInvoiceHeader[[Invoice Number]:[% Sales Discount]],5,0)*fLineItemInvoiceDetail[[#This Row],[Quanity]]*fLineItemInvoiceDetail[[#This Row],[Unit Price]]</f>
        <v>170.62367706236125</v>
      </c>
      <c r="N13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20.763799355358582</v>
      </c>
      <c r="O1366" s="46">
        <f>VLOOKUP(fLineItemInvoiceDetail[[#This Row],[Product]],dProduct[],4,0)*fLineItemInvoiceDetail[[#This Row],[Quanity]]</f>
        <v>245</v>
      </c>
      <c r="AQ1366" s="32">
        <v>126262</v>
      </c>
      <c r="AR1366" s="31" t="s">
        <v>22</v>
      </c>
      <c r="AS1366" s="31">
        <v>35</v>
      </c>
      <c r="AT1366" s="31">
        <v>48.75</v>
      </c>
      <c r="AU1366" s="48">
        <f t="shared" si="44"/>
        <v>170.62367706236125</v>
      </c>
      <c r="AV1366" s="48">
        <f t="shared" si="45"/>
        <v>20.763799355358582</v>
      </c>
    </row>
    <row r="1367" spans="9:48" x14ac:dyDescent="0.25">
      <c r="I1367" s="43">
        <v>126266</v>
      </c>
      <c r="J1367" s="43" t="s">
        <v>14</v>
      </c>
      <c r="K1367" s="43">
        <v>30</v>
      </c>
      <c r="L1367" s="43">
        <v>18.82</v>
      </c>
      <c r="M1367" s="43">
        <f>VLOOKUP(fLineItemInvoiceDetail[[#This Row],[Invoice Number]],fInvoiceHeader[[Invoice Number]:[% Sales Discount]],5,0)*fLineItemInvoiceDetail[[#This Row],[Quanity]]*fLineItemInvoiceDetail[[#This Row],[Unit Price]]</f>
        <v>36.697576578847851</v>
      </c>
      <c r="N13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20.749382716049382</v>
      </c>
      <c r="O1367" s="43">
        <f>VLOOKUP(fLineItemInvoiceDetail[[#This Row],[Product]],dProduct[],4,0)*fLineItemInvoiceDetail[[#This Row],[Quanity]]</f>
        <v>210</v>
      </c>
      <c r="AQ1367" s="30">
        <v>126266</v>
      </c>
      <c r="AR1367" s="28" t="s">
        <v>14</v>
      </c>
      <c r="AS1367" s="28">
        <v>30</v>
      </c>
      <c r="AT1367" s="28">
        <v>18.82</v>
      </c>
      <c r="AU1367" s="48">
        <f t="shared" si="44"/>
        <v>36.697576578847851</v>
      </c>
      <c r="AV1367" s="48">
        <f t="shared" si="45"/>
        <v>20.749382716049382</v>
      </c>
    </row>
    <row r="1368" spans="9:48" x14ac:dyDescent="0.25">
      <c r="I1368" s="46">
        <v>126266</v>
      </c>
      <c r="J1368" s="46" t="s">
        <v>13</v>
      </c>
      <c r="K1368" s="46">
        <v>35</v>
      </c>
      <c r="L1368" s="46">
        <v>16.22</v>
      </c>
      <c r="M1368" s="46">
        <f>VLOOKUP(fLineItemInvoiceDetail[[#This Row],[Invoice Number]],fInvoiceHeader[[Invoice Number]:[% Sales Discount]],5,0)*fLineItemInvoiceDetail[[#This Row],[Quanity]]*fLineItemInvoiceDetail[[#This Row],[Unit Price]]</f>
        <v>36.899068763393423</v>
      </c>
      <c r="N13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19.020267489711934</v>
      </c>
      <c r="O1368" s="46">
        <f>VLOOKUP(fLineItemInvoiceDetail[[#This Row],[Product]],dProduct[],4,0)*fLineItemInvoiceDetail[[#This Row],[Quanity]]</f>
        <v>192.5</v>
      </c>
      <c r="AQ1368" s="32">
        <v>126266</v>
      </c>
      <c r="AR1368" s="31" t="s">
        <v>13</v>
      </c>
      <c r="AS1368" s="31">
        <v>35</v>
      </c>
      <c r="AT1368" s="31">
        <v>16.22</v>
      </c>
      <c r="AU1368" s="48">
        <f t="shared" si="44"/>
        <v>36.899068763393423</v>
      </c>
      <c r="AV1368" s="48">
        <f t="shared" si="45"/>
        <v>19.020267489711934</v>
      </c>
    </row>
    <row r="1369" spans="9:48" x14ac:dyDescent="0.25">
      <c r="I1369" s="43">
        <v>126266</v>
      </c>
      <c r="J1369" s="43" t="s">
        <v>15</v>
      </c>
      <c r="K1369" s="43">
        <v>41</v>
      </c>
      <c r="L1369" s="43">
        <v>18.82</v>
      </c>
      <c r="M1369" s="43">
        <f>VLOOKUP(fLineItemInvoiceDetail[[#This Row],[Invoice Number]],fInvoiceHeader[[Invoice Number]:[% Sales Discount]],5,0)*fLineItemInvoiceDetail[[#This Row],[Quanity]]*fLineItemInvoiceDetail[[#This Row],[Unit Price]]</f>
        <v>50.153354657758733</v>
      </c>
      <c r="N13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20.255349794238683</v>
      </c>
      <c r="O1369" s="43">
        <f>VLOOKUP(fLineItemInvoiceDetail[[#This Row],[Product]],dProduct[],4,0)*fLineItemInvoiceDetail[[#This Row],[Quanity]]</f>
        <v>205</v>
      </c>
      <c r="AQ1369" s="30">
        <v>126266</v>
      </c>
      <c r="AR1369" s="28" t="s">
        <v>15</v>
      </c>
      <c r="AS1369" s="28">
        <v>41</v>
      </c>
      <c r="AT1369" s="28">
        <v>18.82</v>
      </c>
      <c r="AU1369" s="48">
        <f t="shared" si="44"/>
        <v>50.153354657758733</v>
      </c>
      <c r="AV1369" s="48">
        <f t="shared" si="45"/>
        <v>20.255349794238683</v>
      </c>
    </row>
    <row r="1370" spans="9:48" x14ac:dyDescent="0.25">
      <c r="I1370" s="46">
        <v>126268</v>
      </c>
      <c r="J1370" s="46" t="s">
        <v>17</v>
      </c>
      <c r="K1370" s="46">
        <v>32</v>
      </c>
      <c r="L1370" s="46">
        <v>18.170000000000002</v>
      </c>
      <c r="M1370" s="46">
        <f>VLOOKUP(fLineItemInvoiceDetail[[#This Row],[Invoice Number]],fInvoiceHeader[[Invoice Number]:[% Sales Discount]],5,0)*fLineItemInvoiceDetail[[#This Row],[Quanity]]*fLineItemInvoiceDetail[[#This Row],[Unit Price]]</f>
        <v>17.440000000000001</v>
      </c>
      <c r="N13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25.024999999999999</v>
      </c>
      <c r="O1370" s="46">
        <f>VLOOKUP(fLineItemInvoiceDetail[[#This Row],[Product]],dProduct[],4,0)*fLineItemInvoiceDetail[[#This Row],[Quanity]]</f>
        <v>208</v>
      </c>
      <c r="AQ1370" s="32">
        <v>126268</v>
      </c>
      <c r="AR1370" s="31" t="s">
        <v>17</v>
      </c>
      <c r="AS1370" s="31">
        <v>32</v>
      </c>
      <c r="AT1370" s="31">
        <v>18.170000000000002</v>
      </c>
      <c r="AU1370" s="48">
        <f t="shared" si="44"/>
        <v>17.440000000000001</v>
      </c>
      <c r="AV1370" s="48">
        <f t="shared" si="45"/>
        <v>25.024999999999999</v>
      </c>
    </row>
    <row r="1371" spans="9:48" x14ac:dyDescent="0.25">
      <c r="I1371" s="43">
        <v>126269</v>
      </c>
      <c r="J1371" s="43" t="s">
        <v>16</v>
      </c>
      <c r="K1371" s="43">
        <v>59</v>
      </c>
      <c r="L1371" s="43">
        <v>11.37</v>
      </c>
      <c r="M1371" s="43">
        <f>VLOOKUP(fLineItemInvoiceDetail[[#This Row],[Invoice Number]],fInvoiceHeader[[Invoice Number]:[% Sales Discount]],5,0)*fLineItemInvoiceDetail[[#This Row],[Quanity]]*fLineItemInvoiceDetail[[#This Row],[Unit Price]]</f>
        <v>20.12</v>
      </c>
      <c r="N13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1371" s="43">
        <f>VLOOKUP(fLineItemInvoiceDetail[[#This Row],[Product]],dProduct[],4,0)*fLineItemInvoiceDetail[[#This Row],[Quanity]]</f>
        <v>206.5</v>
      </c>
      <c r="AQ1371" s="30">
        <v>126269</v>
      </c>
      <c r="AR1371" s="28" t="s">
        <v>16</v>
      </c>
      <c r="AS1371" s="28">
        <v>59</v>
      </c>
      <c r="AT1371" s="28">
        <v>11.37</v>
      </c>
      <c r="AU1371" s="48">
        <f t="shared" si="44"/>
        <v>20.12</v>
      </c>
      <c r="AV1371" s="48">
        <f t="shared" si="45"/>
        <v>18.2</v>
      </c>
    </row>
    <row r="1372" spans="9:48" x14ac:dyDescent="0.25">
      <c r="I1372" s="46">
        <v>126270</v>
      </c>
      <c r="J1372" s="46" t="s">
        <v>16</v>
      </c>
      <c r="K1372" s="46">
        <v>54</v>
      </c>
      <c r="L1372" s="46">
        <v>11.37</v>
      </c>
      <c r="M1372" s="46">
        <f>VLOOKUP(fLineItemInvoiceDetail[[#This Row],[Invoice Number]],fInvoiceHeader[[Invoice Number]:[% Sales Discount]],5,0)*fLineItemInvoiceDetail[[#This Row],[Quanity]]*fLineItemInvoiceDetail[[#This Row],[Unit Price]]</f>
        <v>18.420000000000002</v>
      </c>
      <c r="N13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</v>
      </c>
      <c r="O1372" s="46">
        <f>VLOOKUP(fLineItemInvoiceDetail[[#This Row],[Product]],dProduct[],4,0)*fLineItemInvoiceDetail[[#This Row],[Quanity]]</f>
        <v>189</v>
      </c>
      <c r="AQ1372" s="32">
        <v>126270</v>
      </c>
      <c r="AR1372" s="31" t="s">
        <v>16</v>
      </c>
      <c r="AS1372" s="31">
        <v>54</v>
      </c>
      <c r="AT1372" s="31">
        <v>11.37</v>
      </c>
      <c r="AU1372" s="48">
        <f t="shared" si="44"/>
        <v>18.420000000000002</v>
      </c>
      <c r="AV1372" s="48">
        <f t="shared" si="45"/>
        <v>16.8</v>
      </c>
    </row>
    <row r="1373" spans="9:48" x14ac:dyDescent="0.25">
      <c r="I1373" s="43">
        <v>126271</v>
      </c>
      <c r="J1373" s="43" t="s">
        <v>6</v>
      </c>
      <c r="K1373" s="43">
        <v>227</v>
      </c>
      <c r="L1373" s="43">
        <v>20.68</v>
      </c>
      <c r="M1373" s="43">
        <f>VLOOKUP(fLineItemInvoiceDetail[[#This Row],[Invoice Number]],fInvoiceHeader[[Invoice Number]:[% Sales Discount]],5,0)*fLineItemInvoiceDetail[[#This Row],[Quanity]]*fLineItemInvoiceDetail[[#This Row],[Unit Price]]</f>
        <v>469.43454450183862</v>
      </c>
      <c r="N13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104.80516245487364</v>
      </c>
      <c r="O1373" s="43">
        <f>VLOOKUP(fLineItemInvoiceDetail[[#This Row],[Product]],dProduct[],4,0)*fLineItemInvoiceDetail[[#This Row],[Quanity]]</f>
        <v>681</v>
      </c>
      <c r="AQ1373" s="30">
        <v>126271</v>
      </c>
      <c r="AR1373" s="28" t="s">
        <v>6</v>
      </c>
      <c r="AS1373" s="28">
        <v>227</v>
      </c>
      <c r="AT1373" s="28">
        <v>20.68</v>
      </c>
      <c r="AU1373" s="48">
        <f t="shared" si="44"/>
        <v>469.43454450183862</v>
      </c>
      <c r="AV1373" s="48">
        <f t="shared" si="45"/>
        <v>104.80516245487364</v>
      </c>
    </row>
    <row r="1374" spans="9:48" x14ac:dyDescent="0.25">
      <c r="I1374" s="46">
        <v>126271</v>
      </c>
      <c r="J1374" s="46" t="s">
        <v>13</v>
      </c>
      <c r="K1374" s="46">
        <v>128</v>
      </c>
      <c r="L1374" s="46">
        <v>13.72</v>
      </c>
      <c r="M1374" s="46">
        <f>VLOOKUP(fLineItemInvoiceDetail[[#This Row],[Invoice Number]],fInvoiceHeader[[Invoice Number]:[% Sales Discount]],5,0)*fLineItemInvoiceDetail[[#This Row],[Quanity]]*fLineItemInvoiceDetail[[#This Row],[Unit Price]]</f>
        <v>175.6154554981614</v>
      </c>
      <c r="N13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108.34483754512634</v>
      </c>
      <c r="O1374" s="46">
        <f>VLOOKUP(fLineItemInvoiceDetail[[#This Row],[Product]],dProduct[],4,0)*fLineItemInvoiceDetail[[#This Row],[Quanity]]</f>
        <v>704</v>
      </c>
      <c r="AQ1374" s="32">
        <v>126271</v>
      </c>
      <c r="AR1374" s="31" t="s">
        <v>13</v>
      </c>
      <c r="AS1374" s="31">
        <v>128</v>
      </c>
      <c r="AT1374" s="31">
        <v>13.72</v>
      </c>
      <c r="AU1374" s="48">
        <f t="shared" si="44"/>
        <v>175.6154554981614</v>
      </c>
      <c r="AV1374" s="48">
        <f t="shared" si="45"/>
        <v>108.34483754512634</v>
      </c>
    </row>
    <row r="1375" spans="9:48" x14ac:dyDescent="0.25">
      <c r="I1375" s="43">
        <v>126272</v>
      </c>
      <c r="J1375" s="43" t="s">
        <v>22</v>
      </c>
      <c r="K1375" s="43">
        <v>8</v>
      </c>
      <c r="L1375" s="43">
        <v>71.25</v>
      </c>
      <c r="M1375" s="43">
        <f>VLOOKUP(fLineItemInvoiceDetail[[#This Row],[Invoice Number]],fInvoiceHeader[[Invoice Number]:[% Sales Discount]],5,0)*fLineItemInvoiceDetail[[#This Row],[Quanity]]*fLineItemInvoiceDetail[[#This Row],[Unit Price]]</f>
        <v>28.499594542686832</v>
      </c>
      <c r="N13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5.0633333333333335</v>
      </c>
      <c r="O1375" s="43">
        <f>VLOOKUP(fLineItemInvoiceDetail[[#This Row],[Product]],dProduct[],4,0)*fLineItemInvoiceDetail[[#This Row],[Quanity]]</f>
        <v>56</v>
      </c>
      <c r="AQ1375" s="30">
        <v>126272</v>
      </c>
      <c r="AR1375" s="28" t="s">
        <v>22</v>
      </c>
      <c r="AS1375" s="28">
        <v>8</v>
      </c>
      <c r="AT1375" s="28">
        <v>71.25</v>
      </c>
      <c r="AU1375" s="48">
        <f t="shared" si="44"/>
        <v>28.499594542686832</v>
      </c>
      <c r="AV1375" s="48">
        <f t="shared" si="45"/>
        <v>5.0633333333333335</v>
      </c>
    </row>
    <row r="1376" spans="9:48" x14ac:dyDescent="0.25">
      <c r="I1376" s="46">
        <v>126272</v>
      </c>
      <c r="J1376" s="46" t="s">
        <v>8</v>
      </c>
      <c r="K1376" s="46">
        <v>46</v>
      </c>
      <c r="L1376" s="46">
        <v>18.170000000000002</v>
      </c>
      <c r="M1376" s="46">
        <f>VLOOKUP(fLineItemInvoiceDetail[[#This Row],[Invoice Number]],fInvoiceHeader[[Invoice Number]:[% Sales Discount]],5,0)*fLineItemInvoiceDetail[[#This Row],[Quanity]]*fLineItemInvoiceDetail[[#This Row],[Unit Price]]</f>
        <v>41.79040545731317</v>
      </c>
      <c r="N13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16.636666666666667</v>
      </c>
      <c r="O1376" s="46">
        <f>VLOOKUP(fLineItemInvoiceDetail[[#This Row],[Product]],dProduct[],4,0)*fLineItemInvoiceDetail[[#This Row],[Quanity]]</f>
        <v>184</v>
      </c>
      <c r="AQ1376" s="32">
        <v>126272</v>
      </c>
      <c r="AR1376" s="31" t="s">
        <v>8</v>
      </c>
      <c r="AS1376" s="31">
        <v>46</v>
      </c>
      <c r="AT1376" s="31">
        <v>18.170000000000002</v>
      </c>
      <c r="AU1376" s="48">
        <f t="shared" si="44"/>
        <v>41.79040545731317</v>
      </c>
      <c r="AV1376" s="48">
        <f t="shared" si="45"/>
        <v>16.636666666666667</v>
      </c>
    </row>
    <row r="1377" spans="9:48" x14ac:dyDescent="0.25">
      <c r="I1377" s="43">
        <v>126274</v>
      </c>
      <c r="J1377" s="43" t="s">
        <v>22</v>
      </c>
      <c r="K1377" s="43">
        <v>54</v>
      </c>
      <c r="L1377" s="43">
        <v>45</v>
      </c>
      <c r="M1377" s="43">
        <f>VLOOKUP(fLineItemInvoiceDetail[[#This Row],[Invoice Number]],fInvoiceHeader[[Invoice Number]:[% Sales Discount]],5,0)*fLineItemInvoiceDetail[[#This Row],[Quanity]]*fLineItemInvoiceDetail[[#This Row],[Unit Price]]</f>
        <v>182.25</v>
      </c>
      <c r="N13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377" s="43">
        <f>VLOOKUP(fLineItemInvoiceDetail[[#This Row],[Product]],dProduct[],4,0)*fLineItemInvoiceDetail[[#This Row],[Quanity]]</f>
        <v>378</v>
      </c>
      <c r="AQ1377" s="30">
        <v>126274</v>
      </c>
      <c r="AR1377" s="28" t="s">
        <v>22</v>
      </c>
      <c r="AS1377" s="28">
        <v>54</v>
      </c>
      <c r="AT1377" s="28">
        <v>45</v>
      </c>
      <c r="AU1377" s="48">
        <f t="shared" si="44"/>
        <v>182.25</v>
      </c>
      <c r="AV1377" s="48">
        <f t="shared" si="45"/>
        <v>21</v>
      </c>
    </row>
    <row r="1378" spans="9:48" x14ac:dyDescent="0.25">
      <c r="I1378" s="46">
        <v>126276</v>
      </c>
      <c r="J1378" s="46" t="s">
        <v>13</v>
      </c>
      <c r="K1378" s="46">
        <v>30</v>
      </c>
      <c r="L1378" s="46">
        <v>16.22</v>
      </c>
      <c r="M1378" s="46">
        <f>VLOOKUP(fLineItemInvoiceDetail[[#This Row],[Invoice Number]],fInvoiceHeader[[Invoice Number]:[% Sales Discount]],5,0)*fLineItemInvoiceDetail[[#This Row],[Quanity]]*fLineItemInvoiceDetail[[#This Row],[Unit Price]]</f>
        <v>36.495487694208457</v>
      </c>
      <c r="N13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21.340909090909086</v>
      </c>
      <c r="O1378" s="46">
        <f>VLOOKUP(fLineItemInvoiceDetail[[#This Row],[Product]],dProduct[],4,0)*fLineItemInvoiceDetail[[#This Row],[Quanity]]</f>
        <v>165</v>
      </c>
      <c r="AQ1378" s="32">
        <v>126276</v>
      </c>
      <c r="AR1378" s="31" t="s">
        <v>13</v>
      </c>
      <c r="AS1378" s="31">
        <v>30</v>
      </c>
      <c r="AT1378" s="31">
        <v>16.22</v>
      </c>
      <c r="AU1378" s="48">
        <f t="shared" si="44"/>
        <v>36.495487694208457</v>
      </c>
      <c r="AV1378" s="48">
        <f t="shared" si="45"/>
        <v>21.340909090909086</v>
      </c>
    </row>
    <row r="1379" spans="9:48" x14ac:dyDescent="0.25">
      <c r="I1379" s="43">
        <v>126276</v>
      </c>
      <c r="J1379" s="43" t="s">
        <v>13</v>
      </c>
      <c r="K1379" s="43">
        <v>201</v>
      </c>
      <c r="L1379" s="43">
        <v>11.23</v>
      </c>
      <c r="M1379" s="43">
        <f>VLOOKUP(fLineItemInvoiceDetail[[#This Row],[Invoice Number]],fInvoiceHeader[[Invoice Number]:[% Sales Discount]],5,0)*fLineItemInvoiceDetail[[#This Row],[Quanity]]*fLineItemInvoiceDetail[[#This Row],[Unit Price]]</f>
        <v>169.29451230579153</v>
      </c>
      <c r="N13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142.9840909090909</v>
      </c>
      <c r="O1379" s="43">
        <f>VLOOKUP(fLineItemInvoiceDetail[[#This Row],[Product]],dProduct[],4,0)*fLineItemInvoiceDetail[[#This Row],[Quanity]]</f>
        <v>1105.5</v>
      </c>
      <c r="AQ1379" s="30">
        <v>126276</v>
      </c>
      <c r="AR1379" s="28" t="s">
        <v>13</v>
      </c>
      <c r="AS1379" s="28">
        <v>201</v>
      </c>
      <c r="AT1379" s="28">
        <v>11.23</v>
      </c>
      <c r="AU1379" s="48">
        <f t="shared" si="44"/>
        <v>169.29451230579153</v>
      </c>
      <c r="AV1379" s="48">
        <f t="shared" si="45"/>
        <v>142.9840909090909</v>
      </c>
    </row>
    <row r="1380" spans="9:48" x14ac:dyDescent="0.25">
      <c r="I1380" s="46">
        <v>126277</v>
      </c>
      <c r="J1380" s="46" t="s">
        <v>17</v>
      </c>
      <c r="K1380" s="46">
        <v>64</v>
      </c>
      <c r="L1380" s="46">
        <v>16.77</v>
      </c>
      <c r="M1380" s="46">
        <f>VLOOKUP(fLineItemInvoiceDetail[[#This Row],[Invoice Number]],fInvoiceHeader[[Invoice Number]:[% Sales Discount]],5,0)*fLineItemInvoiceDetail[[#This Row],[Quanity]]*fLineItemInvoiceDetail[[#This Row],[Unit Price]]</f>
        <v>107.32821487990486</v>
      </c>
      <c r="N13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49.692670157068058</v>
      </c>
      <c r="O1380" s="46">
        <f>VLOOKUP(fLineItemInvoiceDetail[[#This Row],[Product]],dProduct[],4,0)*fLineItemInvoiceDetail[[#This Row],[Quanity]]</f>
        <v>416</v>
      </c>
      <c r="AQ1380" s="32">
        <v>126277</v>
      </c>
      <c r="AR1380" s="31" t="s">
        <v>17</v>
      </c>
      <c r="AS1380" s="31">
        <v>64</v>
      </c>
      <c r="AT1380" s="31">
        <v>16.77</v>
      </c>
      <c r="AU1380" s="48">
        <f t="shared" si="44"/>
        <v>107.32821487990486</v>
      </c>
      <c r="AV1380" s="48">
        <f t="shared" si="45"/>
        <v>49.692670157068058</v>
      </c>
    </row>
    <row r="1381" spans="9:48" x14ac:dyDescent="0.25">
      <c r="I1381" s="43">
        <v>126277</v>
      </c>
      <c r="J1381" s="43" t="s">
        <v>17</v>
      </c>
      <c r="K1381" s="43">
        <v>70</v>
      </c>
      <c r="L1381" s="43">
        <v>16.77</v>
      </c>
      <c r="M1381" s="43">
        <f>VLOOKUP(fLineItemInvoiceDetail[[#This Row],[Invoice Number]],fInvoiceHeader[[Invoice Number]:[% Sales Discount]],5,0)*fLineItemInvoiceDetail[[#This Row],[Quanity]]*fLineItemInvoiceDetail[[#This Row],[Unit Price]]</f>
        <v>117.39023502489594</v>
      </c>
      <c r="N13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54.351357984293188</v>
      </c>
      <c r="O1381" s="43">
        <f>VLOOKUP(fLineItemInvoiceDetail[[#This Row],[Product]],dProduct[],4,0)*fLineItemInvoiceDetail[[#This Row],[Quanity]]</f>
        <v>455</v>
      </c>
      <c r="AQ1381" s="30">
        <v>126277</v>
      </c>
      <c r="AR1381" s="28" t="s">
        <v>17</v>
      </c>
      <c r="AS1381" s="28">
        <v>70</v>
      </c>
      <c r="AT1381" s="28">
        <v>16.77</v>
      </c>
      <c r="AU1381" s="48">
        <f t="shared" si="44"/>
        <v>117.39023502489594</v>
      </c>
      <c r="AV1381" s="48">
        <f t="shared" si="45"/>
        <v>54.351357984293188</v>
      </c>
    </row>
    <row r="1382" spans="9:48" x14ac:dyDescent="0.25">
      <c r="I1382" s="46">
        <v>126277</v>
      </c>
      <c r="J1382" s="46" t="s">
        <v>6</v>
      </c>
      <c r="K1382" s="46">
        <v>14</v>
      </c>
      <c r="L1382" s="46">
        <v>43.65</v>
      </c>
      <c r="M1382" s="46">
        <f>VLOOKUP(fLineItemInvoiceDetail[[#This Row],[Invoice Number]],fInvoiceHeader[[Invoice Number]:[% Sales Discount]],5,0)*fLineItemInvoiceDetail[[#This Row],[Quanity]]*fLineItemInvoiceDetail[[#This Row],[Unit Price]]</f>
        <v>61.11012234748609</v>
      </c>
      <c r="N13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5.0170484293193711</v>
      </c>
      <c r="O1382" s="46">
        <f>VLOOKUP(fLineItemInvoiceDetail[[#This Row],[Product]],dProduct[],4,0)*fLineItemInvoiceDetail[[#This Row],[Quanity]]</f>
        <v>42</v>
      </c>
      <c r="AQ1382" s="32">
        <v>126277</v>
      </c>
      <c r="AR1382" s="31" t="s">
        <v>6</v>
      </c>
      <c r="AS1382" s="31">
        <v>14</v>
      </c>
      <c r="AT1382" s="31">
        <v>43.65</v>
      </c>
      <c r="AU1382" s="48">
        <f t="shared" si="44"/>
        <v>61.11012234748609</v>
      </c>
      <c r="AV1382" s="48">
        <f t="shared" si="45"/>
        <v>5.0170484293193711</v>
      </c>
    </row>
    <row r="1383" spans="9:48" x14ac:dyDescent="0.25">
      <c r="I1383" s="43">
        <v>126277</v>
      </c>
      <c r="J1383" s="43" t="s">
        <v>15</v>
      </c>
      <c r="K1383" s="43">
        <v>65</v>
      </c>
      <c r="L1383" s="43">
        <v>17.37</v>
      </c>
      <c r="M1383" s="43">
        <f>VLOOKUP(fLineItemInvoiceDetail[[#This Row],[Invoice Number]],fInvoiceHeader[[Invoice Number]:[% Sales Discount]],5,0)*fLineItemInvoiceDetail[[#This Row],[Quanity]]*fLineItemInvoiceDetail[[#This Row],[Unit Price]]</f>
        <v>112.90522604553946</v>
      </c>
      <c r="N13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38.822398560209422</v>
      </c>
      <c r="O1383" s="43">
        <f>VLOOKUP(fLineItemInvoiceDetail[[#This Row],[Product]],dProduct[],4,0)*fLineItemInvoiceDetail[[#This Row],[Quanity]]</f>
        <v>325</v>
      </c>
      <c r="AQ1383" s="30">
        <v>126277</v>
      </c>
      <c r="AR1383" s="28" t="s">
        <v>15</v>
      </c>
      <c r="AS1383" s="28">
        <v>65</v>
      </c>
      <c r="AT1383" s="28">
        <v>17.37</v>
      </c>
      <c r="AU1383" s="48">
        <f t="shared" si="44"/>
        <v>112.90522604553946</v>
      </c>
      <c r="AV1383" s="48">
        <f t="shared" si="45"/>
        <v>38.822398560209422</v>
      </c>
    </row>
    <row r="1384" spans="9:48" x14ac:dyDescent="0.25">
      <c r="I1384" s="46">
        <v>126277</v>
      </c>
      <c r="J1384" s="46" t="s">
        <v>15</v>
      </c>
      <c r="K1384" s="46">
        <v>58</v>
      </c>
      <c r="L1384" s="46">
        <v>17.37</v>
      </c>
      <c r="M1384" s="46">
        <f>VLOOKUP(fLineItemInvoiceDetail[[#This Row],[Invoice Number]],fInvoiceHeader[[Invoice Number]:[% Sales Discount]],5,0)*fLineItemInvoiceDetail[[#This Row],[Quanity]]*fLineItemInvoiceDetail[[#This Row],[Unit Price]]</f>
        <v>100.74620170217368</v>
      </c>
      <c r="N13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34.641524869109944</v>
      </c>
      <c r="O1384" s="46">
        <f>VLOOKUP(fLineItemInvoiceDetail[[#This Row],[Product]],dProduct[],4,0)*fLineItemInvoiceDetail[[#This Row],[Quanity]]</f>
        <v>290</v>
      </c>
      <c r="AQ1384" s="32">
        <v>126277</v>
      </c>
      <c r="AR1384" s="31" t="s">
        <v>15</v>
      </c>
      <c r="AS1384" s="31">
        <v>58</v>
      </c>
      <c r="AT1384" s="31">
        <v>17.37</v>
      </c>
      <c r="AU1384" s="48">
        <f t="shared" si="44"/>
        <v>100.74620170217368</v>
      </c>
      <c r="AV1384" s="48">
        <f t="shared" si="45"/>
        <v>34.641524869109944</v>
      </c>
    </row>
    <row r="1385" spans="9:48" x14ac:dyDescent="0.25">
      <c r="I1385" s="43">
        <v>126279</v>
      </c>
      <c r="J1385" s="43" t="s">
        <v>10</v>
      </c>
      <c r="K1385" s="43">
        <v>226</v>
      </c>
      <c r="L1385" s="43">
        <v>13.03</v>
      </c>
      <c r="M1385" s="43">
        <f>VLOOKUP(fLineItemInvoiceDetail[[#This Row],[Invoice Number]],fInvoiceHeader[[Invoice Number]:[% Sales Discount]],5,0)*fLineItemInvoiceDetail[[#This Row],[Quanity]]*fLineItemInvoiceDetail[[#This Row],[Unit Price]]</f>
        <v>294.48</v>
      </c>
      <c r="N13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74.375</v>
      </c>
      <c r="O1385" s="43">
        <f>VLOOKUP(fLineItemInvoiceDetail[[#This Row],[Product]],dProduct[],4,0)*fLineItemInvoiceDetail[[#This Row],[Quanity]]</f>
        <v>1356</v>
      </c>
      <c r="AQ1385" s="30">
        <v>126279</v>
      </c>
      <c r="AR1385" s="28" t="s">
        <v>10</v>
      </c>
      <c r="AS1385" s="28">
        <v>226</v>
      </c>
      <c r="AT1385" s="28">
        <v>13.03</v>
      </c>
      <c r="AU1385" s="48">
        <f t="shared" si="44"/>
        <v>294.48</v>
      </c>
      <c r="AV1385" s="48">
        <f t="shared" si="45"/>
        <v>74.375</v>
      </c>
    </row>
    <row r="1386" spans="9:48" x14ac:dyDescent="0.25">
      <c r="I1386" s="46">
        <v>126280</v>
      </c>
      <c r="J1386" s="46" t="s">
        <v>11</v>
      </c>
      <c r="K1386" s="46">
        <v>27</v>
      </c>
      <c r="L1386" s="46">
        <v>12.97</v>
      </c>
      <c r="M1386" s="46">
        <f>VLOOKUP(fLineItemInvoiceDetail[[#This Row],[Invoice Number]],fInvoiceHeader[[Invoice Number]:[% Sales Discount]],5,0)*fLineItemInvoiceDetail[[#This Row],[Quanity]]*fLineItemInvoiceDetail[[#This Row],[Unit Price]]</f>
        <v>7.0000000000000009</v>
      </c>
      <c r="N13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1386" s="46">
        <f>VLOOKUP(fLineItemInvoiceDetail[[#This Row],[Product]],dProduct[],4,0)*fLineItemInvoiceDetail[[#This Row],[Quanity]]</f>
        <v>135</v>
      </c>
      <c r="AQ1386" s="32">
        <v>126280</v>
      </c>
      <c r="AR1386" s="31" t="s">
        <v>11</v>
      </c>
      <c r="AS1386" s="31">
        <v>27</v>
      </c>
      <c r="AT1386" s="31">
        <v>12.97</v>
      </c>
      <c r="AU1386" s="48">
        <f t="shared" si="44"/>
        <v>7.0000000000000009</v>
      </c>
      <c r="AV1386" s="48">
        <f t="shared" si="45"/>
        <v>12.6</v>
      </c>
    </row>
    <row r="1387" spans="9:48" x14ac:dyDescent="0.25">
      <c r="I1387" s="43">
        <v>126281</v>
      </c>
      <c r="J1387" s="43" t="s">
        <v>15</v>
      </c>
      <c r="K1387" s="43">
        <v>69</v>
      </c>
      <c r="L1387" s="43">
        <v>17.37</v>
      </c>
      <c r="M1387" s="43">
        <f>VLOOKUP(fLineItemInvoiceDetail[[#This Row],[Invoice Number]],fInvoiceHeader[[Invoice Number]:[% Sales Discount]],5,0)*fLineItemInvoiceDetail[[#This Row],[Quanity]]*fLineItemInvoiceDetail[[#This Row],[Unit Price]]</f>
        <v>59.930000000000007</v>
      </c>
      <c r="N13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34.65</v>
      </c>
      <c r="O1387" s="43">
        <f>VLOOKUP(fLineItemInvoiceDetail[[#This Row],[Product]],dProduct[],4,0)*fLineItemInvoiceDetail[[#This Row],[Quanity]]</f>
        <v>345</v>
      </c>
      <c r="AQ1387" s="30">
        <v>126281</v>
      </c>
      <c r="AR1387" s="28" t="s">
        <v>15</v>
      </c>
      <c r="AS1387" s="28">
        <v>69</v>
      </c>
      <c r="AT1387" s="28">
        <v>17.37</v>
      </c>
      <c r="AU1387" s="48">
        <f t="shared" si="44"/>
        <v>59.930000000000007</v>
      </c>
      <c r="AV1387" s="48">
        <f t="shared" si="45"/>
        <v>34.65</v>
      </c>
    </row>
    <row r="1388" spans="9:48" x14ac:dyDescent="0.25">
      <c r="I1388" s="46">
        <v>126282</v>
      </c>
      <c r="J1388" s="46" t="s">
        <v>22</v>
      </c>
      <c r="K1388" s="46">
        <v>136</v>
      </c>
      <c r="L1388" s="46">
        <v>41.25</v>
      </c>
      <c r="M1388" s="46">
        <f>VLOOKUP(fLineItemInvoiceDetail[[#This Row],[Invoice Number]],fInvoiceHeader[[Invoice Number]:[% Sales Discount]],5,0)*fLineItemInvoiceDetail[[#This Row],[Quanity]]*fLineItemInvoiceDetail[[#This Row],[Unit Price]]</f>
        <v>561.00000000000011</v>
      </c>
      <c r="N13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68.216560509554142</v>
      </c>
      <c r="O1388" s="46">
        <f>VLOOKUP(fLineItemInvoiceDetail[[#This Row],[Product]],dProduct[],4,0)*fLineItemInvoiceDetail[[#This Row],[Quanity]]</f>
        <v>952</v>
      </c>
      <c r="AQ1388" s="32">
        <v>126282</v>
      </c>
      <c r="AR1388" s="31" t="s">
        <v>22</v>
      </c>
      <c r="AS1388" s="31">
        <v>136</v>
      </c>
      <c r="AT1388" s="31">
        <v>41.25</v>
      </c>
      <c r="AU1388" s="48">
        <f t="shared" si="44"/>
        <v>561.00000000000011</v>
      </c>
      <c r="AV1388" s="48">
        <f t="shared" si="45"/>
        <v>68.216560509554142</v>
      </c>
    </row>
    <row r="1389" spans="9:48" x14ac:dyDescent="0.25">
      <c r="I1389" s="43">
        <v>126282</v>
      </c>
      <c r="J1389" s="43" t="s">
        <v>22</v>
      </c>
      <c r="K1389" s="43">
        <v>21</v>
      </c>
      <c r="L1389" s="43">
        <v>60</v>
      </c>
      <c r="M1389" s="43">
        <f>VLOOKUP(fLineItemInvoiceDetail[[#This Row],[Invoice Number]],fInvoiceHeader[[Invoice Number]:[% Sales Discount]],5,0)*fLineItemInvoiceDetail[[#This Row],[Quanity]]*fLineItemInvoiceDetail[[#This Row],[Unit Price]]</f>
        <v>126</v>
      </c>
      <c r="N13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10.533439490445859</v>
      </c>
      <c r="O1389" s="43">
        <f>VLOOKUP(fLineItemInvoiceDetail[[#This Row],[Product]],dProduct[],4,0)*fLineItemInvoiceDetail[[#This Row],[Quanity]]</f>
        <v>147</v>
      </c>
      <c r="AQ1389" s="30">
        <v>126282</v>
      </c>
      <c r="AR1389" s="28" t="s">
        <v>22</v>
      </c>
      <c r="AS1389" s="28">
        <v>21</v>
      </c>
      <c r="AT1389" s="28">
        <v>60</v>
      </c>
      <c r="AU1389" s="48">
        <f t="shared" si="44"/>
        <v>126</v>
      </c>
      <c r="AV1389" s="48">
        <f t="shared" si="45"/>
        <v>10.533439490445859</v>
      </c>
    </row>
    <row r="1390" spans="9:48" x14ac:dyDescent="0.25">
      <c r="I1390" s="46">
        <v>126283</v>
      </c>
      <c r="J1390" s="46" t="s">
        <v>8</v>
      </c>
      <c r="K1390" s="46">
        <v>35</v>
      </c>
      <c r="L1390" s="46">
        <v>18.170000000000002</v>
      </c>
      <c r="M1390" s="46">
        <f>VLOOKUP(fLineItemInvoiceDetail[[#This Row],[Invoice Number]],fInvoiceHeader[[Invoice Number]:[% Sales Discount]],5,0)*fLineItemInvoiceDetail[[#This Row],[Quanity]]*fLineItemInvoiceDetail[[#This Row],[Unit Price]]</f>
        <v>19.079999999999998</v>
      </c>
      <c r="N13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1390" s="46">
        <f>VLOOKUP(fLineItemInvoiceDetail[[#This Row],[Product]],dProduct[],4,0)*fLineItemInvoiceDetail[[#This Row],[Quanity]]</f>
        <v>140</v>
      </c>
      <c r="AQ1390" s="32">
        <v>126283</v>
      </c>
      <c r="AR1390" s="31" t="s">
        <v>8</v>
      </c>
      <c r="AS1390" s="31">
        <v>35</v>
      </c>
      <c r="AT1390" s="31">
        <v>18.170000000000002</v>
      </c>
      <c r="AU1390" s="48">
        <f t="shared" si="44"/>
        <v>19.079999999999998</v>
      </c>
      <c r="AV1390" s="48">
        <f t="shared" si="45"/>
        <v>22.05</v>
      </c>
    </row>
    <row r="1391" spans="9:48" x14ac:dyDescent="0.25">
      <c r="I1391" s="43">
        <v>126284</v>
      </c>
      <c r="J1391" s="43" t="s">
        <v>17</v>
      </c>
      <c r="K1391" s="43">
        <v>74</v>
      </c>
      <c r="L1391" s="43">
        <v>16.77</v>
      </c>
      <c r="M1391" s="43">
        <f>VLOOKUP(fLineItemInvoiceDetail[[#This Row],[Invoice Number]],fInvoiceHeader[[Invoice Number]:[% Sales Discount]],5,0)*fLineItemInvoiceDetail[[#This Row],[Quanity]]*fLineItemInvoiceDetail[[#This Row],[Unit Price]]</f>
        <v>124.09910684183768</v>
      </c>
      <c r="N13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44.9142723880597</v>
      </c>
      <c r="O1391" s="43">
        <f>VLOOKUP(fLineItemInvoiceDetail[[#This Row],[Product]],dProduct[],4,0)*fLineItemInvoiceDetail[[#This Row],[Quanity]]</f>
        <v>481</v>
      </c>
      <c r="AQ1391" s="30">
        <v>126284</v>
      </c>
      <c r="AR1391" s="28" t="s">
        <v>17</v>
      </c>
      <c r="AS1391" s="28">
        <v>74</v>
      </c>
      <c r="AT1391" s="28">
        <v>16.77</v>
      </c>
      <c r="AU1391" s="48">
        <f t="shared" si="44"/>
        <v>124.09910684183768</v>
      </c>
      <c r="AV1391" s="48">
        <f t="shared" si="45"/>
        <v>44.9142723880597</v>
      </c>
    </row>
    <row r="1392" spans="9:48" x14ac:dyDescent="0.25">
      <c r="I1392" s="46">
        <v>126284</v>
      </c>
      <c r="J1392" s="46" t="s">
        <v>14</v>
      </c>
      <c r="K1392" s="46">
        <v>37</v>
      </c>
      <c r="L1392" s="46">
        <v>18.82</v>
      </c>
      <c r="M1392" s="46">
        <f>VLOOKUP(fLineItemInvoiceDetail[[#This Row],[Invoice Number]],fInvoiceHeader[[Invoice Number]:[% Sales Discount]],5,0)*fLineItemInvoiceDetail[[#This Row],[Quanity]]*fLineItemInvoiceDetail[[#This Row],[Unit Price]]</f>
        <v>69.63462107225358</v>
      </c>
      <c r="N13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24.184608208955225</v>
      </c>
      <c r="O1392" s="46">
        <f>VLOOKUP(fLineItemInvoiceDetail[[#This Row],[Product]],dProduct[],4,0)*fLineItemInvoiceDetail[[#This Row],[Quanity]]</f>
        <v>259</v>
      </c>
      <c r="AQ1392" s="32">
        <v>126284</v>
      </c>
      <c r="AR1392" s="31" t="s">
        <v>14</v>
      </c>
      <c r="AS1392" s="31">
        <v>37</v>
      </c>
      <c r="AT1392" s="31">
        <v>18.82</v>
      </c>
      <c r="AU1392" s="48">
        <f t="shared" si="44"/>
        <v>69.63462107225358</v>
      </c>
      <c r="AV1392" s="48">
        <f t="shared" si="45"/>
        <v>24.184608208955225</v>
      </c>
    </row>
    <row r="1393" spans="9:48" x14ac:dyDescent="0.25">
      <c r="I1393" s="43">
        <v>126284</v>
      </c>
      <c r="J1393" s="43" t="s">
        <v>10</v>
      </c>
      <c r="K1393" s="43">
        <v>108</v>
      </c>
      <c r="L1393" s="43">
        <v>15.92</v>
      </c>
      <c r="M1393" s="43">
        <f>VLOOKUP(fLineItemInvoiceDetail[[#This Row],[Invoice Number]],fInvoiceHeader[[Invoice Number]:[% Sales Discount]],5,0)*fLineItemInvoiceDetail[[#This Row],[Quanity]]*fLineItemInvoiceDetail[[#This Row],[Unit Price]]</f>
        <v>171.93753351349903</v>
      </c>
      <c r="N13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60.508208955223886</v>
      </c>
      <c r="O1393" s="43">
        <f>VLOOKUP(fLineItemInvoiceDetail[[#This Row],[Product]],dProduct[],4,0)*fLineItemInvoiceDetail[[#This Row],[Quanity]]</f>
        <v>648</v>
      </c>
      <c r="AQ1393" s="30">
        <v>126284</v>
      </c>
      <c r="AR1393" s="28" t="s">
        <v>10</v>
      </c>
      <c r="AS1393" s="28">
        <v>108</v>
      </c>
      <c r="AT1393" s="28">
        <v>15.92</v>
      </c>
      <c r="AU1393" s="48">
        <f t="shared" si="44"/>
        <v>171.93753351349903</v>
      </c>
      <c r="AV1393" s="48">
        <f t="shared" si="45"/>
        <v>60.508208955223886</v>
      </c>
    </row>
    <row r="1394" spans="9:48" x14ac:dyDescent="0.25">
      <c r="I1394" s="46">
        <v>126284</v>
      </c>
      <c r="J1394" s="46" t="s">
        <v>15</v>
      </c>
      <c r="K1394" s="46">
        <v>44</v>
      </c>
      <c r="L1394" s="46">
        <v>18.82</v>
      </c>
      <c r="M1394" s="46">
        <f>VLOOKUP(fLineItemInvoiceDetail[[#This Row],[Invoice Number]],fInvoiceHeader[[Invoice Number]:[% Sales Discount]],5,0)*fLineItemInvoiceDetail[[#This Row],[Quanity]]*fLineItemInvoiceDetail[[#This Row],[Unit Price]]</f>
        <v>82.808738572409666</v>
      </c>
      <c r="N13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20.542910447761194</v>
      </c>
      <c r="O1394" s="46">
        <f>VLOOKUP(fLineItemInvoiceDetail[[#This Row],[Product]],dProduct[],4,0)*fLineItemInvoiceDetail[[#This Row],[Quanity]]</f>
        <v>220</v>
      </c>
      <c r="AQ1394" s="32">
        <v>126284</v>
      </c>
      <c r="AR1394" s="31" t="s">
        <v>15</v>
      </c>
      <c r="AS1394" s="31">
        <v>44</v>
      </c>
      <c r="AT1394" s="31">
        <v>18.82</v>
      </c>
      <c r="AU1394" s="48">
        <f t="shared" si="44"/>
        <v>82.808738572409666</v>
      </c>
      <c r="AV1394" s="48">
        <f t="shared" si="45"/>
        <v>20.542910447761194</v>
      </c>
    </row>
    <row r="1395" spans="9:48" x14ac:dyDescent="0.25">
      <c r="I1395" s="43">
        <v>126285</v>
      </c>
      <c r="J1395" s="43" t="s">
        <v>21</v>
      </c>
      <c r="K1395" s="43">
        <v>102</v>
      </c>
      <c r="L1395" s="43">
        <v>14.27</v>
      </c>
      <c r="M1395" s="43">
        <f>VLOOKUP(fLineItemInvoiceDetail[[#This Row],[Invoice Number]],fInvoiceHeader[[Invoice Number]:[% Sales Discount]],5,0)*fLineItemInvoiceDetail[[#This Row],[Quanity]]*fLineItemInvoiceDetail[[#This Row],[Unit Price]]</f>
        <v>145.55299814386962</v>
      </c>
      <c r="N13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33.322278446389497</v>
      </c>
      <c r="O1395" s="43">
        <f>VLOOKUP(fLineItemInvoiceDetail[[#This Row],[Product]],dProduct[],4,0)*fLineItemInvoiceDetail[[#This Row],[Quanity]]</f>
        <v>357</v>
      </c>
      <c r="AQ1395" s="30">
        <v>126285</v>
      </c>
      <c r="AR1395" s="28" t="s">
        <v>21</v>
      </c>
      <c r="AS1395" s="28">
        <v>102</v>
      </c>
      <c r="AT1395" s="28">
        <v>14.27</v>
      </c>
      <c r="AU1395" s="48">
        <f t="shared" si="44"/>
        <v>145.55299814386962</v>
      </c>
      <c r="AV1395" s="48">
        <f t="shared" si="45"/>
        <v>33.322278446389497</v>
      </c>
    </row>
    <row r="1396" spans="9:48" x14ac:dyDescent="0.25">
      <c r="I1396" s="46">
        <v>126285</v>
      </c>
      <c r="J1396" s="46" t="s">
        <v>11</v>
      </c>
      <c r="K1396" s="46">
        <v>45</v>
      </c>
      <c r="L1396" s="46">
        <v>12.97</v>
      </c>
      <c r="M1396" s="46">
        <f>VLOOKUP(fLineItemInvoiceDetail[[#This Row],[Invoice Number]],fInvoiceHeader[[Invoice Number]:[% Sales Discount]],5,0)*fLineItemInvoiceDetail[[#This Row],[Quanity]]*fLineItemInvoiceDetail[[#This Row],[Unit Price]]</f>
        <v>58.364598270517824</v>
      </c>
      <c r="N13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21.001435995623634</v>
      </c>
      <c r="O1396" s="46">
        <f>VLOOKUP(fLineItemInvoiceDetail[[#This Row],[Product]],dProduct[],4,0)*fLineItemInvoiceDetail[[#This Row],[Quanity]]</f>
        <v>225</v>
      </c>
      <c r="AQ1396" s="32">
        <v>126285</v>
      </c>
      <c r="AR1396" s="31" t="s">
        <v>11</v>
      </c>
      <c r="AS1396" s="31">
        <v>45</v>
      </c>
      <c r="AT1396" s="31">
        <v>12.97</v>
      </c>
      <c r="AU1396" s="48">
        <f t="shared" si="44"/>
        <v>58.364598270517824</v>
      </c>
      <c r="AV1396" s="48">
        <f t="shared" si="45"/>
        <v>21.001435995623634</v>
      </c>
    </row>
    <row r="1397" spans="9:48" x14ac:dyDescent="0.25">
      <c r="I1397" s="43">
        <v>126285</v>
      </c>
      <c r="J1397" s="43" t="s">
        <v>14</v>
      </c>
      <c r="K1397" s="43">
        <v>178</v>
      </c>
      <c r="L1397" s="43">
        <v>13.03</v>
      </c>
      <c r="M1397" s="43">
        <f>VLOOKUP(fLineItemInvoiceDetail[[#This Row],[Invoice Number]],fInvoiceHeader[[Invoice Number]:[% Sales Discount]],5,0)*fLineItemInvoiceDetail[[#This Row],[Quanity]]*fLineItemInvoiceDetail[[#This Row],[Unit Price]]</f>
        <v>231.93240358561258</v>
      </c>
      <c r="N13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116.30128555798687</v>
      </c>
      <c r="O1397" s="43">
        <f>VLOOKUP(fLineItemInvoiceDetail[[#This Row],[Product]],dProduct[],4,0)*fLineItemInvoiceDetail[[#This Row],[Quanity]]</f>
        <v>1246</v>
      </c>
      <c r="AQ1397" s="30">
        <v>126285</v>
      </c>
      <c r="AR1397" s="28" t="s">
        <v>14</v>
      </c>
      <c r="AS1397" s="28">
        <v>178</v>
      </c>
      <c r="AT1397" s="28">
        <v>13.03</v>
      </c>
      <c r="AU1397" s="48">
        <f t="shared" si="44"/>
        <v>231.93240358561258</v>
      </c>
      <c r="AV1397" s="48">
        <f t="shared" si="45"/>
        <v>116.30128555798687</v>
      </c>
    </row>
    <row r="1398" spans="9:48" x14ac:dyDescent="0.25">
      <c r="I1398" s="46">
        <v>126286</v>
      </c>
      <c r="J1398" s="46" t="s">
        <v>21</v>
      </c>
      <c r="K1398" s="46">
        <v>100</v>
      </c>
      <c r="L1398" s="46">
        <v>14.27</v>
      </c>
      <c r="M1398" s="46">
        <f>VLOOKUP(fLineItemInvoiceDetail[[#This Row],[Invoice Number]],fInvoiceHeader[[Invoice Number]:[% Sales Discount]],5,0)*fLineItemInvoiceDetail[[#This Row],[Quanity]]*fLineItemInvoiceDetail[[#This Row],[Unit Price]]</f>
        <v>71.349999999999994</v>
      </c>
      <c r="N13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1398" s="46">
        <f>VLOOKUP(fLineItemInvoiceDetail[[#This Row],[Product]],dProduct[],4,0)*fLineItemInvoiceDetail[[#This Row],[Quanity]]</f>
        <v>350</v>
      </c>
      <c r="AQ1398" s="32">
        <v>126286</v>
      </c>
      <c r="AR1398" s="31" t="s">
        <v>21</v>
      </c>
      <c r="AS1398" s="31">
        <v>100</v>
      </c>
      <c r="AT1398" s="31">
        <v>14.27</v>
      </c>
      <c r="AU1398" s="48">
        <f t="shared" si="44"/>
        <v>71.349999999999994</v>
      </c>
      <c r="AV1398" s="48">
        <f t="shared" si="45"/>
        <v>30.8</v>
      </c>
    </row>
    <row r="1399" spans="9:48" x14ac:dyDescent="0.25">
      <c r="I1399" s="43">
        <v>126287</v>
      </c>
      <c r="J1399" s="43" t="s">
        <v>10</v>
      </c>
      <c r="K1399" s="43">
        <v>36</v>
      </c>
      <c r="L1399" s="43">
        <v>18.82</v>
      </c>
      <c r="M1399" s="43">
        <f>VLOOKUP(fLineItemInvoiceDetail[[#This Row],[Invoice Number]],fInvoiceHeader[[Invoice Number]:[% Sales Discount]],5,0)*fLineItemInvoiceDetail[[#This Row],[Quanity]]*fLineItemInvoiceDetail[[#This Row],[Unit Price]]</f>
        <v>50.814130479998148</v>
      </c>
      <c r="N13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16.749945828819065</v>
      </c>
      <c r="O1399" s="43">
        <f>VLOOKUP(fLineItemInvoiceDetail[[#This Row],[Product]],dProduct[],4,0)*fLineItemInvoiceDetail[[#This Row],[Quanity]]</f>
        <v>216</v>
      </c>
      <c r="AQ1399" s="30">
        <v>126287</v>
      </c>
      <c r="AR1399" s="28" t="s">
        <v>10</v>
      </c>
      <c r="AS1399" s="28">
        <v>36</v>
      </c>
      <c r="AT1399" s="28">
        <v>18.82</v>
      </c>
      <c r="AU1399" s="48">
        <f t="shared" si="44"/>
        <v>50.814130479998148</v>
      </c>
      <c r="AV1399" s="48">
        <f t="shared" si="45"/>
        <v>16.749945828819065</v>
      </c>
    </row>
    <row r="1400" spans="9:48" x14ac:dyDescent="0.25">
      <c r="I1400" s="46">
        <v>126287</v>
      </c>
      <c r="J1400" s="46" t="s">
        <v>21</v>
      </c>
      <c r="K1400" s="46">
        <v>16</v>
      </c>
      <c r="L1400" s="46">
        <v>20.76</v>
      </c>
      <c r="M1400" s="46">
        <f>VLOOKUP(fLineItemInvoiceDetail[[#This Row],[Invoice Number]],fInvoiceHeader[[Invoice Number]:[% Sales Discount]],5,0)*fLineItemInvoiceDetail[[#This Row],[Quanity]]*fLineItemInvoiceDetail[[#This Row],[Unit Price]]</f>
        <v>24.91206396893994</v>
      </c>
      <c r="N14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4.3425785482123507</v>
      </c>
      <c r="O1400" s="46">
        <f>VLOOKUP(fLineItemInvoiceDetail[[#This Row],[Product]],dProduct[],4,0)*fLineItemInvoiceDetail[[#This Row],[Quanity]]</f>
        <v>56</v>
      </c>
      <c r="AQ1400" s="32">
        <v>126287</v>
      </c>
      <c r="AR1400" s="31" t="s">
        <v>21</v>
      </c>
      <c r="AS1400" s="31">
        <v>16</v>
      </c>
      <c r="AT1400" s="31">
        <v>20.76</v>
      </c>
      <c r="AU1400" s="48">
        <f t="shared" si="44"/>
        <v>24.91206396893994</v>
      </c>
      <c r="AV1400" s="48">
        <f t="shared" si="45"/>
        <v>4.3425785482123507</v>
      </c>
    </row>
    <row r="1401" spans="9:48" x14ac:dyDescent="0.25">
      <c r="I1401" s="43">
        <v>126287</v>
      </c>
      <c r="J1401" s="43" t="s">
        <v>16</v>
      </c>
      <c r="K1401" s="43">
        <v>186</v>
      </c>
      <c r="L1401" s="43">
        <v>8.5299999999999994</v>
      </c>
      <c r="M1401" s="43">
        <f>VLOOKUP(fLineItemInvoiceDetail[[#This Row],[Invoice Number]],fInvoiceHeader[[Invoice Number]:[% Sales Discount]],5,0)*fLineItemInvoiceDetail[[#This Row],[Quanity]]*fLineItemInvoiceDetail[[#This Row],[Unit Price]]</f>
        <v>118.9938055510619</v>
      </c>
      <c r="N14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50.482475622968572</v>
      </c>
      <c r="O1401" s="43">
        <f>VLOOKUP(fLineItemInvoiceDetail[[#This Row],[Product]],dProduct[],4,0)*fLineItemInvoiceDetail[[#This Row],[Quanity]]</f>
        <v>651</v>
      </c>
      <c r="AQ1401" s="30">
        <v>126287</v>
      </c>
      <c r="AR1401" s="28" t="s">
        <v>16</v>
      </c>
      <c r="AS1401" s="28">
        <v>186</v>
      </c>
      <c r="AT1401" s="28">
        <v>8.5299999999999994</v>
      </c>
      <c r="AU1401" s="48">
        <f t="shared" si="44"/>
        <v>118.9938055510619</v>
      </c>
      <c r="AV1401" s="48">
        <f t="shared" si="45"/>
        <v>50.482475622968572</v>
      </c>
    </row>
    <row r="1402" spans="9:48" x14ac:dyDescent="0.25">
      <c r="I1402" s="46">
        <v>126288</v>
      </c>
      <c r="J1402" s="46" t="s">
        <v>13</v>
      </c>
      <c r="K1402" s="46">
        <v>11</v>
      </c>
      <c r="L1402" s="46">
        <v>23.7</v>
      </c>
      <c r="M1402" s="46">
        <f>VLOOKUP(fLineItemInvoiceDetail[[#This Row],[Invoice Number]],fInvoiceHeader[[Invoice Number]:[% Sales Discount]],5,0)*fLineItemInvoiceDetail[[#This Row],[Quanity]]*fLineItemInvoiceDetail[[#This Row],[Unit Price]]</f>
        <v>5.2100000000000009</v>
      </c>
      <c r="N14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</v>
      </c>
      <c r="O1402" s="46">
        <f>VLOOKUP(fLineItemInvoiceDetail[[#This Row],[Product]],dProduct[],4,0)*fLineItemInvoiceDetail[[#This Row],[Quanity]]</f>
        <v>60.5</v>
      </c>
      <c r="AQ1402" s="32">
        <v>126288</v>
      </c>
      <c r="AR1402" s="31" t="s">
        <v>13</v>
      </c>
      <c r="AS1402" s="31">
        <v>11</v>
      </c>
      <c r="AT1402" s="31">
        <v>23.7</v>
      </c>
      <c r="AU1402" s="48">
        <f t="shared" si="44"/>
        <v>5.2100000000000009</v>
      </c>
      <c r="AV1402" s="48">
        <f t="shared" si="45"/>
        <v>7</v>
      </c>
    </row>
    <row r="1403" spans="9:48" x14ac:dyDescent="0.25">
      <c r="I1403" s="43">
        <v>126290</v>
      </c>
      <c r="J1403" s="43" t="s">
        <v>22</v>
      </c>
      <c r="K1403" s="43">
        <v>57</v>
      </c>
      <c r="L1403" s="43">
        <v>45</v>
      </c>
      <c r="M1403" s="43">
        <f>VLOOKUP(fLineItemInvoiceDetail[[#This Row],[Invoice Number]],fInvoiceHeader[[Invoice Number]:[% Sales Discount]],5,0)*fLineItemInvoiceDetail[[#This Row],[Quanity]]*fLineItemInvoiceDetail[[#This Row],[Unit Price]]</f>
        <v>192.38</v>
      </c>
      <c r="N14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52.5</v>
      </c>
      <c r="O1403" s="43">
        <f>VLOOKUP(fLineItemInvoiceDetail[[#This Row],[Product]],dProduct[],4,0)*fLineItemInvoiceDetail[[#This Row],[Quanity]]</f>
        <v>399</v>
      </c>
      <c r="AQ1403" s="30">
        <v>126290</v>
      </c>
      <c r="AR1403" s="28" t="s">
        <v>22</v>
      </c>
      <c r="AS1403" s="28">
        <v>57</v>
      </c>
      <c r="AT1403" s="28">
        <v>45</v>
      </c>
      <c r="AU1403" s="48">
        <f t="shared" si="44"/>
        <v>192.38</v>
      </c>
      <c r="AV1403" s="48">
        <f t="shared" si="45"/>
        <v>52.5</v>
      </c>
    </row>
    <row r="1404" spans="9:48" x14ac:dyDescent="0.25">
      <c r="I1404" s="46">
        <v>126292</v>
      </c>
      <c r="J1404" s="46" t="s">
        <v>10</v>
      </c>
      <c r="K1404" s="46">
        <v>32</v>
      </c>
      <c r="L1404" s="46">
        <v>18.82</v>
      </c>
      <c r="M1404" s="46">
        <f>VLOOKUP(fLineItemInvoiceDetail[[#This Row],[Invoice Number]],fInvoiceHeader[[Invoice Number]:[% Sales Discount]],5,0)*fLineItemInvoiceDetail[[#This Row],[Quanity]]*fLineItemInvoiceDetail[[#This Row],[Unit Price]]</f>
        <v>60.223776090658298</v>
      </c>
      <c r="N14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21.4128813559322</v>
      </c>
      <c r="O1404" s="46">
        <f>VLOOKUP(fLineItemInvoiceDetail[[#This Row],[Product]],dProduct[],4,0)*fLineItemInvoiceDetail[[#This Row],[Quanity]]</f>
        <v>192</v>
      </c>
      <c r="AQ1404" s="32">
        <v>126292</v>
      </c>
      <c r="AR1404" s="31" t="s">
        <v>10</v>
      </c>
      <c r="AS1404" s="31">
        <v>32</v>
      </c>
      <c r="AT1404" s="31">
        <v>18.82</v>
      </c>
      <c r="AU1404" s="48">
        <f t="shared" si="44"/>
        <v>60.223776090658298</v>
      </c>
      <c r="AV1404" s="48">
        <f t="shared" si="45"/>
        <v>21.4128813559322</v>
      </c>
    </row>
    <row r="1405" spans="9:48" x14ac:dyDescent="0.25">
      <c r="I1405" s="43">
        <v>126292</v>
      </c>
      <c r="J1405" s="43" t="s">
        <v>6</v>
      </c>
      <c r="K1405" s="43">
        <v>231</v>
      </c>
      <c r="L1405" s="43">
        <v>20.68</v>
      </c>
      <c r="M1405" s="43">
        <f>VLOOKUP(fLineItemInvoiceDetail[[#This Row],[Invoice Number]],fInvoiceHeader[[Invoice Number]:[% Sales Discount]],5,0)*fLineItemInvoiceDetail[[#This Row],[Quanity]]*fLineItemInvoiceDetail[[#This Row],[Unit Price]]</f>
        <v>477.7062239093417</v>
      </c>
      <c r="N14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77.287118644067789</v>
      </c>
      <c r="O1405" s="43">
        <f>VLOOKUP(fLineItemInvoiceDetail[[#This Row],[Product]],dProduct[],4,0)*fLineItemInvoiceDetail[[#This Row],[Quanity]]</f>
        <v>693</v>
      </c>
      <c r="AQ1405" s="30">
        <v>126292</v>
      </c>
      <c r="AR1405" s="28" t="s">
        <v>6</v>
      </c>
      <c r="AS1405" s="28">
        <v>231</v>
      </c>
      <c r="AT1405" s="28">
        <v>20.68</v>
      </c>
      <c r="AU1405" s="48">
        <f t="shared" si="44"/>
        <v>477.7062239093417</v>
      </c>
      <c r="AV1405" s="48">
        <f t="shared" si="45"/>
        <v>77.287118644067789</v>
      </c>
    </row>
    <row r="1406" spans="9:48" x14ac:dyDescent="0.25">
      <c r="I1406" s="46">
        <v>126294</v>
      </c>
      <c r="J1406" s="46" t="s">
        <v>6</v>
      </c>
      <c r="K1406" s="46">
        <v>34</v>
      </c>
      <c r="L1406" s="46">
        <v>29.87</v>
      </c>
      <c r="M1406" s="46">
        <f>VLOOKUP(fLineItemInvoiceDetail[[#This Row],[Invoice Number]],fInvoiceHeader[[Invoice Number]:[% Sales Discount]],5,0)*fLineItemInvoiceDetail[[#This Row],[Quanity]]*fLineItemInvoiceDetail[[#This Row],[Unit Price]]</f>
        <v>50.78</v>
      </c>
      <c r="N14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406" s="46">
        <f>VLOOKUP(fLineItemInvoiceDetail[[#This Row],[Product]],dProduct[],4,0)*fLineItemInvoiceDetail[[#This Row],[Quanity]]</f>
        <v>102</v>
      </c>
      <c r="AQ1406" s="32">
        <v>126294</v>
      </c>
      <c r="AR1406" s="31" t="s">
        <v>6</v>
      </c>
      <c r="AS1406" s="31">
        <v>34</v>
      </c>
      <c r="AT1406" s="31">
        <v>29.87</v>
      </c>
      <c r="AU1406" s="48">
        <f t="shared" si="44"/>
        <v>50.78</v>
      </c>
      <c r="AV1406" s="48">
        <f t="shared" si="45"/>
        <v>13.475</v>
      </c>
    </row>
    <row r="1407" spans="9:48" x14ac:dyDescent="0.25">
      <c r="I1407" s="43">
        <v>126296</v>
      </c>
      <c r="J1407" s="43" t="s">
        <v>21</v>
      </c>
      <c r="K1407" s="43">
        <v>65</v>
      </c>
      <c r="L1407" s="43">
        <v>15.57</v>
      </c>
      <c r="M1407" s="43">
        <f>VLOOKUP(fLineItemInvoiceDetail[[#This Row],[Invoice Number]],fInvoiceHeader[[Invoice Number]:[% Sales Discount]],5,0)*fLineItemInvoiceDetail[[#This Row],[Quanity]]*fLineItemInvoiceDetail[[#This Row],[Unit Price]]</f>
        <v>50.605068412694948</v>
      </c>
      <c r="N14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32.663686131386861</v>
      </c>
      <c r="O1407" s="43">
        <f>VLOOKUP(fLineItemInvoiceDetail[[#This Row],[Product]],dProduct[],4,0)*fLineItemInvoiceDetail[[#This Row],[Quanity]]</f>
        <v>227.5</v>
      </c>
      <c r="AQ1407" s="30">
        <v>126296</v>
      </c>
      <c r="AR1407" s="28" t="s">
        <v>21</v>
      </c>
      <c r="AS1407" s="28">
        <v>65</v>
      </c>
      <c r="AT1407" s="28">
        <v>15.57</v>
      </c>
      <c r="AU1407" s="48">
        <f t="shared" si="44"/>
        <v>50.605068412694948</v>
      </c>
      <c r="AV1407" s="48">
        <f t="shared" si="45"/>
        <v>32.663686131386861</v>
      </c>
    </row>
    <row r="1408" spans="9:48" x14ac:dyDescent="0.25">
      <c r="I1408" s="46">
        <v>126296</v>
      </c>
      <c r="J1408" s="46" t="s">
        <v>11</v>
      </c>
      <c r="K1408" s="46">
        <v>23</v>
      </c>
      <c r="L1408" s="46">
        <v>15.96</v>
      </c>
      <c r="M1408" s="46">
        <f>VLOOKUP(fLineItemInvoiceDetail[[#This Row],[Invoice Number]],fInvoiceHeader[[Invoice Number]:[% Sales Discount]],5,0)*fLineItemInvoiceDetail[[#This Row],[Quanity]]*fLineItemInvoiceDetail[[#This Row],[Unit Price]]</f>
        <v>18.354931587305035</v>
      </c>
      <c r="N14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16.511313868613136</v>
      </c>
      <c r="O1408" s="46">
        <f>VLOOKUP(fLineItemInvoiceDetail[[#This Row],[Product]],dProduct[],4,0)*fLineItemInvoiceDetail[[#This Row],[Quanity]]</f>
        <v>115</v>
      </c>
      <c r="AQ1408" s="32">
        <v>126296</v>
      </c>
      <c r="AR1408" s="31" t="s">
        <v>11</v>
      </c>
      <c r="AS1408" s="31">
        <v>23</v>
      </c>
      <c r="AT1408" s="31">
        <v>15.96</v>
      </c>
      <c r="AU1408" s="48">
        <f t="shared" si="44"/>
        <v>18.354931587305035</v>
      </c>
      <c r="AV1408" s="48">
        <f t="shared" si="45"/>
        <v>16.511313868613136</v>
      </c>
    </row>
    <row r="1409" spans="9:48" x14ac:dyDescent="0.25">
      <c r="I1409" s="43">
        <v>126297</v>
      </c>
      <c r="J1409" s="43" t="s">
        <v>21</v>
      </c>
      <c r="K1409" s="43">
        <v>62</v>
      </c>
      <c r="L1409" s="43">
        <v>15.57</v>
      </c>
      <c r="M1409" s="43">
        <f>VLOOKUP(fLineItemInvoiceDetail[[#This Row],[Invoice Number]],fInvoiceHeader[[Invoice Number]:[% Sales Discount]],5,0)*fLineItemInvoiceDetail[[#This Row],[Quanity]]*fLineItemInvoiceDetail[[#This Row],[Unit Price]]</f>
        <v>96.534858652434963</v>
      </c>
      <c r="N14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31.549936868686867</v>
      </c>
      <c r="O1409" s="43">
        <f>VLOOKUP(fLineItemInvoiceDetail[[#This Row],[Product]],dProduct[],4,0)*fLineItemInvoiceDetail[[#This Row],[Quanity]]</f>
        <v>217</v>
      </c>
      <c r="AQ1409" s="30">
        <v>126297</v>
      </c>
      <c r="AR1409" s="28" t="s">
        <v>21</v>
      </c>
      <c r="AS1409" s="28">
        <v>62</v>
      </c>
      <c r="AT1409" s="28">
        <v>15.57</v>
      </c>
      <c r="AU1409" s="48">
        <f t="shared" si="44"/>
        <v>96.534858652434963</v>
      </c>
      <c r="AV1409" s="48">
        <f t="shared" si="45"/>
        <v>31.549936868686867</v>
      </c>
    </row>
    <row r="1410" spans="9:48" x14ac:dyDescent="0.25">
      <c r="I1410" s="46">
        <v>126297</v>
      </c>
      <c r="J1410" s="46" t="s">
        <v>10</v>
      </c>
      <c r="K1410" s="46">
        <v>43</v>
      </c>
      <c r="L1410" s="46">
        <v>18.82</v>
      </c>
      <c r="M1410" s="46">
        <f>VLOOKUP(fLineItemInvoiceDetail[[#This Row],[Invoice Number]],fInvoiceHeader[[Invoice Number]:[% Sales Discount]],5,0)*fLineItemInvoiceDetail[[#This Row],[Quanity]]*fLineItemInvoiceDetail[[#This Row],[Unit Price]]</f>
        <v>80.926719822103635</v>
      </c>
      <c r="N14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37.510984848484846</v>
      </c>
      <c r="O1410" s="46">
        <f>VLOOKUP(fLineItemInvoiceDetail[[#This Row],[Product]],dProduct[],4,0)*fLineItemInvoiceDetail[[#This Row],[Quanity]]</f>
        <v>258</v>
      </c>
      <c r="AQ1410" s="32">
        <v>126297</v>
      </c>
      <c r="AR1410" s="31" t="s">
        <v>10</v>
      </c>
      <c r="AS1410" s="31">
        <v>43</v>
      </c>
      <c r="AT1410" s="31">
        <v>18.82</v>
      </c>
      <c r="AU1410" s="48">
        <f t="shared" si="44"/>
        <v>80.926719822103635</v>
      </c>
      <c r="AV1410" s="48">
        <f t="shared" si="45"/>
        <v>37.510984848484846</v>
      </c>
    </row>
    <row r="1411" spans="9:48" x14ac:dyDescent="0.25">
      <c r="I1411" s="43">
        <v>126297</v>
      </c>
      <c r="J1411" s="43" t="s">
        <v>16</v>
      </c>
      <c r="K1411" s="43">
        <v>252</v>
      </c>
      <c r="L1411" s="43">
        <v>8.5299999999999994</v>
      </c>
      <c r="M1411" s="43">
        <f>VLOOKUP(fLineItemInvoiceDetail[[#This Row],[Invoice Number]],fInvoiceHeader[[Invoice Number]:[% Sales Discount]],5,0)*fLineItemInvoiceDetail[[#This Row],[Quanity]]*fLineItemInvoiceDetail[[#This Row],[Unit Price]]</f>
        <v>214.95791199466311</v>
      </c>
      <c r="N14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128.23522727272726</v>
      </c>
      <c r="O1411" s="43">
        <f>VLOOKUP(fLineItemInvoiceDetail[[#This Row],[Product]],dProduct[],4,0)*fLineItemInvoiceDetail[[#This Row],[Quanity]]</f>
        <v>882</v>
      </c>
      <c r="AQ1411" s="30">
        <v>126297</v>
      </c>
      <c r="AR1411" s="28" t="s">
        <v>16</v>
      </c>
      <c r="AS1411" s="28">
        <v>252</v>
      </c>
      <c r="AT1411" s="28">
        <v>8.5299999999999994</v>
      </c>
      <c r="AU1411" s="48">
        <f t="shared" si="44"/>
        <v>214.95791199466311</v>
      </c>
      <c r="AV1411" s="48">
        <f t="shared" si="45"/>
        <v>128.23522727272726</v>
      </c>
    </row>
    <row r="1412" spans="9:48" x14ac:dyDescent="0.25">
      <c r="I1412" s="46">
        <v>126297</v>
      </c>
      <c r="J1412" s="46" t="s">
        <v>6</v>
      </c>
      <c r="K1412" s="46">
        <v>41</v>
      </c>
      <c r="L1412" s="46">
        <v>29.87</v>
      </c>
      <c r="M1412" s="46">
        <f>VLOOKUP(fLineItemInvoiceDetail[[#This Row],[Invoice Number]],fInvoiceHeader[[Invoice Number]:[% Sales Discount]],5,0)*fLineItemInvoiceDetail[[#This Row],[Quanity]]*fLineItemInvoiceDetail[[#This Row],[Unit Price]]</f>
        <v>122.46808932177007</v>
      </c>
      <c r="N14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17.883143939393939</v>
      </c>
      <c r="O1412" s="46">
        <f>VLOOKUP(fLineItemInvoiceDetail[[#This Row],[Product]],dProduct[],4,0)*fLineItemInvoiceDetail[[#This Row],[Quanity]]</f>
        <v>123</v>
      </c>
      <c r="AQ1412" s="32">
        <v>126297</v>
      </c>
      <c r="AR1412" s="31" t="s">
        <v>6</v>
      </c>
      <c r="AS1412" s="31">
        <v>41</v>
      </c>
      <c r="AT1412" s="31">
        <v>29.87</v>
      </c>
      <c r="AU1412" s="48">
        <f t="shared" si="44"/>
        <v>122.46808932177007</v>
      </c>
      <c r="AV1412" s="48">
        <f t="shared" si="45"/>
        <v>17.883143939393939</v>
      </c>
    </row>
    <row r="1413" spans="9:48" x14ac:dyDescent="0.25">
      <c r="I1413" s="43">
        <v>126297</v>
      </c>
      <c r="J1413" s="43" t="s">
        <v>8</v>
      </c>
      <c r="K1413" s="43">
        <v>26</v>
      </c>
      <c r="L1413" s="43">
        <v>18.170000000000002</v>
      </c>
      <c r="M1413" s="43">
        <f>VLOOKUP(fLineItemInvoiceDetail[[#This Row],[Invoice Number]],fInvoiceHeader[[Invoice Number]:[% Sales Discount]],5,0)*fLineItemInvoiceDetail[[#This Row],[Quanity]]*fLineItemInvoiceDetail[[#This Row],[Unit Price]]</f>
        <v>47.242420209028246</v>
      </c>
      <c r="N14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15.120707070707072</v>
      </c>
      <c r="O1413" s="43">
        <f>VLOOKUP(fLineItemInvoiceDetail[[#This Row],[Product]],dProduct[],4,0)*fLineItemInvoiceDetail[[#This Row],[Quanity]]</f>
        <v>104</v>
      </c>
      <c r="AQ1413" s="30">
        <v>126297</v>
      </c>
      <c r="AR1413" s="28" t="s">
        <v>8</v>
      </c>
      <c r="AS1413" s="28">
        <v>26</v>
      </c>
      <c r="AT1413" s="28">
        <v>18.170000000000002</v>
      </c>
      <c r="AU1413" s="48">
        <f t="shared" si="44"/>
        <v>47.242420209028246</v>
      </c>
      <c r="AV1413" s="48">
        <f t="shared" si="45"/>
        <v>15.120707070707072</v>
      </c>
    </row>
    <row r="1414" spans="9:48" x14ac:dyDescent="0.25">
      <c r="I1414" s="46">
        <v>126298</v>
      </c>
      <c r="J1414" s="46" t="s">
        <v>22</v>
      </c>
      <c r="K1414" s="46">
        <v>68</v>
      </c>
      <c r="L1414" s="46">
        <v>45</v>
      </c>
      <c r="M1414" s="46">
        <f>VLOOKUP(fLineItemInvoiceDetail[[#This Row],[Invoice Number]],fInvoiceHeader[[Invoice Number]:[% Sales Discount]],5,0)*fLineItemInvoiceDetail[[#This Row],[Quanity]]*fLineItemInvoiceDetail[[#This Row],[Unit Price]]</f>
        <v>306.00000000000006</v>
      </c>
      <c r="N14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78.75</v>
      </c>
      <c r="O1414" s="46">
        <f>VLOOKUP(fLineItemInvoiceDetail[[#This Row],[Product]],dProduct[],4,0)*fLineItemInvoiceDetail[[#This Row],[Quanity]]</f>
        <v>476</v>
      </c>
      <c r="AQ1414" s="32">
        <v>126298</v>
      </c>
      <c r="AR1414" s="31" t="s">
        <v>22</v>
      </c>
      <c r="AS1414" s="31">
        <v>68</v>
      </c>
      <c r="AT1414" s="31">
        <v>45</v>
      </c>
      <c r="AU1414" s="48">
        <f t="shared" si="44"/>
        <v>306.00000000000006</v>
      </c>
      <c r="AV1414" s="48">
        <f t="shared" si="45"/>
        <v>78.75</v>
      </c>
    </row>
    <row r="1415" spans="9:48" x14ac:dyDescent="0.25">
      <c r="I1415" s="43">
        <v>126299</v>
      </c>
      <c r="J1415" s="43" t="s">
        <v>10</v>
      </c>
      <c r="K1415" s="43">
        <v>19</v>
      </c>
      <c r="L1415" s="43">
        <v>23.16</v>
      </c>
      <c r="M1415" s="43">
        <f>VLOOKUP(fLineItemInvoiceDetail[[#This Row],[Invoice Number]],fInvoiceHeader[[Invoice Number]:[% Sales Discount]],5,0)*fLineItemInvoiceDetail[[#This Row],[Quanity]]*fLineItemInvoiceDetail[[#This Row],[Unit Price]]</f>
        <v>15.399865289040022</v>
      </c>
      <c r="N14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11.693059125964012</v>
      </c>
      <c r="O1415" s="43">
        <f>VLOOKUP(fLineItemInvoiceDetail[[#This Row],[Product]],dProduct[],4,0)*fLineItemInvoiceDetail[[#This Row],[Quanity]]</f>
        <v>114</v>
      </c>
      <c r="AQ1415" s="30">
        <v>126299</v>
      </c>
      <c r="AR1415" s="28" t="s">
        <v>10</v>
      </c>
      <c r="AS1415" s="28">
        <v>19</v>
      </c>
      <c r="AT1415" s="28">
        <v>23.16</v>
      </c>
      <c r="AU1415" s="48">
        <f t="shared" si="44"/>
        <v>15.399865289040022</v>
      </c>
      <c r="AV1415" s="48">
        <f t="shared" si="45"/>
        <v>11.693059125964012</v>
      </c>
    </row>
    <row r="1416" spans="9:48" x14ac:dyDescent="0.25">
      <c r="I1416" s="46">
        <v>126299</v>
      </c>
      <c r="J1416" s="46" t="s">
        <v>21</v>
      </c>
      <c r="K1416" s="46">
        <v>23</v>
      </c>
      <c r="L1416" s="46">
        <v>20.76</v>
      </c>
      <c r="M1416" s="46">
        <f>VLOOKUP(fLineItemInvoiceDetail[[#This Row],[Invoice Number]],fInvoiceHeader[[Invoice Number]:[% Sales Discount]],5,0)*fLineItemInvoiceDetail[[#This Row],[Quanity]]*fLineItemInvoiceDetail[[#This Row],[Unit Price]]</f>
        <v>16.710134710959981</v>
      </c>
      <c r="N14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8.2569408740359904</v>
      </c>
      <c r="O1416" s="46">
        <f>VLOOKUP(fLineItemInvoiceDetail[[#This Row],[Product]],dProduct[],4,0)*fLineItemInvoiceDetail[[#This Row],[Quanity]]</f>
        <v>80.5</v>
      </c>
      <c r="AQ1416" s="32">
        <v>126299</v>
      </c>
      <c r="AR1416" s="31" t="s">
        <v>21</v>
      </c>
      <c r="AS1416" s="31">
        <v>23</v>
      </c>
      <c r="AT1416" s="31">
        <v>20.76</v>
      </c>
      <c r="AU1416" s="48">
        <f t="shared" si="44"/>
        <v>16.710134710959981</v>
      </c>
      <c r="AV1416" s="48">
        <f t="shared" si="45"/>
        <v>8.2569408740359904</v>
      </c>
    </row>
    <row r="1417" spans="9:48" x14ac:dyDescent="0.25">
      <c r="I1417" s="43">
        <v>126301</v>
      </c>
      <c r="J1417" s="43" t="s">
        <v>8</v>
      </c>
      <c r="K1417" s="43">
        <v>224</v>
      </c>
      <c r="L1417" s="43">
        <v>12.58</v>
      </c>
      <c r="M1417" s="43">
        <f>VLOOKUP(fLineItemInvoiceDetail[[#This Row],[Invoice Number]],fInvoiceHeader[[Invoice Number]:[% Sales Discount]],5,0)*fLineItemInvoiceDetail[[#This Row],[Quanity]]*fLineItemInvoiceDetail[[#This Row],[Unit Price]]</f>
        <v>281.79084832904886</v>
      </c>
      <c r="N14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84.433832867665743</v>
      </c>
      <c r="O1417" s="43">
        <f>VLOOKUP(fLineItemInvoiceDetail[[#This Row],[Product]],dProduct[],4,0)*fLineItemInvoiceDetail[[#This Row],[Quanity]]</f>
        <v>896</v>
      </c>
      <c r="AQ1417" s="30">
        <v>126301</v>
      </c>
      <c r="AR1417" s="28" t="s">
        <v>8</v>
      </c>
      <c r="AS1417" s="28">
        <v>224</v>
      </c>
      <c r="AT1417" s="28">
        <v>12.58</v>
      </c>
      <c r="AU1417" s="48">
        <f t="shared" si="44"/>
        <v>281.79084832904886</v>
      </c>
      <c r="AV1417" s="48">
        <f t="shared" si="45"/>
        <v>84.433832867665743</v>
      </c>
    </row>
    <row r="1418" spans="9:48" x14ac:dyDescent="0.25">
      <c r="I1418" s="46">
        <v>126301</v>
      </c>
      <c r="J1418" s="46" t="s">
        <v>17</v>
      </c>
      <c r="K1418" s="46">
        <v>165</v>
      </c>
      <c r="L1418" s="46">
        <v>12.58</v>
      </c>
      <c r="M1418" s="46">
        <f>VLOOKUP(fLineItemInvoiceDetail[[#This Row],[Invoice Number]],fInvoiceHeader[[Invoice Number]:[% Sales Discount]],5,0)*fLineItemInvoiceDetail[[#This Row],[Quanity]]*fLineItemInvoiceDetail[[#This Row],[Unit Price]]</f>
        <v>207.56915167095113</v>
      </c>
      <c r="N14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101.06616713233426</v>
      </c>
      <c r="O1418" s="46">
        <f>VLOOKUP(fLineItemInvoiceDetail[[#This Row],[Product]],dProduct[],4,0)*fLineItemInvoiceDetail[[#This Row],[Quanity]]</f>
        <v>1072.5</v>
      </c>
      <c r="AQ1418" s="32">
        <v>126301</v>
      </c>
      <c r="AR1418" s="31" t="s">
        <v>17</v>
      </c>
      <c r="AS1418" s="31">
        <v>165</v>
      </c>
      <c r="AT1418" s="31">
        <v>12.58</v>
      </c>
      <c r="AU1418" s="48">
        <f t="shared" ref="AU1418:AU1481" si="46">VLOOKUP(AQ1418,$AM$9:$AO$872,3,0)/SUMPRODUCT($AS$9:$AS$1780,$AT$9:$AT$1780,--($AQ$9:$AQ$1780=AQ1418))*AS1418*AT1418</f>
        <v>207.56915167095113</v>
      </c>
      <c r="AV1418" s="48">
        <f t="shared" ref="AV1418:AV1481" si="47">(VLOOKUP(AR1418,$AX$9:$BA$19,4,0)*AS1418)/SUMPRODUCT(SUMIFS($BA$9:$BA$19,$AX$9:$AX$19,$AR$9:$AR$1780),$AS$9:$AS$1780,--($AQ$9:$AQ$1780=AQ1418))*VLOOKUP(AQ1418,$AM$9:$AO$872,2,0)</f>
        <v>101.06616713233426</v>
      </c>
    </row>
    <row r="1419" spans="9:48" x14ac:dyDescent="0.25">
      <c r="I1419" s="43">
        <v>126302</v>
      </c>
      <c r="J1419" s="43" t="s">
        <v>17</v>
      </c>
      <c r="K1419" s="43">
        <v>22</v>
      </c>
      <c r="L1419" s="43">
        <v>22.36</v>
      </c>
      <c r="M1419" s="43">
        <f>VLOOKUP(fLineItemInvoiceDetail[[#This Row],[Invoice Number]],fInvoiceHeader[[Invoice Number]:[% Sales Discount]],5,0)*fLineItemInvoiceDetail[[#This Row],[Quanity]]*fLineItemInvoiceDetail[[#This Row],[Unit Price]]</f>
        <v>9.8400000000000016</v>
      </c>
      <c r="N14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419" s="43">
        <f>VLOOKUP(fLineItemInvoiceDetail[[#This Row],[Product]],dProduct[],4,0)*fLineItemInvoiceDetail[[#This Row],[Quanity]]</f>
        <v>143</v>
      </c>
      <c r="AQ1419" s="30">
        <v>126302</v>
      </c>
      <c r="AR1419" s="28" t="s">
        <v>17</v>
      </c>
      <c r="AS1419" s="28">
        <v>22</v>
      </c>
      <c r="AT1419" s="28">
        <v>22.36</v>
      </c>
      <c r="AU1419" s="48">
        <f t="shared" si="46"/>
        <v>9.8400000000000016</v>
      </c>
      <c r="AV1419" s="48">
        <f t="shared" si="47"/>
        <v>20.475000000000001</v>
      </c>
    </row>
    <row r="1420" spans="9:48" x14ac:dyDescent="0.25">
      <c r="I1420" s="46">
        <v>126303</v>
      </c>
      <c r="J1420" s="46" t="s">
        <v>14</v>
      </c>
      <c r="K1420" s="46">
        <v>26</v>
      </c>
      <c r="L1420" s="46">
        <v>18.82</v>
      </c>
      <c r="M1420" s="46">
        <f>VLOOKUP(fLineItemInvoiceDetail[[#This Row],[Invoice Number]],fInvoiceHeader[[Invoice Number]:[% Sales Discount]],5,0)*fLineItemInvoiceDetail[[#This Row],[Quanity]]*fLineItemInvoiceDetail[[#This Row],[Unit Price]]</f>
        <v>48.931894164696629</v>
      </c>
      <c r="N14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15.689898989898994</v>
      </c>
      <c r="O1420" s="46">
        <f>VLOOKUP(fLineItemInvoiceDetail[[#This Row],[Product]],dProduct[],4,0)*fLineItemInvoiceDetail[[#This Row],[Quanity]]</f>
        <v>182</v>
      </c>
      <c r="AQ1420" s="32">
        <v>126303</v>
      </c>
      <c r="AR1420" s="31" t="s">
        <v>14</v>
      </c>
      <c r="AS1420" s="31">
        <v>26</v>
      </c>
      <c r="AT1420" s="31">
        <v>18.82</v>
      </c>
      <c r="AU1420" s="48">
        <f t="shared" si="46"/>
        <v>48.931894164696629</v>
      </c>
      <c r="AV1420" s="48">
        <f t="shared" si="47"/>
        <v>15.689898989898994</v>
      </c>
    </row>
    <row r="1421" spans="9:48" x14ac:dyDescent="0.25">
      <c r="I1421" s="43">
        <v>126303</v>
      </c>
      <c r="J1421" s="43" t="s">
        <v>14</v>
      </c>
      <c r="K1421" s="43">
        <v>26</v>
      </c>
      <c r="L1421" s="43">
        <v>18.82</v>
      </c>
      <c r="M1421" s="43">
        <f>VLOOKUP(fLineItemInvoiceDetail[[#This Row],[Invoice Number]],fInvoiceHeader[[Invoice Number]:[% Sales Discount]],5,0)*fLineItemInvoiceDetail[[#This Row],[Quanity]]*fLineItemInvoiceDetail[[#This Row],[Unit Price]]</f>
        <v>48.931894164696629</v>
      </c>
      <c r="N14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15.689898989898994</v>
      </c>
      <c r="O1421" s="43">
        <f>VLOOKUP(fLineItemInvoiceDetail[[#This Row],[Product]],dProduct[],4,0)*fLineItemInvoiceDetail[[#This Row],[Quanity]]</f>
        <v>182</v>
      </c>
      <c r="AQ1421" s="30">
        <v>126303</v>
      </c>
      <c r="AR1421" s="28" t="s">
        <v>14</v>
      </c>
      <c r="AS1421" s="28">
        <v>26</v>
      </c>
      <c r="AT1421" s="28">
        <v>18.82</v>
      </c>
      <c r="AU1421" s="48">
        <f t="shared" si="46"/>
        <v>48.931894164696629</v>
      </c>
      <c r="AV1421" s="48">
        <f t="shared" si="47"/>
        <v>15.689898989898994</v>
      </c>
    </row>
    <row r="1422" spans="9:48" x14ac:dyDescent="0.25">
      <c r="I1422" s="46">
        <v>126303</v>
      </c>
      <c r="J1422" s="46" t="s">
        <v>13</v>
      </c>
      <c r="K1422" s="46">
        <v>213</v>
      </c>
      <c r="L1422" s="46">
        <v>11.23</v>
      </c>
      <c r="M1422" s="46">
        <f>VLOOKUP(fLineItemInvoiceDetail[[#This Row],[Invoice Number]],fInvoiceHeader[[Invoice Number]:[% Sales Discount]],5,0)*fLineItemInvoiceDetail[[#This Row],[Quanity]]*fLineItemInvoiceDetail[[#This Row],[Unit Price]]</f>
        <v>239.19848263511133</v>
      </c>
      <c r="N14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100.99294871794874</v>
      </c>
      <c r="O1422" s="46">
        <f>VLOOKUP(fLineItemInvoiceDetail[[#This Row],[Product]],dProduct[],4,0)*fLineItemInvoiceDetail[[#This Row],[Quanity]]</f>
        <v>1171.5</v>
      </c>
      <c r="AQ1422" s="32">
        <v>126303</v>
      </c>
      <c r="AR1422" s="31" t="s">
        <v>13</v>
      </c>
      <c r="AS1422" s="31">
        <v>213</v>
      </c>
      <c r="AT1422" s="31">
        <v>11.23</v>
      </c>
      <c r="AU1422" s="48">
        <f t="shared" si="46"/>
        <v>239.19848263511133</v>
      </c>
      <c r="AV1422" s="48">
        <f t="shared" si="47"/>
        <v>100.99294871794874</v>
      </c>
    </row>
    <row r="1423" spans="9:48" x14ac:dyDescent="0.25">
      <c r="I1423" s="43">
        <v>126303</v>
      </c>
      <c r="J1423" s="43" t="s">
        <v>11</v>
      </c>
      <c r="K1423" s="43">
        <v>40</v>
      </c>
      <c r="L1423" s="43">
        <v>12.97</v>
      </c>
      <c r="M1423" s="43">
        <f>VLOOKUP(fLineItemInvoiceDetail[[#This Row],[Invoice Number]],fInvoiceHeader[[Invoice Number]:[% Sales Discount]],5,0)*fLineItemInvoiceDetail[[#This Row],[Quanity]]*fLineItemInvoiceDetail[[#This Row],[Unit Price]]</f>
        <v>51.879887788450517</v>
      </c>
      <c r="N14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17.241647241647247</v>
      </c>
      <c r="O1423" s="43">
        <f>VLOOKUP(fLineItemInvoiceDetail[[#This Row],[Product]],dProduct[],4,0)*fLineItemInvoiceDetail[[#This Row],[Quanity]]</f>
        <v>200</v>
      </c>
      <c r="AQ1423" s="30">
        <v>126303</v>
      </c>
      <c r="AR1423" s="28" t="s">
        <v>11</v>
      </c>
      <c r="AS1423" s="28">
        <v>40</v>
      </c>
      <c r="AT1423" s="28">
        <v>12.97</v>
      </c>
      <c r="AU1423" s="48">
        <f t="shared" si="46"/>
        <v>51.879887788450517</v>
      </c>
      <c r="AV1423" s="48">
        <f t="shared" si="47"/>
        <v>17.241647241647247</v>
      </c>
    </row>
    <row r="1424" spans="9:48" x14ac:dyDescent="0.25">
      <c r="I1424" s="46">
        <v>126303</v>
      </c>
      <c r="J1424" s="46" t="s">
        <v>15</v>
      </c>
      <c r="K1424" s="46">
        <v>39</v>
      </c>
      <c r="L1424" s="46">
        <v>18.82</v>
      </c>
      <c r="M1424" s="46">
        <f>VLOOKUP(fLineItemInvoiceDetail[[#This Row],[Invoice Number]],fInvoiceHeader[[Invoice Number]:[% Sales Discount]],5,0)*fLineItemInvoiceDetail[[#This Row],[Quanity]]*fLineItemInvoiceDetail[[#This Row],[Unit Price]]</f>
        <v>73.397841247044937</v>
      </c>
      <c r="N14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16.810606060606066</v>
      </c>
      <c r="O1424" s="46">
        <f>VLOOKUP(fLineItemInvoiceDetail[[#This Row],[Product]],dProduct[],4,0)*fLineItemInvoiceDetail[[#This Row],[Quanity]]</f>
        <v>195</v>
      </c>
      <c r="AQ1424" s="32">
        <v>126303</v>
      </c>
      <c r="AR1424" s="31" t="s">
        <v>15</v>
      </c>
      <c r="AS1424" s="31">
        <v>39</v>
      </c>
      <c r="AT1424" s="31">
        <v>18.82</v>
      </c>
      <c r="AU1424" s="48">
        <f t="shared" si="46"/>
        <v>73.397841247044937</v>
      </c>
      <c r="AV1424" s="48">
        <f t="shared" si="47"/>
        <v>16.810606060606066</v>
      </c>
    </row>
    <row r="1425" spans="9:48" x14ac:dyDescent="0.25">
      <c r="I1425" s="43">
        <v>126304</v>
      </c>
      <c r="J1425" s="43" t="s">
        <v>14</v>
      </c>
      <c r="K1425" s="43">
        <v>63</v>
      </c>
      <c r="L1425" s="43">
        <v>17.37</v>
      </c>
      <c r="M1425" s="43">
        <f>VLOOKUP(fLineItemInvoiceDetail[[#This Row],[Invoice Number]],fInvoiceHeader[[Invoice Number]:[% Sales Discount]],5,0)*fLineItemInvoiceDetail[[#This Row],[Quanity]]*fLineItemInvoiceDetail[[#This Row],[Unit Price]]</f>
        <v>109.43179735601503</v>
      </c>
      <c r="N14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45.986851967520295</v>
      </c>
      <c r="O1425" s="43">
        <f>VLOOKUP(fLineItemInvoiceDetail[[#This Row],[Product]],dProduct[],4,0)*fLineItemInvoiceDetail[[#This Row],[Quanity]]</f>
        <v>441</v>
      </c>
      <c r="AQ1425" s="30">
        <v>126304</v>
      </c>
      <c r="AR1425" s="28" t="s">
        <v>14</v>
      </c>
      <c r="AS1425" s="28">
        <v>63</v>
      </c>
      <c r="AT1425" s="28">
        <v>17.37</v>
      </c>
      <c r="AU1425" s="48">
        <f t="shared" si="46"/>
        <v>109.43179735601503</v>
      </c>
      <c r="AV1425" s="48">
        <f t="shared" si="47"/>
        <v>45.986851967520295</v>
      </c>
    </row>
    <row r="1426" spans="9:48" x14ac:dyDescent="0.25">
      <c r="I1426" s="46">
        <v>126304</v>
      </c>
      <c r="J1426" s="46" t="s">
        <v>15</v>
      </c>
      <c r="K1426" s="46">
        <v>232</v>
      </c>
      <c r="L1426" s="46">
        <v>13.03</v>
      </c>
      <c r="M1426" s="46">
        <f>VLOOKUP(fLineItemInvoiceDetail[[#This Row],[Invoice Number]],fInvoiceHeader[[Invoice Number]:[% Sales Discount]],5,0)*fLineItemInvoiceDetail[[#This Row],[Quanity]]*fLineItemInvoiceDetail[[#This Row],[Unit Price]]</f>
        <v>302.29820264398495</v>
      </c>
      <c r="N14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120.96314803247969</v>
      </c>
      <c r="O1426" s="46">
        <f>VLOOKUP(fLineItemInvoiceDetail[[#This Row],[Product]],dProduct[],4,0)*fLineItemInvoiceDetail[[#This Row],[Quanity]]</f>
        <v>1160</v>
      </c>
      <c r="AQ1426" s="32">
        <v>126304</v>
      </c>
      <c r="AR1426" s="31" t="s">
        <v>15</v>
      </c>
      <c r="AS1426" s="31">
        <v>232</v>
      </c>
      <c r="AT1426" s="31">
        <v>13.03</v>
      </c>
      <c r="AU1426" s="48">
        <f t="shared" si="46"/>
        <v>302.29820264398495</v>
      </c>
      <c r="AV1426" s="48">
        <f t="shared" si="47"/>
        <v>120.96314803247969</v>
      </c>
    </row>
    <row r="1427" spans="9:48" x14ac:dyDescent="0.25">
      <c r="I1427" s="43">
        <v>126305</v>
      </c>
      <c r="J1427" s="43" t="s">
        <v>13</v>
      </c>
      <c r="K1427" s="43">
        <v>120</v>
      </c>
      <c r="L1427" s="43">
        <v>13.72</v>
      </c>
      <c r="M1427" s="43">
        <f>VLOOKUP(fLineItemInvoiceDetail[[#This Row],[Invoice Number]],fInvoiceHeader[[Invoice Number]:[% Sales Discount]],5,0)*fLineItemInvoiceDetail[[#This Row],[Quanity]]*fLineItemInvoiceDetail[[#This Row],[Unit Price]]</f>
        <v>123.48242146134838</v>
      </c>
      <c r="N14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90.381970260223042</v>
      </c>
      <c r="O1427" s="43">
        <f>VLOOKUP(fLineItemInvoiceDetail[[#This Row],[Product]],dProduct[],4,0)*fLineItemInvoiceDetail[[#This Row],[Quanity]]</f>
        <v>660</v>
      </c>
      <c r="AQ1427" s="30">
        <v>126305</v>
      </c>
      <c r="AR1427" s="28" t="s">
        <v>13</v>
      </c>
      <c r="AS1427" s="28">
        <v>120</v>
      </c>
      <c r="AT1427" s="28">
        <v>13.72</v>
      </c>
      <c r="AU1427" s="48">
        <f t="shared" si="46"/>
        <v>123.48242146134838</v>
      </c>
      <c r="AV1427" s="48">
        <f t="shared" si="47"/>
        <v>90.381970260223042</v>
      </c>
    </row>
    <row r="1428" spans="9:48" x14ac:dyDescent="0.25">
      <c r="I1428" s="46">
        <v>126305</v>
      </c>
      <c r="J1428" s="46" t="s">
        <v>17</v>
      </c>
      <c r="K1428" s="46">
        <v>64</v>
      </c>
      <c r="L1428" s="46">
        <v>16.77</v>
      </c>
      <c r="M1428" s="46">
        <f>VLOOKUP(fLineItemInvoiceDetail[[#This Row],[Invoice Number]],fInvoiceHeader[[Invoice Number]:[% Sales Discount]],5,0)*fLineItemInvoiceDetail[[#This Row],[Quanity]]*fLineItemInvoiceDetail[[#This Row],[Unit Price]]</f>
        <v>80.497578538651595</v>
      </c>
      <c r="N14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56.968029739776952</v>
      </c>
      <c r="O1428" s="46">
        <f>VLOOKUP(fLineItemInvoiceDetail[[#This Row],[Product]],dProduct[],4,0)*fLineItemInvoiceDetail[[#This Row],[Quanity]]</f>
        <v>416</v>
      </c>
      <c r="AQ1428" s="32">
        <v>126305</v>
      </c>
      <c r="AR1428" s="31" t="s">
        <v>17</v>
      </c>
      <c r="AS1428" s="31">
        <v>64</v>
      </c>
      <c r="AT1428" s="31">
        <v>16.77</v>
      </c>
      <c r="AU1428" s="48">
        <f t="shared" si="46"/>
        <v>80.497578538651595</v>
      </c>
      <c r="AV1428" s="48">
        <f t="shared" si="47"/>
        <v>56.968029739776952</v>
      </c>
    </row>
    <row r="1429" spans="9:48" x14ac:dyDescent="0.25">
      <c r="I1429" s="43">
        <v>126307</v>
      </c>
      <c r="J1429" s="43" t="s">
        <v>14</v>
      </c>
      <c r="K1429" s="43">
        <v>25</v>
      </c>
      <c r="L1429" s="43">
        <v>18.82</v>
      </c>
      <c r="M1429" s="43">
        <f>VLOOKUP(fLineItemInvoiceDetail[[#This Row],[Invoice Number]],fInvoiceHeader[[Invoice Number]:[% Sales Discount]],5,0)*fLineItemInvoiceDetail[[#This Row],[Quanity]]*fLineItemInvoiceDetail[[#This Row],[Unit Price]]</f>
        <v>47.049565853275944</v>
      </c>
      <c r="N14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25.25647410358566</v>
      </c>
      <c r="O1429" s="43">
        <f>VLOOKUP(fLineItemInvoiceDetail[[#This Row],[Product]],dProduct[],4,0)*fLineItemInvoiceDetail[[#This Row],[Quanity]]</f>
        <v>175</v>
      </c>
      <c r="AQ1429" s="30">
        <v>126307</v>
      </c>
      <c r="AR1429" s="28" t="s">
        <v>14</v>
      </c>
      <c r="AS1429" s="28">
        <v>25</v>
      </c>
      <c r="AT1429" s="28">
        <v>18.82</v>
      </c>
      <c r="AU1429" s="48">
        <f t="shared" si="46"/>
        <v>47.049565853275944</v>
      </c>
      <c r="AV1429" s="48">
        <f t="shared" si="47"/>
        <v>25.25647410358566</v>
      </c>
    </row>
    <row r="1430" spans="9:48" x14ac:dyDescent="0.25">
      <c r="I1430" s="46">
        <v>126307</v>
      </c>
      <c r="J1430" s="46" t="s">
        <v>8</v>
      </c>
      <c r="K1430" s="46">
        <v>23</v>
      </c>
      <c r="L1430" s="46">
        <v>22.36</v>
      </c>
      <c r="M1430" s="46">
        <f>VLOOKUP(fLineItemInvoiceDetail[[#This Row],[Invoice Number]],fInvoiceHeader[[Invoice Number]:[% Sales Discount]],5,0)*fLineItemInvoiceDetail[[#This Row],[Quanity]]*fLineItemInvoiceDetail[[#This Row],[Unit Price]]</f>
        <v>51.427525455946345</v>
      </c>
      <c r="N14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13.27768924302789</v>
      </c>
      <c r="O1430" s="46">
        <f>VLOOKUP(fLineItemInvoiceDetail[[#This Row],[Product]],dProduct[],4,0)*fLineItemInvoiceDetail[[#This Row],[Quanity]]</f>
        <v>92</v>
      </c>
      <c r="AQ1430" s="32">
        <v>126307</v>
      </c>
      <c r="AR1430" s="31" t="s">
        <v>8</v>
      </c>
      <c r="AS1430" s="31">
        <v>23</v>
      </c>
      <c r="AT1430" s="31">
        <v>22.36</v>
      </c>
      <c r="AU1430" s="48">
        <f t="shared" si="46"/>
        <v>51.427525455946345</v>
      </c>
      <c r="AV1430" s="48">
        <f t="shared" si="47"/>
        <v>13.27768924302789</v>
      </c>
    </row>
    <row r="1431" spans="9:48" x14ac:dyDescent="0.25">
      <c r="I1431" s="43">
        <v>126307</v>
      </c>
      <c r="J1431" s="43" t="s">
        <v>6</v>
      </c>
      <c r="K1431" s="43">
        <v>162</v>
      </c>
      <c r="L1431" s="43">
        <v>20.68</v>
      </c>
      <c r="M1431" s="43">
        <f>VLOOKUP(fLineItemInvoiceDetail[[#This Row],[Invoice Number]],fInvoiceHeader[[Invoice Number]:[% Sales Discount]],5,0)*fLineItemInvoiceDetail[[#This Row],[Quanity]]*fLineItemInvoiceDetail[[#This Row],[Unit Price]]</f>
        <v>335.01290869077769</v>
      </c>
      <c r="N14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70.140836653386458</v>
      </c>
      <c r="O1431" s="43">
        <f>VLOOKUP(fLineItemInvoiceDetail[[#This Row],[Product]],dProduct[],4,0)*fLineItemInvoiceDetail[[#This Row],[Quanity]]</f>
        <v>486</v>
      </c>
      <c r="AQ1431" s="30">
        <v>126307</v>
      </c>
      <c r="AR1431" s="28" t="s">
        <v>6</v>
      </c>
      <c r="AS1431" s="28">
        <v>162</v>
      </c>
      <c r="AT1431" s="28">
        <v>20.68</v>
      </c>
      <c r="AU1431" s="48">
        <f t="shared" si="46"/>
        <v>335.01290869077769</v>
      </c>
      <c r="AV1431" s="48">
        <f t="shared" si="47"/>
        <v>70.140836653386458</v>
      </c>
    </row>
    <row r="1432" spans="9:48" x14ac:dyDescent="0.25">
      <c r="I1432" s="46">
        <v>126308</v>
      </c>
      <c r="J1432" s="46" t="s">
        <v>14</v>
      </c>
      <c r="K1432" s="46">
        <v>215</v>
      </c>
      <c r="L1432" s="46">
        <v>13.03</v>
      </c>
      <c r="M1432" s="46">
        <f>VLOOKUP(fLineItemInvoiceDetail[[#This Row],[Invoice Number]],fInvoiceHeader[[Invoice Number]:[% Sales Discount]],5,0)*fLineItemInvoiceDetail[[#This Row],[Quanity]]*fLineItemInvoiceDetail[[#This Row],[Unit Price]]</f>
        <v>280.1474655080865</v>
      </c>
      <c r="N14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234.14699570815449</v>
      </c>
      <c r="O1432" s="46">
        <f>VLOOKUP(fLineItemInvoiceDetail[[#This Row],[Product]],dProduct[],4,0)*fLineItemInvoiceDetail[[#This Row],[Quanity]]</f>
        <v>1505</v>
      </c>
      <c r="AQ1432" s="32">
        <v>126308</v>
      </c>
      <c r="AR1432" s="31" t="s">
        <v>14</v>
      </c>
      <c r="AS1432" s="31">
        <v>215</v>
      </c>
      <c r="AT1432" s="31">
        <v>13.03</v>
      </c>
      <c r="AU1432" s="48">
        <f t="shared" si="46"/>
        <v>280.1474655080865</v>
      </c>
      <c r="AV1432" s="48">
        <f t="shared" si="47"/>
        <v>234.14699570815449</v>
      </c>
    </row>
    <row r="1433" spans="9:48" x14ac:dyDescent="0.25">
      <c r="I1433" s="43">
        <v>126308</v>
      </c>
      <c r="J1433" s="43" t="s">
        <v>21</v>
      </c>
      <c r="K1433" s="43">
        <v>36</v>
      </c>
      <c r="L1433" s="43">
        <v>16.87</v>
      </c>
      <c r="M1433" s="43">
        <f>VLOOKUP(fLineItemInvoiceDetail[[#This Row],[Invoice Number]],fInvoiceHeader[[Invoice Number]:[% Sales Discount]],5,0)*fLineItemInvoiceDetail[[#This Row],[Quanity]]*fLineItemInvoiceDetail[[#This Row],[Unit Price]]</f>
        <v>60.732534491913512</v>
      </c>
      <c r="N14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19.603004291845494</v>
      </c>
      <c r="O1433" s="43">
        <f>VLOOKUP(fLineItemInvoiceDetail[[#This Row],[Product]],dProduct[],4,0)*fLineItemInvoiceDetail[[#This Row],[Quanity]]</f>
        <v>126</v>
      </c>
      <c r="AQ1433" s="30">
        <v>126308</v>
      </c>
      <c r="AR1433" s="28" t="s">
        <v>21</v>
      </c>
      <c r="AS1433" s="28">
        <v>36</v>
      </c>
      <c r="AT1433" s="28">
        <v>16.87</v>
      </c>
      <c r="AU1433" s="48">
        <f t="shared" si="46"/>
        <v>60.732534491913512</v>
      </c>
      <c r="AV1433" s="48">
        <f t="shared" si="47"/>
        <v>19.603004291845494</v>
      </c>
    </row>
    <row r="1434" spans="9:48" x14ac:dyDescent="0.25">
      <c r="I1434" s="46">
        <v>126309</v>
      </c>
      <c r="J1434" s="46" t="s">
        <v>11</v>
      </c>
      <c r="K1434" s="46">
        <v>44</v>
      </c>
      <c r="L1434" s="46">
        <v>12.97</v>
      </c>
      <c r="M1434" s="46">
        <f>VLOOKUP(fLineItemInvoiceDetail[[#This Row],[Invoice Number]],fInvoiceHeader[[Invoice Number]:[% Sales Discount]],5,0)*fLineItemInvoiceDetail[[#This Row],[Quanity]]*fLineItemInvoiceDetail[[#This Row],[Unit Price]]</f>
        <v>17.12</v>
      </c>
      <c r="N14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1434" s="46">
        <f>VLOOKUP(fLineItemInvoiceDetail[[#This Row],[Product]],dProduct[],4,0)*fLineItemInvoiceDetail[[#This Row],[Quanity]]</f>
        <v>220</v>
      </c>
      <c r="AQ1434" s="32">
        <v>126309</v>
      </c>
      <c r="AR1434" s="31" t="s">
        <v>11</v>
      </c>
      <c r="AS1434" s="31">
        <v>44</v>
      </c>
      <c r="AT1434" s="31">
        <v>12.97</v>
      </c>
      <c r="AU1434" s="48">
        <f t="shared" si="46"/>
        <v>17.12</v>
      </c>
      <c r="AV1434" s="48">
        <f t="shared" si="47"/>
        <v>12.25</v>
      </c>
    </row>
    <row r="1435" spans="9:48" x14ac:dyDescent="0.25">
      <c r="I1435" s="43">
        <v>126310</v>
      </c>
      <c r="J1435" s="43" t="s">
        <v>15</v>
      </c>
      <c r="K1435" s="43">
        <v>42</v>
      </c>
      <c r="L1435" s="43">
        <v>18.82</v>
      </c>
      <c r="M1435" s="43">
        <f>VLOOKUP(fLineItemInvoiceDetail[[#This Row],[Invoice Number]],fInvoiceHeader[[Invoice Number]:[% Sales Discount]],5,0)*fLineItemInvoiceDetail[[#This Row],[Quanity]]*fLineItemInvoiceDetail[[#This Row],[Unit Price]]</f>
        <v>27.670000000000005</v>
      </c>
      <c r="N14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1435" s="43">
        <f>VLOOKUP(fLineItemInvoiceDetail[[#This Row],[Product]],dProduct[],4,0)*fLineItemInvoiceDetail[[#This Row],[Quanity]]</f>
        <v>210</v>
      </c>
      <c r="AQ1435" s="30">
        <v>126310</v>
      </c>
      <c r="AR1435" s="28" t="s">
        <v>15</v>
      </c>
      <c r="AS1435" s="28">
        <v>42</v>
      </c>
      <c r="AT1435" s="28">
        <v>18.82</v>
      </c>
      <c r="AU1435" s="48">
        <f t="shared" si="46"/>
        <v>27.670000000000005</v>
      </c>
      <c r="AV1435" s="48">
        <f t="shared" si="47"/>
        <v>19.600000000000001</v>
      </c>
    </row>
    <row r="1436" spans="9:48" x14ac:dyDescent="0.25">
      <c r="I1436" s="46">
        <v>126311</v>
      </c>
      <c r="J1436" s="46" t="s">
        <v>6</v>
      </c>
      <c r="K1436" s="46">
        <v>43</v>
      </c>
      <c r="L1436" s="46">
        <v>29.87</v>
      </c>
      <c r="M1436" s="46">
        <f>VLOOKUP(fLineItemInvoiceDetail[[#This Row],[Invoice Number]],fInvoiceHeader[[Invoice Number]:[% Sales Discount]],5,0)*fLineItemInvoiceDetail[[#This Row],[Quanity]]*fLineItemInvoiceDetail[[#This Row],[Unit Price]]</f>
        <v>83.489671716215696</v>
      </c>
      <c r="N14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18.448387096774191</v>
      </c>
      <c r="O1436" s="46">
        <f>VLOOKUP(fLineItemInvoiceDetail[[#This Row],[Product]],dProduct[],4,0)*fLineItemInvoiceDetail[[#This Row],[Quanity]]</f>
        <v>129</v>
      </c>
      <c r="AQ1436" s="32">
        <v>126311</v>
      </c>
      <c r="AR1436" s="31" t="s">
        <v>6</v>
      </c>
      <c r="AS1436" s="31">
        <v>43</v>
      </c>
      <c r="AT1436" s="31">
        <v>29.87</v>
      </c>
      <c r="AU1436" s="48">
        <f t="shared" si="46"/>
        <v>83.489671716215696</v>
      </c>
      <c r="AV1436" s="48">
        <f t="shared" si="47"/>
        <v>18.448387096774191</v>
      </c>
    </row>
    <row r="1437" spans="9:48" x14ac:dyDescent="0.25">
      <c r="I1437" s="43">
        <v>126311</v>
      </c>
      <c r="J1437" s="43" t="s">
        <v>15</v>
      </c>
      <c r="K1437" s="43">
        <v>30</v>
      </c>
      <c r="L1437" s="43">
        <v>18.82</v>
      </c>
      <c r="M1437" s="43">
        <f>VLOOKUP(fLineItemInvoiceDetail[[#This Row],[Invoice Number]],fInvoiceHeader[[Invoice Number]:[% Sales Discount]],5,0)*fLineItemInvoiceDetail[[#This Row],[Quanity]]*fLineItemInvoiceDetail[[#This Row],[Unit Price]]</f>
        <v>36.700328283784287</v>
      </c>
      <c r="N14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21.451612903225804</v>
      </c>
      <c r="O1437" s="43">
        <f>VLOOKUP(fLineItemInvoiceDetail[[#This Row],[Product]],dProduct[],4,0)*fLineItemInvoiceDetail[[#This Row],[Quanity]]</f>
        <v>150</v>
      </c>
      <c r="AQ1437" s="30">
        <v>126311</v>
      </c>
      <c r="AR1437" s="28" t="s">
        <v>15</v>
      </c>
      <c r="AS1437" s="28">
        <v>30</v>
      </c>
      <c r="AT1437" s="28">
        <v>18.82</v>
      </c>
      <c r="AU1437" s="48">
        <f t="shared" si="46"/>
        <v>36.700328283784287</v>
      </c>
      <c r="AV1437" s="48">
        <f t="shared" si="47"/>
        <v>21.451612903225804</v>
      </c>
    </row>
    <row r="1438" spans="9:48" x14ac:dyDescent="0.25">
      <c r="I1438" s="46">
        <v>126312</v>
      </c>
      <c r="J1438" s="46" t="s">
        <v>11</v>
      </c>
      <c r="K1438" s="46">
        <v>22</v>
      </c>
      <c r="L1438" s="46">
        <v>15.96</v>
      </c>
      <c r="M1438" s="46">
        <f>VLOOKUP(fLineItemInvoiceDetail[[#This Row],[Invoice Number]],fInvoiceHeader[[Invoice Number]:[% Sales Discount]],5,0)*fLineItemInvoiceDetail[[#This Row],[Quanity]]*fLineItemInvoiceDetail[[#This Row],[Unit Price]]</f>
        <v>7.02</v>
      </c>
      <c r="N14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438" s="46">
        <f>VLOOKUP(fLineItemInvoiceDetail[[#This Row],[Product]],dProduct[],4,0)*fLineItemInvoiceDetail[[#This Row],[Quanity]]</f>
        <v>110</v>
      </c>
      <c r="AQ1438" s="32">
        <v>126312</v>
      </c>
      <c r="AR1438" s="31" t="s">
        <v>11</v>
      </c>
      <c r="AS1438" s="31">
        <v>22</v>
      </c>
      <c r="AT1438" s="31">
        <v>15.96</v>
      </c>
      <c r="AU1438" s="48">
        <f t="shared" si="46"/>
        <v>7.02</v>
      </c>
      <c r="AV1438" s="48">
        <f t="shared" si="47"/>
        <v>17.149999999999999</v>
      </c>
    </row>
    <row r="1439" spans="9:48" x14ac:dyDescent="0.25">
      <c r="I1439" s="43">
        <v>126313</v>
      </c>
      <c r="J1439" s="43" t="s">
        <v>21</v>
      </c>
      <c r="K1439" s="43">
        <v>142</v>
      </c>
      <c r="L1439" s="43">
        <v>14.27</v>
      </c>
      <c r="M1439" s="43">
        <f>VLOOKUP(fLineItemInvoiceDetail[[#This Row],[Invoice Number]],fInvoiceHeader[[Invoice Number]:[% Sales Discount]],5,0)*fLineItemInvoiceDetail[[#This Row],[Quanity]]*fLineItemInvoiceDetail[[#This Row],[Unit Price]]</f>
        <v>131.71</v>
      </c>
      <c r="N14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</v>
      </c>
      <c r="O1439" s="43">
        <f>VLOOKUP(fLineItemInvoiceDetail[[#This Row],[Product]],dProduct[],4,0)*fLineItemInvoiceDetail[[#This Row],[Quanity]]</f>
        <v>497</v>
      </c>
      <c r="AQ1439" s="30">
        <v>126313</v>
      </c>
      <c r="AR1439" s="28" t="s">
        <v>21</v>
      </c>
      <c r="AS1439" s="28">
        <v>142</v>
      </c>
      <c r="AT1439" s="28">
        <v>14.27</v>
      </c>
      <c r="AU1439" s="48">
        <f t="shared" si="46"/>
        <v>131.71</v>
      </c>
      <c r="AV1439" s="48">
        <f t="shared" si="47"/>
        <v>84</v>
      </c>
    </row>
    <row r="1440" spans="9:48" x14ac:dyDescent="0.25">
      <c r="I1440" s="46">
        <v>126314</v>
      </c>
      <c r="J1440" s="46" t="s">
        <v>17</v>
      </c>
      <c r="K1440" s="46">
        <v>16</v>
      </c>
      <c r="L1440" s="46">
        <v>22.36</v>
      </c>
      <c r="M1440" s="46">
        <f>VLOOKUP(fLineItemInvoiceDetail[[#This Row],[Invoice Number]],fInvoiceHeader[[Invoice Number]:[% Sales Discount]],5,0)*fLineItemInvoiceDetail[[#This Row],[Quanity]]*fLineItemInvoiceDetail[[#This Row],[Unit Price]]</f>
        <v>7.1599999999999993</v>
      </c>
      <c r="N14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440" s="46">
        <f>VLOOKUP(fLineItemInvoiceDetail[[#This Row],[Product]],dProduct[],4,0)*fLineItemInvoiceDetail[[#This Row],[Quanity]]</f>
        <v>104</v>
      </c>
      <c r="AQ1440" s="32">
        <v>126314</v>
      </c>
      <c r="AR1440" s="31" t="s">
        <v>17</v>
      </c>
      <c r="AS1440" s="31">
        <v>16</v>
      </c>
      <c r="AT1440" s="31">
        <v>22.36</v>
      </c>
      <c r="AU1440" s="48">
        <f t="shared" si="46"/>
        <v>7.1599999999999993</v>
      </c>
      <c r="AV1440" s="48">
        <f t="shared" si="47"/>
        <v>17.149999999999999</v>
      </c>
    </row>
    <row r="1441" spans="9:48" x14ac:dyDescent="0.25">
      <c r="I1441" s="43">
        <v>126316</v>
      </c>
      <c r="J1441" s="43" t="s">
        <v>8</v>
      </c>
      <c r="K1441" s="43">
        <v>45</v>
      </c>
      <c r="L1441" s="43">
        <v>18.170000000000002</v>
      </c>
      <c r="M1441" s="43">
        <f>VLOOKUP(fLineItemInvoiceDetail[[#This Row],[Invoice Number]],fInvoiceHeader[[Invoice Number]:[% Sales Discount]],5,0)*fLineItemInvoiceDetail[[#This Row],[Quanity]]*fLineItemInvoiceDetail[[#This Row],[Unit Price]]</f>
        <v>28.62</v>
      </c>
      <c r="N14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</v>
      </c>
      <c r="O1441" s="43">
        <f>VLOOKUP(fLineItemInvoiceDetail[[#This Row],[Product]],dProduct[],4,0)*fLineItemInvoiceDetail[[#This Row],[Quanity]]</f>
        <v>180</v>
      </c>
      <c r="AQ1441" s="30">
        <v>126316</v>
      </c>
      <c r="AR1441" s="28" t="s">
        <v>8</v>
      </c>
      <c r="AS1441" s="28">
        <v>45</v>
      </c>
      <c r="AT1441" s="28">
        <v>18.170000000000002</v>
      </c>
      <c r="AU1441" s="48">
        <f t="shared" si="46"/>
        <v>28.62</v>
      </c>
      <c r="AV1441" s="48">
        <f t="shared" si="47"/>
        <v>16.8</v>
      </c>
    </row>
    <row r="1442" spans="9:48" x14ac:dyDescent="0.25">
      <c r="I1442" s="46">
        <v>126317</v>
      </c>
      <c r="J1442" s="46" t="s">
        <v>8</v>
      </c>
      <c r="K1442" s="46">
        <v>29</v>
      </c>
      <c r="L1442" s="46">
        <v>18.170000000000002</v>
      </c>
      <c r="M1442" s="46">
        <f>VLOOKUP(fLineItemInvoiceDetail[[#This Row],[Invoice Number]],fInvoiceHeader[[Invoice Number]:[% Sales Discount]],5,0)*fLineItemInvoiceDetail[[#This Row],[Quanity]]*fLineItemInvoiceDetail[[#This Row],[Unit Price]]</f>
        <v>15.81</v>
      </c>
      <c r="N14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1442" s="46">
        <f>VLOOKUP(fLineItemInvoiceDetail[[#This Row],[Product]],dProduct[],4,0)*fLineItemInvoiceDetail[[#This Row],[Quanity]]</f>
        <v>116</v>
      </c>
      <c r="AQ1442" s="32">
        <v>126317</v>
      </c>
      <c r="AR1442" s="31" t="s">
        <v>8</v>
      </c>
      <c r="AS1442" s="31">
        <v>29</v>
      </c>
      <c r="AT1442" s="31">
        <v>18.170000000000002</v>
      </c>
      <c r="AU1442" s="48">
        <f t="shared" si="46"/>
        <v>15.81</v>
      </c>
      <c r="AV1442" s="48">
        <f t="shared" si="47"/>
        <v>11.2</v>
      </c>
    </row>
    <row r="1443" spans="9:48" x14ac:dyDescent="0.25">
      <c r="I1443" s="43">
        <v>126319</v>
      </c>
      <c r="J1443" s="43" t="s">
        <v>15</v>
      </c>
      <c r="K1443" s="43">
        <v>32</v>
      </c>
      <c r="L1443" s="43">
        <v>18.82</v>
      </c>
      <c r="M1443" s="43">
        <f>VLOOKUP(fLineItemInvoiceDetail[[#This Row],[Invoice Number]],fInvoiceHeader[[Invoice Number]:[% Sales Discount]],5,0)*fLineItemInvoiceDetail[[#This Row],[Quanity]]*fLineItemInvoiceDetail[[#This Row],[Unit Price]]</f>
        <v>60.22382328690351</v>
      </c>
      <c r="N14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19.171909290416973</v>
      </c>
      <c r="O1443" s="43">
        <f>VLOOKUP(fLineItemInvoiceDetail[[#This Row],[Product]],dProduct[],4,0)*fLineItemInvoiceDetail[[#This Row],[Quanity]]</f>
        <v>160</v>
      </c>
      <c r="AQ1443" s="30">
        <v>126319</v>
      </c>
      <c r="AR1443" s="28" t="s">
        <v>15</v>
      </c>
      <c r="AS1443" s="28">
        <v>32</v>
      </c>
      <c r="AT1443" s="28">
        <v>18.82</v>
      </c>
      <c r="AU1443" s="48">
        <f t="shared" si="46"/>
        <v>60.22382328690351</v>
      </c>
      <c r="AV1443" s="48">
        <f t="shared" si="47"/>
        <v>19.171909290416973</v>
      </c>
    </row>
    <row r="1444" spans="9:48" x14ac:dyDescent="0.25">
      <c r="I1444" s="46">
        <v>126319</v>
      </c>
      <c r="J1444" s="46" t="s">
        <v>22</v>
      </c>
      <c r="K1444" s="46">
        <v>46</v>
      </c>
      <c r="L1444" s="46">
        <v>48.75</v>
      </c>
      <c r="M1444" s="46">
        <f>VLOOKUP(fLineItemInvoiceDetail[[#This Row],[Invoice Number]],fInvoiceHeader[[Invoice Number]:[% Sales Discount]],5,0)*fLineItemInvoiceDetail[[#This Row],[Quanity]]*fLineItemInvoiceDetail[[#This Row],[Unit Price]]</f>
        <v>224.2493419913674</v>
      </c>
      <c r="N14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38.583467446964157</v>
      </c>
      <c r="O1444" s="46">
        <f>VLOOKUP(fLineItemInvoiceDetail[[#This Row],[Product]],dProduct[],4,0)*fLineItemInvoiceDetail[[#This Row],[Quanity]]</f>
        <v>322</v>
      </c>
      <c r="AQ1444" s="32">
        <v>126319</v>
      </c>
      <c r="AR1444" s="31" t="s">
        <v>22</v>
      </c>
      <c r="AS1444" s="31">
        <v>46</v>
      </c>
      <c r="AT1444" s="31">
        <v>48.75</v>
      </c>
      <c r="AU1444" s="48">
        <f t="shared" si="46"/>
        <v>224.2493419913674</v>
      </c>
      <c r="AV1444" s="48">
        <f t="shared" si="47"/>
        <v>38.583467446964157</v>
      </c>
    </row>
    <row r="1445" spans="9:48" x14ac:dyDescent="0.25">
      <c r="I1445" s="43">
        <v>126319</v>
      </c>
      <c r="J1445" s="43" t="s">
        <v>17</v>
      </c>
      <c r="K1445" s="43">
        <v>31</v>
      </c>
      <c r="L1445" s="43">
        <v>18.170000000000002</v>
      </c>
      <c r="M1445" s="43">
        <f>VLOOKUP(fLineItemInvoiceDetail[[#This Row],[Invoice Number]],fInvoiceHeader[[Invoice Number]:[% Sales Discount]],5,0)*fLineItemInvoiceDetail[[#This Row],[Quanity]]*fLineItemInvoiceDetail[[#This Row],[Unit Price]]</f>
        <v>56.326834721729114</v>
      </c>
      <c r="N14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24.144623262618875</v>
      </c>
      <c r="O1445" s="43">
        <f>VLOOKUP(fLineItemInvoiceDetail[[#This Row],[Product]],dProduct[],4,0)*fLineItemInvoiceDetail[[#This Row],[Quanity]]</f>
        <v>201.5</v>
      </c>
      <c r="AQ1445" s="30">
        <v>126319</v>
      </c>
      <c r="AR1445" s="28" t="s">
        <v>17</v>
      </c>
      <c r="AS1445" s="28">
        <v>31</v>
      </c>
      <c r="AT1445" s="28">
        <v>18.170000000000002</v>
      </c>
      <c r="AU1445" s="48">
        <f t="shared" si="46"/>
        <v>56.326834721729114</v>
      </c>
      <c r="AV1445" s="48">
        <f t="shared" si="47"/>
        <v>24.144623262618875</v>
      </c>
    </row>
    <row r="1446" spans="9:48" x14ac:dyDescent="0.25">
      <c r="I1446" s="46">
        <v>126320</v>
      </c>
      <c r="J1446" s="46" t="s">
        <v>17</v>
      </c>
      <c r="K1446" s="46">
        <v>24</v>
      </c>
      <c r="L1446" s="46">
        <v>22.36</v>
      </c>
      <c r="M1446" s="46">
        <f>VLOOKUP(fLineItemInvoiceDetail[[#This Row],[Invoice Number]],fInvoiceHeader[[Invoice Number]:[% Sales Discount]],5,0)*fLineItemInvoiceDetail[[#This Row],[Quanity]]*fLineItemInvoiceDetail[[#This Row],[Unit Price]]</f>
        <v>53.664284834716881</v>
      </c>
      <c r="N14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14.876479915433405</v>
      </c>
      <c r="O1446" s="46">
        <f>VLOOKUP(fLineItemInvoiceDetail[[#This Row],[Product]],dProduct[],4,0)*fLineItemInvoiceDetail[[#This Row],[Quanity]]</f>
        <v>156</v>
      </c>
      <c r="AQ1446" s="32">
        <v>126320</v>
      </c>
      <c r="AR1446" s="31" t="s">
        <v>17</v>
      </c>
      <c r="AS1446" s="31">
        <v>24</v>
      </c>
      <c r="AT1446" s="31">
        <v>22.36</v>
      </c>
      <c r="AU1446" s="48">
        <f t="shared" si="46"/>
        <v>53.664284834716881</v>
      </c>
      <c r="AV1446" s="48">
        <f t="shared" si="47"/>
        <v>14.876479915433405</v>
      </c>
    </row>
    <row r="1447" spans="9:48" x14ac:dyDescent="0.25">
      <c r="I1447" s="43">
        <v>126320</v>
      </c>
      <c r="J1447" s="43" t="s">
        <v>14</v>
      </c>
      <c r="K1447" s="43">
        <v>248</v>
      </c>
      <c r="L1447" s="43">
        <v>13.03</v>
      </c>
      <c r="M1447" s="43">
        <f>VLOOKUP(fLineItemInvoiceDetail[[#This Row],[Invoice Number]],fInvoiceHeader[[Invoice Number]:[% Sales Discount]],5,0)*fLineItemInvoiceDetail[[#This Row],[Quanity]]*fLineItemInvoiceDetail[[#This Row],[Unit Price]]</f>
        <v>323.14571516528309</v>
      </c>
      <c r="N14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165.5485200845666</v>
      </c>
      <c r="O1447" s="43">
        <f>VLOOKUP(fLineItemInvoiceDetail[[#This Row],[Product]],dProduct[],4,0)*fLineItemInvoiceDetail[[#This Row],[Quanity]]</f>
        <v>1736</v>
      </c>
      <c r="AQ1447" s="30">
        <v>126320</v>
      </c>
      <c r="AR1447" s="28" t="s">
        <v>14</v>
      </c>
      <c r="AS1447" s="28">
        <v>248</v>
      </c>
      <c r="AT1447" s="28">
        <v>13.03</v>
      </c>
      <c r="AU1447" s="48">
        <f t="shared" si="46"/>
        <v>323.14571516528309</v>
      </c>
      <c r="AV1447" s="48">
        <f t="shared" si="47"/>
        <v>165.5485200845666</v>
      </c>
    </row>
    <row r="1448" spans="9:48" x14ac:dyDescent="0.25">
      <c r="I1448" s="46">
        <v>126321</v>
      </c>
      <c r="J1448" s="46" t="s">
        <v>14</v>
      </c>
      <c r="K1448" s="46">
        <v>39</v>
      </c>
      <c r="L1448" s="46">
        <v>18.82</v>
      </c>
      <c r="M1448" s="46">
        <f>VLOOKUP(fLineItemInvoiceDetail[[#This Row],[Invoice Number]],fInvoiceHeader[[Invoice Number]:[% Sales Discount]],5,0)*fLineItemInvoiceDetail[[#This Row],[Quanity]]*fLineItemInvoiceDetail[[#This Row],[Unit Price]]</f>
        <v>22.02</v>
      </c>
      <c r="N14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</v>
      </c>
      <c r="O1448" s="46">
        <f>VLOOKUP(fLineItemInvoiceDetail[[#This Row],[Product]],dProduct[],4,0)*fLineItemInvoiceDetail[[#This Row],[Quanity]]</f>
        <v>273</v>
      </c>
      <c r="AQ1448" s="32">
        <v>126321</v>
      </c>
      <c r="AR1448" s="31" t="s">
        <v>14</v>
      </c>
      <c r="AS1448" s="31">
        <v>39</v>
      </c>
      <c r="AT1448" s="31">
        <v>18.82</v>
      </c>
      <c r="AU1448" s="48">
        <f t="shared" si="46"/>
        <v>22.02</v>
      </c>
      <c r="AV1448" s="48">
        <f t="shared" si="47"/>
        <v>44.1</v>
      </c>
    </row>
    <row r="1449" spans="9:48" x14ac:dyDescent="0.25">
      <c r="I1449" s="43">
        <v>126323</v>
      </c>
      <c r="J1449" s="43" t="s">
        <v>8</v>
      </c>
      <c r="K1449" s="43">
        <v>37</v>
      </c>
      <c r="L1449" s="43">
        <v>18.170000000000002</v>
      </c>
      <c r="M1449" s="43">
        <f>VLOOKUP(fLineItemInvoiceDetail[[#This Row],[Invoice Number]],fInvoiceHeader[[Invoice Number]:[% Sales Discount]],5,0)*fLineItemInvoiceDetail[[#This Row],[Quanity]]*fLineItemInvoiceDetail[[#This Row],[Unit Price]]</f>
        <v>67.229652487018981</v>
      </c>
      <c r="N14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17.345464917284652</v>
      </c>
      <c r="O1449" s="43">
        <f>VLOOKUP(fLineItemInvoiceDetail[[#This Row],[Product]],dProduct[],4,0)*fLineItemInvoiceDetail[[#This Row],[Quanity]]</f>
        <v>148</v>
      </c>
      <c r="AQ1449" s="30">
        <v>126323</v>
      </c>
      <c r="AR1449" s="28" t="s">
        <v>8</v>
      </c>
      <c r="AS1449" s="28">
        <v>37</v>
      </c>
      <c r="AT1449" s="28">
        <v>18.170000000000002</v>
      </c>
      <c r="AU1449" s="48">
        <f t="shared" si="46"/>
        <v>67.229652487018981</v>
      </c>
      <c r="AV1449" s="48">
        <f t="shared" si="47"/>
        <v>17.345464917284652</v>
      </c>
    </row>
    <row r="1450" spans="9:48" x14ac:dyDescent="0.25">
      <c r="I1450" s="46">
        <v>126323</v>
      </c>
      <c r="J1450" s="46" t="s">
        <v>13</v>
      </c>
      <c r="K1450" s="46">
        <v>25</v>
      </c>
      <c r="L1450" s="46">
        <v>16.22</v>
      </c>
      <c r="M1450" s="46">
        <f>VLOOKUP(fLineItemInvoiceDetail[[#This Row],[Invoice Number]],fInvoiceHeader[[Invoice Number]:[% Sales Discount]],5,0)*fLineItemInvoiceDetail[[#This Row],[Quanity]]*fLineItemInvoiceDetail[[#This Row],[Unit Price]]</f>
        <v>40.550393555587902</v>
      </c>
      <c r="N14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16.114874500855674</v>
      </c>
      <c r="O1450" s="46">
        <f>VLOOKUP(fLineItemInvoiceDetail[[#This Row],[Product]],dProduct[],4,0)*fLineItemInvoiceDetail[[#This Row],[Quanity]]</f>
        <v>137.5</v>
      </c>
      <c r="AQ1450" s="32">
        <v>126323</v>
      </c>
      <c r="AR1450" s="31" t="s">
        <v>13</v>
      </c>
      <c r="AS1450" s="31">
        <v>25</v>
      </c>
      <c r="AT1450" s="31">
        <v>16.22</v>
      </c>
      <c r="AU1450" s="48">
        <f t="shared" si="46"/>
        <v>40.550393555587902</v>
      </c>
      <c r="AV1450" s="48">
        <f t="shared" si="47"/>
        <v>16.114874500855674</v>
      </c>
    </row>
    <row r="1451" spans="9:48" x14ac:dyDescent="0.25">
      <c r="I1451" s="43">
        <v>126323</v>
      </c>
      <c r="J1451" s="43" t="s">
        <v>6</v>
      </c>
      <c r="K1451" s="43">
        <v>197</v>
      </c>
      <c r="L1451" s="43">
        <v>20.68</v>
      </c>
      <c r="M1451" s="43">
        <f>VLOOKUP(fLineItemInvoiceDetail[[#This Row],[Invoice Number]],fInvoiceHeader[[Invoice Number]:[% Sales Discount]],5,0)*fLineItemInvoiceDetail[[#This Row],[Quanity]]*fLineItemInvoiceDetail[[#This Row],[Unit Price]]</f>
        <v>407.39995395739311</v>
      </c>
      <c r="N14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69.264660581859658</v>
      </c>
      <c r="O1451" s="43">
        <f>VLOOKUP(fLineItemInvoiceDetail[[#This Row],[Product]],dProduct[],4,0)*fLineItemInvoiceDetail[[#This Row],[Quanity]]</f>
        <v>591</v>
      </c>
      <c r="AQ1451" s="30">
        <v>126323</v>
      </c>
      <c r="AR1451" s="28" t="s">
        <v>6</v>
      </c>
      <c r="AS1451" s="28">
        <v>197</v>
      </c>
      <c r="AT1451" s="28">
        <v>20.68</v>
      </c>
      <c r="AU1451" s="48">
        <f t="shared" si="46"/>
        <v>407.39995395739311</v>
      </c>
      <c r="AV1451" s="48">
        <f t="shared" si="47"/>
        <v>69.264660581859658</v>
      </c>
    </row>
    <row r="1452" spans="9:48" x14ac:dyDescent="0.25">
      <c r="I1452" s="46">
        <v>126324</v>
      </c>
      <c r="J1452" s="46" t="s">
        <v>14</v>
      </c>
      <c r="K1452" s="46">
        <v>68</v>
      </c>
      <c r="L1452" s="46">
        <v>17.37</v>
      </c>
      <c r="M1452" s="46">
        <f>VLOOKUP(fLineItemInvoiceDetail[[#This Row],[Invoice Number]],fInvoiceHeader[[Invoice Number]:[% Sales Discount]],5,0)*fLineItemInvoiceDetail[[#This Row],[Quanity]]*fLineItemInvoiceDetail[[#This Row],[Unit Price]]</f>
        <v>118.11666380051592</v>
      </c>
      <c r="N14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65.046817248459959</v>
      </c>
      <c r="O1452" s="46">
        <f>VLOOKUP(fLineItemInvoiceDetail[[#This Row],[Product]],dProduct[],4,0)*fLineItemInvoiceDetail[[#This Row],[Quanity]]</f>
        <v>476</v>
      </c>
      <c r="AQ1452" s="32">
        <v>126324</v>
      </c>
      <c r="AR1452" s="31" t="s">
        <v>14</v>
      </c>
      <c r="AS1452" s="31">
        <v>68</v>
      </c>
      <c r="AT1452" s="31">
        <v>17.37</v>
      </c>
      <c r="AU1452" s="48">
        <f t="shared" si="46"/>
        <v>118.11666380051592</v>
      </c>
      <c r="AV1452" s="48">
        <f t="shared" si="47"/>
        <v>65.046817248459959</v>
      </c>
    </row>
    <row r="1453" spans="9:48" x14ac:dyDescent="0.25">
      <c r="I1453" s="43">
        <v>126324</v>
      </c>
      <c r="J1453" s="43" t="s">
        <v>17</v>
      </c>
      <c r="K1453" s="43">
        <v>189</v>
      </c>
      <c r="L1453" s="43">
        <v>12.58</v>
      </c>
      <c r="M1453" s="43">
        <f>VLOOKUP(fLineItemInvoiceDetail[[#This Row],[Invoice Number]],fInvoiceHeader[[Invoice Number]:[% Sales Discount]],5,0)*fLineItemInvoiceDetail[[#This Row],[Quanity]]*fLineItemInvoiceDetail[[#This Row],[Unit Price]]</f>
        <v>237.76333619948412</v>
      </c>
      <c r="N14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167.87818275154004</v>
      </c>
      <c r="O1453" s="43">
        <f>VLOOKUP(fLineItemInvoiceDetail[[#This Row],[Product]],dProduct[],4,0)*fLineItemInvoiceDetail[[#This Row],[Quanity]]</f>
        <v>1228.5</v>
      </c>
      <c r="AQ1453" s="30">
        <v>126324</v>
      </c>
      <c r="AR1453" s="28" t="s">
        <v>17</v>
      </c>
      <c r="AS1453" s="28">
        <v>189</v>
      </c>
      <c r="AT1453" s="28">
        <v>12.58</v>
      </c>
      <c r="AU1453" s="48">
        <f t="shared" si="46"/>
        <v>237.76333619948412</v>
      </c>
      <c r="AV1453" s="48">
        <f t="shared" si="47"/>
        <v>167.87818275154004</v>
      </c>
    </row>
    <row r="1454" spans="9:48" x14ac:dyDescent="0.25">
      <c r="I1454" s="46">
        <v>126325</v>
      </c>
      <c r="J1454" s="46" t="s">
        <v>14</v>
      </c>
      <c r="K1454" s="46">
        <v>44</v>
      </c>
      <c r="L1454" s="46">
        <v>18.82</v>
      </c>
      <c r="M1454" s="46">
        <f>VLOOKUP(fLineItemInvoiceDetail[[#This Row],[Invoice Number]],fInvoiceHeader[[Invoice Number]:[% Sales Discount]],5,0)*fLineItemInvoiceDetail[[#This Row],[Quanity]]*fLineItemInvoiceDetail[[#This Row],[Unit Price]]</f>
        <v>28.98</v>
      </c>
      <c r="N14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</v>
      </c>
      <c r="O1454" s="46">
        <f>VLOOKUP(fLineItemInvoiceDetail[[#This Row],[Product]],dProduct[],4,0)*fLineItemInvoiceDetail[[#This Row],[Quanity]]</f>
        <v>308</v>
      </c>
      <c r="AQ1454" s="32">
        <v>126325</v>
      </c>
      <c r="AR1454" s="31" t="s">
        <v>14</v>
      </c>
      <c r="AS1454" s="31">
        <v>44</v>
      </c>
      <c r="AT1454" s="31">
        <v>18.82</v>
      </c>
      <c r="AU1454" s="48">
        <f t="shared" si="46"/>
        <v>28.98</v>
      </c>
      <c r="AV1454" s="48">
        <f t="shared" si="47"/>
        <v>38.5</v>
      </c>
    </row>
    <row r="1455" spans="9:48" x14ac:dyDescent="0.25">
      <c r="I1455" s="43">
        <v>126326</v>
      </c>
      <c r="J1455" s="43" t="s">
        <v>15</v>
      </c>
      <c r="K1455" s="43">
        <v>40</v>
      </c>
      <c r="L1455" s="43">
        <v>18.82</v>
      </c>
      <c r="M1455" s="43">
        <f>VLOOKUP(fLineItemInvoiceDetail[[#This Row],[Invoice Number]],fInvoiceHeader[[Invoice Number]:[% Sales Discount]],5,0)*fLineItemInvoiceDetail[[#This Row],[Quanity]]*fLineItemInvoiceDetail[[#This Row],[Unit Price]]</f>
        <v>75.280854415653707</v>
      </c>
      <c r="N14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29.785397138628515</v>
      </c>
      <c r="O1455" s="43">
        <f>VLOOKUP(fLineItemInvoiceDetail[[#This Row],[Product]],dProduct[],4,0)*fLineItemInvoiceDetail[[#This Row],[Quanity]]</f>
        <v>200</v>
      </c>
      <c r="AQ1455" s="30">
        <v>126326</v>
      </c>
      <c r="AR1455" s="28" t="s">
        <v>15</v>
      </c>
      <c r="AS1455" s="28">
        <v>40</v>
      </c>
      <c r="AT1455" s="28">
        <v>18.82</v>
      </c>
      <c r="AU1455" s="48">
        <f t="shared" si="46"/>
        <v>75.280854415653707</v>
      </c>
      <c r="AV1455" s="48">
        <f t="shared" si="47"/>
        <v>29.785397138628515</v>
      </c>
    </row>
    <row r="1456" spans="9:48" x14ac:dyDescent="0.25">
      <c r="I1456" s="46">
        <v>126326</v>
      </c>
      <c r="J1456" s="46" t="s">
        <v>14</v>
      </c>
      <c r="K1456" s="46">
        <v>58</v>
      </c>
      <c r="L1456" s="46">
        <v>17.37</v>
      </c>
      <c r="M1456" s="46">
        <f>VLOOKUP(fLineItemInvoiceDetail[[#This Row],[Invoice Number]],fInvoiceHeader[[Invoice Number]:[% Sales Discount]],5,0)*fLineItemInvoiceDetail[[#This Row],[Quanity]]*fLineItemInvoiceDetail[[#This Row],[Unit Price]]</f>
        <v>100.74714345057716</v>
      </c>
      <c r="N14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60.464356191415888</v>
      </c>
      <c r="O1456" s="46">
        <f>VLOOKUP(fLineItemInvoiceDetail[[#This Row],[Product]],dProduct[],4,0)*fLineItemInvoiceDetail[[#This Row],[Quanity]]</f>
        <v>406</v>
      </c>
      <c r="AQ1456" s="32">
        <v>126326</v>
      </c>
      <c r="AR1456" s="31" t="s">
        <v>14</v>
      </c>
      <c r="AS1456" s="31">
        <v>58</v>
      </c>
      <c r="AT1456" s="31">
        <v>17.37</v>
      </c>
      <c r="AU1456" s="48">
        <f t="shared" si="46"/>
        <v>100.74714345057716</v>
      </c>
      <c r="AV1456" s="48">
        <f t="shared" si="47"/>
        <v>60.464356191415888</v>
      </c>
    </row>
    <row r="1457" spans="9:48" x14ac:dyDescent="0.25">
      <c r="I1457" s="43">
        <v>126326</v>
      </c>
      <c r="J1457" s="43" t="s">
        <v>14</v>
      </c>
      <c r="K1457" s="43">
        <v>203</v>
      </c>
      <c r="L1457" s="43">
        <v>13.03</v>
      </c>
      <c r="M1457" s="43">
        <f>VLOOKUP(fLineItemInvoiceDetail[[#This Row],[Invoice Number]],fInvoiceHeader[[Invoice Number]:[% Sales Discount]],5,0)*fLineItemInvoiceDetail[[#This Row],[Quanity]]*fLineItemInvoiceDetail[[#This Row],[Unit Price]]</f>
        <v>264.51200213376922</v>
      </c>
      <c r="N14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211.6252466699556</v>
      </c>
      <c r="O1457" s="43">
        <f>VLOOKUP(fLineItemInvoiceDetail[[#This Row],[Product]],dProduct[],4,0)*fLineItemInvoiceDetail[[#This Row],[Quanity]]</f>
        <v>1421</v>
      </c>
      <c r="AQ1457" s="30">
        <v>126326</v>
      </c>
      <c r="AR1457" s="28" t="s">
        <v>14</v>
      </c>
      <c r="AS1457" s="28">
        <v>203</v>
      </c>
      <c r="AT1457" s="28">
        <v>13.03</v>
      </c>
      <c r="AU1457" s="48">
        <f t="shared" si="46"/>
        <v>264.51200213376922</v>
      </c>
      <c r="AV1457" s="48">
        <f t="shared" si="47"/>
        <v>211.6252466699556</v>
      </c>
    </row>
    <row r="1458" spans="9:48" x14ac:dyDescent="0.25">
      <c r="I1458" s="46">
        <v>126327</v>
      </c>
      <c r="J1458" s="46" t="s">
        <v>22</v>
      </c>
      <c r="K1458" s="46">
        <v>159</v>
      </c>
      <c r="L1458" s="46">
        <v>33.75</v>
      </c>
      <c r="M1458" s="46">
        <f>VLOOKUP(fLineItemInvoiceDetail[[#This Row],[Invoice Number]],fInvoiceHeader[[Invoice Number]:[% Sales Discount]],5,0)*fLineItemInvoiceDetail[[#This Row],[Quanity]]*fLineItemInvoiceDetail[[#This Row],[Unit Price]]</f>
        <v>536.63</v>
      </c>
      <c r="N14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85.75</v>
      </c>
      <c r="O1458" s="46">
        <f>VLOOKUP(fLineItemInvoiceDetail[[#This Row],[Product]],dProduct[],4,0)*fLineItemInvoiceDetail[[#This Row],[Quanity]]</f>
        <v>1113</v>
      </c>
      <c r="AQ1458" s="32">
        <v>126327</v>
      </c>
      <c r="AR1458" s="31" t="s">
        <v>22</v>
      </c>
      <c r="AS1458" s="31">
        <v>159</v>
      </c>
      <c r="AT1458" s="31">
        <v>33.75</v>
      </c>
      <c r="AU1458" s="48">
        <f t="shared" si="46"/>
        <v>536.63</v>
      </c>
      <c r="AV1458" s="48">
        <f t="shared" si="47"/>
        <v>85.75</v>
      </c>
    </row>
    <row r="1459" spans="9:48" x14ac:dyDescent="0.25">
      <c r="I1459" s="43">
        <v>126328</v>
      </c>
      <c r="J1459" s="43" t="s">
        <v>15</v>
      </c>
      <c r="K1459" s="43">
        <v>39</v>
      </c>
      <c r="L1459" s="43">
        <v>18.82</v>
      </c>
      <c r="M1459" s="43">
        <f>VLOOKUP(fLineItemInvoiceDetail[[#This Row],[Invoice Number]],fInvoiceHeader[[Invoice Number]:[% Sales Discount]],5,0)*fLineItemInvoiceDetail[[#This Row],[Quanity]]*fLineItemInvoiceDetail[[#This Row],[Unit Price]]</f>
        <v>22.02</v>
      </c>
      <c r="N14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25.024999999999999</v>
      </c>
      <c r="O1459" s="43">
        <f>VLOOKUP(fLineItemInvoiceDetail[[#This Row],[Product]],dProduct[],4,0)*fLineItemInvoiceDetail[[#This Row],[Quanity]]</f>
        <v>195</v>
      </c>
      <c r="AQ1459" s="30">
        <v>126328</v>
      </c>
      <c r="AR1459" s="28" t="s">
        <v>15</v>
      </c>
      <c r="AS1459" s="28">
        <v>39</v>
      </c>
      <c r="AT1459" s="28">
        <v>18.82</v>
      </c>
      <c r="AU1459" s="48">
        <f t="shared" si="46"/>
        <v>22.02</v>
      </c>
      <c r="AV1459" s="48">
        <f t="shared" si="47"/>
        <v>25.024999999999999</v>
      </c>
    </row>
    <row r="1460" spans="9:48" x14ac:dyDescent="0.25">
      <c r="I1460" s="46">
        <v>126330</v>
      </c>
      <c r="J1460" s="46" t="s">
        <v>22</v>
      </c>
      <c r="K1460" s="46">
        <v>188</v>
      </c>
      <c r="L1460" s="46">
        <v>33.75</v>
      </c>
      <c r="M1460" s="46">
        <f>VLOOKUP(fLineItemInvoiceDetail[[#This Row],[Invoice Number]],fInvoiceHeader[[Invoice Number]:[% Sales Discount]],5,0)*fLineItemInvoiceDetail[[#This Row],[Quanity]]*fLineItemInvoiceDetail[[#This Row],[Unit Price]]</f>
        <v>634.5</v>
      </c>
      <c r="N14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121.53812233285917</v>
      </c>
      <c r="O1460" s="46">
        <f>VLOOKUP(fLineItemInvoiceDetail[[#This Row],[Product]],dProduct[],4,0)*fLineItemInvoiceDetail[[#This Row],[Quanity]]</f>
        <v>1316</v>
      </c>
      <c r="AQ1460" s="32">
        <v>126330</v>
      </c>
      <c r="AR1460" s="31" t="s">
        <v>22</v>
      </c>
      <c r="AS1460" s="31">
        <v>188</v>
      </c>
      <c r="AT1460" s="31">
        <v>33.75</v>
      </c>
      <c r="AU1460" s="48">
        <f t="shared" si="46"/>
        <v>634.5</v>
      </c>
      <c r="AV1460" s="48">
        <f t="shared" si="47"/>
        <v>121.53812233285917</v>
      </c>
    </row>
    <row r="1461" spans="9:48" x14ac:dyDescent="0.25">
      <c r="I1461" s="43">
        <v>126330</v>
      </c>
      <c r="J1461" s="43" t="s">
        <v>10</v>
      </c>
      <c r="K1461" s="43">
        <v>15</v>
      </c>
      <c r="L1461" s="43">
        <v>23.16</v>
      </c>
      <c r="M1461" s="43">
        <f>VLOOKUP(fLineItemInvoiceDetail[[#This Row],[Invoice Number]],fInvoiceHeader[[Invoice Number]:[% Sales Discount]],5,0)*fLineItemInvoiceDetail[[#This Row],[Quanity]]*fLineItemInvoiceDetail[[#This Row],[Unit Price]]</f>
        <v>34.74</v>
      </c>
      <c r="N14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8.3118776671408252</v>
      </c>
      <c r="O1461" s="43">
        <f>VLOOKUP(fLineItemInvoiceDetail[[#This Row],[Product]],dProduct[],4,0)*fLineItemInvoiceDetail[[#This Row],[Quanity]]</f>
        <v>90</v>
      </c>
      <c r="AQ1461" s="30">
        <v>126330</v>
      </c>
      <c r="AR1461" s="28" t="s">
        <v>10</v>
      </c>
      <c r="AS1461" s="28">
        <v>15</v>
      </c>
      <c r="AT1461" s="28">
        <v>23.16</v>
      </c>
      <c r="AU1461" s="48">
        <f t="shared" si="46"/>
        <v>34.74</v>
      </c>
      <c r="AV1461" s="48">
        <f t="shared" si="47"/>
        <v>8.3118776671408252</v>
      </c>
    </row>
    <row r="1462" spans="9:48" x14ac:dyDescent="0.25">
      <c r="I1462" s="46">
        <v>126331</v>
      </c>
      <c r="J1462" s="46" t="s">
        <v>11</v>
      </c>
      <c r="K1462" s="46">
        <v>104</v>
      </c>
      <c r="L1462" s="46">
        <v>10.97</v>
      </c>
      <c r="M1462" s="46">
        <f>VLOOKUP(fLineItemInvoiceDetail[[#This Row],[Invoice Number]],fInvoiceHeader[[Invoice Number]:[% Sales Discount]],5,0)*fLineItemInvoiceDetail[[#This Row],[Quanity]]*fLineItemInvoiceDetail[[#This Row],[Unit Price]]</f>
        <v>57.039999999999992</v>
      </c>
      <c r="N14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40.424999999999997</v>
      </c>
      <c r="O1462" s="46">
        <f>VLOOKUP(fLineItemInvoiceDetail[[#This Row],[Product]],dProduct[],4,0)*fLineItemInvoiceDetail[[#This Row],[Quanity]]</f>
        <v>520</v>
      </c>
      <c r="AQ1462" s="32">
        <v>126331</v>
      </c>
      <c r="AR1462" s="31" t="s">
        <v>11</v>
      </c>
      <c r="AS1462" s="31">
        <v>104</v>
      </c>
      <c r="AT1462" s="31">
        <v>10.97</v>
      </c>
      <c r="AU1462" s="48">
        <f t="shared" si="46"/>
        <v>57.039999999999992</v>
      </c>
      <c r="AV1462" s="48">
        <f t="shared" si="47"/>
        <v>40.424999999999997</v>
      </c>
    </row>
    <row r="1463" spans="9:48" x14ac:dyDescent="0.25">
      <c r="I1463" s="43">
        <v>126332</v>
      </c>
      <c r="J1463" s="43" t="s">
        <v>8</v>
      </c>
      <c r="K1463" s="43">
        <v>37</v>
      </c>
      <c r="L1463" s="43">
        <v>18.170000000000002</v>
      </c>
      <c r="M1463" s="43">
        <f>VLOOKUP(fLineItemInvoiceDetail[[#This Row],[Invoice Number]],fInvoiceHeader[[Invoice Number]:[% Sales Discount]],5,0)*fLineItemInvoiceDetail[[#This Row],[Quanity]]*fLineItemInvoiceDetail[[#This Row],[Unit Price]]</f>
        <v>50.420699743798046</v>
      </c>
      <c r="N14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18.033677685950412</v>
      </c>
      <c r="O1463" s="43">
        <f>VLOOKUP(fLineItemInvoiceDetail[[#This Row],[Product]],dProduct[],4,0)*fLineItemInvoiceDetail[[#This Row],[Quanity]]</f>
        <v>148</v>
      </c>
      <c r="AQ1463" s="30">
        <v>126332</v>
      </c>
      <c r="AR1463" s="28" t="s">
        <v>8</v>
      </c>
      <c r="AS1463" s="28">
        <v>37</v>
      </c>
      <c r="AT1463" s="28">
        <v>18.170000000000002</v>
      </c>
      <c r="AU1463" s="48">
        <f t="shared" si="46"/>
        <v>50.420699743798046</v>
      </c>
      <c r="AV1463" s="48">
        <f t="shared" si="47"/>
        <v>18.033677685950412</v>
      </c>
    </row>
    <row r="1464" spans="9:48" x14ac:dyDescent="0.25">
      <c r="I1464" s="46">
        <v>126332</v>
      </c>
      <c r="J1464" s="46" t="s">
        <v>22</v>
      </c>
      <c r="K1464" s="46">
        <v>28</v>
      </c>
      <c r="L1464" s="46">
        <v>48.75</v>
      </c>
      <c r="M1464" s="46">
        <f>VLOOKUP(fLineItemInvoiceDetail[[#This Row],[Invoice Number]],fInvoiceHeader[[Invoice Number]:[% Sales Discount]],5,0)*fLineItemInvoiceDetail[[#This Row],[Quanity]]*fLineItemInvoiceDetail[[#This Row],[Unit Price]]</f>
        <v>102.37286758732739</v>
      </c>
      <c r="N14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23.882438016528923</v>
      </c>
      <c r="O1464" s="46">
        <f>VLOOKUP(fLineItemInvoiceDetail[[#This Row],[Product]],dProduct[],4,0)*fLineItemInvoiceDetail[[#This Row],[Quanity]]</f>
        <v>196</v>
      </c>
      <c r="AQ1464" s="32">
        <v>126332</v>
      </c>
      <c r="AR1464" s="31" t="s">
        <v>22</v>
      </c>
      <c r="AS1464" s="31">
        <v>28</v>
      </c>
      <c r="AT1464" s="31">
        <v>48.75</v>
      </c>
      <c r="AU1464" s="48">
        <f t="shared" si="46"/>
        <v>102.37286758732739</v>
      </c>
      <c r="AV1464" s="48">
        <f t="shared" si="47"/>
        <v>23.882438016528923</v>
      </c>
    </row>
    <row r="1465" spans="9:48" x14ac:dyDescent="0.25">
      <c r="I1465" s="43">
        <v>126332</v>
      </c>
      <c r="J1465" s="43" t="s">
        <v>11</v>
      </c>
      <c r="K1465" s="43">
        <v>28</v>
      </c>
      <c r="L1465" s="43">
        <v>12.97</v>
      </c>
      <c r="M1465" s="43">
        <f>VLOOKUP(fLineItemInvoiceDetail[[#This Row],[Invoice Number]],fInvoiceHeader[[Invoice Number]:[% Sales Discount]],5,0)*fLineItemInvoiceDetail[[#This Row],[Quanity]]*fLineItemInvoiceDetail[[#This Row],[Unit Price]]</f>
        <v>27.236432668874588</v>
      </c>
      <c r="N14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17.05888429752066</v>
      </c>
      <c r="O1465" s="43">
        <f>VLOOKUP(fLineItemInvoiceDetail[[#This Row],[Product]],dProduct[],4,0)*fLineItemInvoiceDetail[[#This Row],[Quanity]]</f>
        <v>140</v>
      </c>
      <c r="AQ1465" s="30">
        <v>126332</v>
      </c>
      <c r="AR1465" s="28" t="s">
        <v>11</v>
      </c>
      <c r="AS1465" s="28">
        <v>28</v>
      </c>
      <c r="AT1465" s="28">
        <v>12.97</v>
      </c>
      <c r="AU1465" s="48">
        <f t="shared" si="46"/>
        <v>27.236432668874588</v>
      </c>
      <c r="AV1465" s="48">
        <f t="shared" si="47"/>
        <v>17.05888429752066</v>
      </c>
    </row>
    <row r="1466" spans="9:48" x14ac:dyDescent="0.25">
      <c r="I1466" s="46">
        <v>126334</v>
      </c>
      <c r="J1466" s="46" t="s">
        <v>16</v>
      </c>
      <c r="K1466" s="46">
        <v>57</v>
      </c>
      <c r="L1466" s="46">
        <v>11.37</v>
      </c>
      <c r="M1466" s="46">
        <f>VLOOKUP(fLineItemInvoiceDetail[[#This Row],[Invoice Number]],fInvoiceHeader[[Invoice Number]:[% Sales Discount]],5,0)*fLineItemInvoiceDetail[[#This Row],[Quanity]]*fLineItemInvoiceDetail[[#This Row],[Unit Price]]</f>
        <v>19.440000000000001</v>
      </c>
      <c r="N14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1466" s="46">
        <f>VLOOKUP(fLineItemInvoiceDetail[[#This Row],[Product]],dProduct[],4,0)*fLineItemInvoiceDetail[[#This Row],[Quanity]]</f>
        <v>199.5</v>
      </c>
      <c r="AQ1466" s="32">
        <v>126334</v>
      </c>
      <c r="AR1466" s="31" t="s">
        <v>16</v>
      </c>
      <c r="AS1466" s="31">
        <v>57</v>
      </c>
      <c r="AT1466" s="31">
        <v>11.37</v>
      </c>
      <c r="AU1466" s="48">
        <f t="shared" si="46"/>
        <v>19.440000000000001</v>
      </c>
      <c r="AV1466" s="48">
        <f t="shared" si="47"/>
        <v>15.925000000000001</v>
      </c>
    </row>
    <row r="1467" spans="9:48" x14ac:dyDescent="0.25">
      <c r="I1467" s="43">
        <v>126335</v>
      </c>
      <c r="J1467" s="43" t="s">
        <v>11</v>
      </c>
      <c r="K1467" s="43">
        <v>189</v>
      </c>
      <c r="L1467" s="43">
        <v>8.98</v>
      </c>
      <c r="M1467" s="43">
        <f>VLOOKUP(fLineItemInvoiceDetail[[#This Row],[Invoice Number]],fInvoiceHeader[[Invoice Number]:[% Sales Discount]],5,0)*fLineItemInvoiceDetail[[#This Row],[Quanity]]*fLineItemInvoiceDetail[[#This Row],[Unit Price]]</f>
        <v>84.86</v>
      </c>
      <c r="N14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157.5</v>
      </c>
      <c r="O1467" s="43">
        <f>VLOOKUP(fLineItemInvoiceDetail[[#This Row],[Product]],dProduct[],4,0)*fLineItemInvoiceDetail[[#This Row],[Quanity]]</f>
        <v>945</v>
      </c>
      <c r="AQ1467" s="30">
        <v>126335</v>
      </c>
      <c r="AR1467" s="28" t="s">
        <v>11</v>
      </c>
      <c r="AS1467" s="28">
        <v>189</v>
      </c>
      <c r="AT1467" s="28">
        <v>8.98</v>
      </c>
      <c r="AU1467" s="48">
        <f t="shared" si="46"/>
        <v>84.86</v>
      </c>
      <c r="AV1467" s="48">
        <f t="shared" si="47"/>
        <v>157.5</v>
      </c>
    </row>
    <row r="1468" spans="9:48" x14ac:dyDescent="0.25">
      <c r="I1468" s="46">
        <v>126337</v>
      </c>
      <c r="J1468" s="46" t="s">
        <v>14</v>
      </c>
      <c r="K1468" s="46">
        <v>29</v>
      </c>
      <c r="L1468" s="46">
        <v>18.82</v>
      </c>
      <c r="M1468" s="46">
        <f>VLOOKUP(fLineItemInvoiceDetail[[#This Row],[Invoice Number]],fInvoiceHeader[[Invoice Number]:[% Sales Discount]],5,0)*fLineItemInvoiceDetail[[#This Row],[Quanity]]*fLineItemInvoiceDetail[[#This Row],[Unit Price]]</f>
        <v>27.288098361197388</v>
      </c>
      <c r="N14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29.62142857142857</v>
      </c>
      <c r="O1468" s="46">
        <f>VLOOKUP(fLineItemInvoiceDetail[[#This Row],[Product]],dProduct[],4,0)*fLineItemInvoiceDetail[[#This Row],[Quanity]]</f>
        <v>203</v>
      </c>
      <c r="AQ1468" s="32">
        <v>126337</v>
      </c>
      <c r="AR1468" s="31" t="s">
        <v>14</v>
      </c>
      <c r="AS1468" s="31">
        <v>29</v>
      </c>
      <c r="AT1468" s="31">
        <v>18.82</v>
      </c>
      <c r="AU1468" s="48">
        <f t="shared" si="46"/>
        <v>27.288098361197388</v>
      </c>
      <c r="AV1468" s="48">
        <f t="shared" si="47"/>
        <v>29.62142857142857</v>
      </c>
    </row>
    <row r="1469" spans="9:48" x14ac:dyDescent="0.25">
      <c r="I1469" s="43">
        <v>126337</v>
      </c>
      <c r="J1469" s="43" t="s">
        <v>21</v>
      </c>
      <c r="K1469" s="43">
        <v>28</v>
      </c>
      <c r="L1469" s="43">
        <v>16.87</v>
      </c>
      <c r="M1469" s="43">
        <f>VLOOKUP(fLineItemInvoiceDetail[[#This Row],[Invoice Number]],fInvoiceHeader[[Invoice Number]:[% Sales Discount]],5,0)*fLineItemInvoiceDetail[[#This Row],[Quanity]]*fLineItemInvoiceDetail[[#This Row],[Unit Price]]</f>
        <v>23.617219652415255</v>
      </c>
      <c r="N14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14.299999999999999</v>
      </c>
      <c r="O1469" s="43">
        <f>VLOOKUP(fLineItemInvoiceDetail[[#This Row],[Product]],dProduct[],4,0)*fLineItemInvoiceDetail[[#This Row],[Quanity]]</f>
        <v>98</v>
      </c>
      <c r="AQ1469" s="30">
        <v>126337</v>
      </c>
      <c r="AR1469" s="28" t="s">
        <v>21</v>
      </c>
      <c r="AS1469" s="28">
        <v>28</v>
      </c>
      <c r="AT1469" s="28">
        <v>16.87</v>
      </c>
      <c r="AU1469" s="48">
        <f t="shared" si="46"/>
        <v>23.617219652415255</v>
      </c>
      <c r="AV1469" s="48">
        <f t="shared" si="47"/>
        <v>14.299999999999999</v>
      </c>
    </row>
    <row r="1470" spans="9:48" x14ac:dyDescent="0.25">
      <c r="I1470" s="46">
        <v>126337</v>
      </c>
      <c r="J1470" s="46" t="s">
        <v>10</v>
      </c>
      <c r="K1470" s="46">
        <v>7</v>
      </c>
      <c r="L1470" s="46">
        <v>27.5</v>
      </c>
      <c r="M1470" s="46">
        <f>VLOOKUP(fLineItemInvoiceDetail[[#This Row],[Invoice Number]],fInvoiceHeader[[Invoice Number]:[% Sales Discount]],5,0)*fLineItemInvoiceDetail[[#This Row],[Quanity]]*fLineItemInvoiceDetail[[#This Row],[Unit Price]]</f>
        <v>9.6246819863873654</v>
      </c>
      <c r="N14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6.1285714285714281</v>
      </c>
      <c r="O1470" s="46">
        <f>VLOOKUP(fLineItemInvoiceDetail[[#This Row],[Product]],dProduct[],4,0)*fLineItemInvoiceDetail[[#This Row],[Quanity]]</f>
        <v>42</v>
      </c>
      <c r="AQ1470" s="32">
        <v>126337</v>
      </c>
      <c r="AR1470" s="31" t="s">
        <v>10</v>
      </c>
      <c r="AS1470" s="31">
        <v>7</v>
      </c>
      <c r="AT1470" s="31">
        <v>27.5</v>
      </c>
      <c r="AU1470" s="48">
        <f t="shared" si="46"/>
        <v>9.6246819863873654</v>
      </c>
      <c r="AV1470" s="48">
        <f t="shared" si="47"/>
        <v>6.1285714285714281</v>
      </c>
    </row>
    <row r="1471" spans="9:48" x14ac:dyDescent="0.25">
      <c r="I1471" s="43">
        <v>126338</v>
      </c>
      <c r="J1471" s="43" t="s">
        <v>17</v>
      </c>
      <c r="K1471" s="43">
        <v>14</v>
      </c>
      <c r="L1471" s="43">
        <v>26.55</v>
      </c>
      <c r="M1471" s="43">
        <f>VLOOKUP(fLineItemInvoiceDetail[[#This Row],[Invoice Number]],fInvoiceHeader[[Invoice Number]:[% Sales Discount]],5,0)*fLineItemInvoiceDetail[[#This Row],[Quanity]]*fLineItemInvoiceDetail[[#This Row],[Unit Price]]</f>
        <v>7.4300000000000006</v>
      </c>
      <c r="N14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471" s="43">
        <f>VLOOKUP(fLineItemInvoiceDetail[[#This Row],[Product]],dProduct[],4,0)*fLineItemInvoiceDetail[[#This Row],[Quanity]]</f>
        <v>91</v>
      </c>
      <c r="AQ1471" s="30">
        <v>126338</v>
      </c>
      <c r="AR1471" s="28" t="s">
        <v>17</v>
      </c>
      <c r="AS1471" s="28">
        <v>14</v>
      </c>
      <c r="AT1471" s="28">
        <v>26.55</v>
      </c>
      <c r="AU1471" s="48">
        <f t="shared" si="46"/>
        <v>7.4300000000000006</v>
      </c>
      <c r="AV1471" s="48">
        <f t="shared" si="47"/>
        <v>6.3</v>
      </c>
    </row>
    <row r="1472" spans="9:48" x14ac:dyDescent="0.25">
      <c r="I1472" s="46">
        <v>126339</v>
      </c>
      <c r="J1472" s="46" t="s">
        <v>22</v>
      </c>
      <c r="K1472" s="46">
        <v>241</v>
      </c>
      <c r="L1472" s="46">
        <v>33.75</v>
      </c>
      <c r="M1472" s="46">
        <f>VLOOKUP(fLineItemInvoiceDetail[[#This Row],[Invoice Number]],fInvoiceHeader[[Invoice Number]:[% Sales Discount]],5,0)*fLineItemInvoiceDetail[[#This Row],[Quanity]]*fLineItemInvoiceDetail[[#This Row],[Unit Price]]</f>
        <v>813.38</v>
      </c>
      <c r="N14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259.7</v>
      </c>
      <c r="O1472" s="46">
        <f>VLOOKUP(fLineItemInvoiceDetail[[#This Row],[Product]],dProduct[],4,0)*fLineItemInvoiceDetail[[#This Row],[Quanity]]</f>
        <v>1687</v>
      </c>
      <c r="AQ1472" s="32">
        <v>126339</v>
      </c>
      <c r="AR1472" s="31" t="s">
        <v>22</v>
      </c>
      <c r="AS1472" s="31">
        <v>241</v>
      </c>
      <c r="AT1472" s="31">
        <v>33.75</v>
      </c>
      <c r="AU1472" s="48">
        <f t="shared" si="46"/>
        <v>813.38</v>
      </c>
      <c r="AV1472" s="48">
        <f t="shared" si="47"/>
        <v>259.7</v>
      </c>
    </row>
    <row r="1473" spans="9:48" x14ac:dyDescent="0.25">
      <c r="I1473" s="43">
        <v>126340</v>
      </c>
      <c r="J1473" s="43" t="s">
        <v>11</v>
      </c>
      <c r="K1473" s="43">
        <v>36</v>
      </c>
      <c r="L1473" s="43">
        <v>12.97</v>
      </c>
      <c r="M1473" s="43">
        <f>VLOOKUP(fLineItemInvoiceDetail[[#This Row],[Invoice Number]],fInvoiceHeader[[Invoice Number]:[% Sales Discount]],5,0)*fLineItemInvoiceDetail[[#This Row],[Quanity]]*fLineItemInvoiceDetail[[#This Row],[Unit Price]]</f>
        <v>16.342981259934746</v>
      </c>
      <c r="N14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21.375</v>
      </c>
      <c r="O1473" s="43">
        <f>VLOOKUP(fLineItemInvoiceDetail[[#This Row],[Product]],dProduct[],4,0)*fLineItemInvoiceDetail[[#This Row],[Quanity]]</f>
        <v>180</v>
      </c>
      <c r="AQ1473" s="30">
        <v>126340</v>
      </c>
      <c r="AR1473" s="28" t="s">
        <v>11</v>
      </c>
      <c r="AS1473" s="28">
        <v>36</v>
      </c>
      <c r="AT1473" s="28">
        <v>12.97</v>
      </c>
      <c r="AU1473" s="48">
        <f t="shared" si="46"/>
        <v>16.342981259934746</v>
      </c>
      <c r="AV1473" s="48">
        <f t="shared" si="47"/>
        <v>21.375</v>
      </c>
    </row>
    <row r="1474" spans="9:48" x14ac:dyDescent="0.25">
      <c r="I1474" s="46">
        <v>126340</v>
      </c>
      <c r="J1474" s="46" t="s">
        <v>10</v>
      </c>
      <c r="K1474" s="46">
        <v>26</v>
      </c>
      <c r="L1474" s="46">
        <v>18.82</v>
      </c>
      <c r="M1474" s="46">
        <f>VLOOKUP(fLineItemInvoiceDetail[[#This Row],[Invoice Number]],fInvoiceHeader[[Invoice Number]:[% Sales Discount]],5,0)*fLineItemInvoiceDetail[[#This Row],[Quanity]]*fLineItemInvoiceDetail[[#This Row],[Unit Price]]</f>
        <v>17.127018740065257</v>
      </c>
      <c r="N14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18.524999999999999</v>
      </c>
      <c r="O1474" s="46">
        <f>VLOOKUP(fLineItemInvoiceDetail[[#This Row],[Product]],dProduct[],4,0)*fLineItemInvoiceDetail[[#This Row],[Quanity]]</f>
        <v>156</v>
      </c>
      <c r="AQ1474" s="32">
        <v>126340</v>
      </c>
      <c r="AR1474" s="31" t="s">
        <v>10</v>
      </c>
      <c r="AS1474" s="31">
        <v>26</v>
      </c>
      <c r="AT1474" s="31">
        <v>18.82</v>
      </c>
      <c r="AU1474" s="48">
        <f t="shared" si="46"/>
        <v>17.127018740065257</v>
      </c>
      <c r="AV1474" s="48">
        <f t="shared" si="47"/>
        <v>18.524999999999999</v>
      </c>
    </row>
    <row r="1475" spans="9:48" x14ac:dyDescent="0.25">
      <c r="I1475" s="43">
        <v>126341</v>
      </c>
      <c r="J1475" s="43" t="s">
        <v>22</v>
      </c>
      <c r="K1475" s="43">
        <v>140</v>
      </c>
      <c r="L1475" s="43">
        <v>41.25</v>
      </c>
      <c r="M1475" s="43">
        <f>VLOOKUP(fLineItemInvoiceDetail[[#This Row],[Invoice Number]],fInvoiceHeader[[Invoice Number]:[% Sales Discount]],5,0)*fLineItemInvoiceDetail[[#This Row],[Quanity]]*fLineItemInvoiceDetail[[#This Row],[Unit Price]]</f>
        <v>577.49999999999989</v>
      </c>
      <c r="N14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61.370491803278682</v>
      </c>
      <c r="O1475" s="43">
        <f>VLOOKUP(fLineItemInvoiceDetail[[#This Row],[Product]],dProduct[],4,0)*fLineItemInvoiceDetail[[#This Row],[Quanity]]</f>
        <v>980</v>
      </c>
      <c r="AQ1475" s="30">
        <v>126341</v>
      </c>
      <c r="AR1475" s="28" t="s">
        <v>22</v>
      </c>
      <c r="AS1475" s="28">
        <v>140</v>
      </c>
      <c r="AT1475" s="28">
        <v>41.25</v>
      </c>
      <c r="AU1475" s="48">
        <f t="shared" si="46"/>
        <v>577.49999999999989</v>
      </c>
      <c r="AV1475" s="48">
        <f t="shared" si="47"/>
        <v>61.370491803278682</v>
      </c>
    </row>
    <row r="1476" spans="9:48" x14ac:dyDescent="0.25">
      <c r="I1476" s="46">
        <v>126341</v>
      </c>
      <c r="J1476" s="46" t="s">
        <v>16</v>
      </c>
      <c r="K1476" s="46">
        <v>25</v>
      </c>
      <c r="L1476" s="46">
        <v>12.32</v>
      </c>
      <c r="M1476" s="46">
        <f>VLOOKUP(fLineItemInvoiceDetail[[#This Row],[Invoice Number]],fInvoiceHeader[[Invoice Number]:[% Sales Discount]],5,0)*fLineItemInvoiceDetail[[#This Row],[Quanity]]*fLineItemInvoiceDetail[[#This Row],[Unit Price]]</f>
        <v>30.8</v>
      </c>
      <c r="N14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5.4795081967213104</v>
      </c>
      <c r="O1476" s="46">
        <f>VLOOKUP(fLineItemInvoiceDetail[[#This Row],[Product]],dProduct[],4,0)*fLineItemInvoiceDetail[[#This Row],[Quanity]]</f>
        <v>87.5</v>
      </c>
      <c r="AQ1476" s="32">
        <v>126341</v>
      </c>
      <c r="AR1476" s="31" t="s">
        <v>16</v>
      </c>
      <c r="AS1476" s="31">
        <v>25</v>
      </c>
      <c r="AT1476" s="31">
        <v>12.32</v>
      </c>
      <c r="AU1476" s="48">
        <f t="shared" si="46"/>
        <v>30.8</v>
      </c>
      <c r="AV1476" s="48">
        <f t="shared" si="47"/>
        <v>5.4795081967213104</v>
      </c>
    </row>
    <row r="1477" spans="9:48" x14ac:dyDescent="0.25">
      <c r="I1477" s="43">
        <v>126342</v>
      </c>
      <c r="J1477" s="43" t="s">
        <v>10</v>
      </c>
      <c r="K1477" s="43">
        <v>27</v>
      </c>
      <c r="L1477" s="43">
        <v>18.82</v>
      </c>
      <c r="M1477" s="43">
        <f>VLOOKUP(fLineItemInvoiceDetail[[#This Row],[Invoice Number]],fInvoiceHeader[[Invoice Number]:[% Sales Discount]],5,0)*fLineItemInvoiceDetail[[#This Row],[Quanity]]*fLineItemInvoiceDetail[[#This Row],[Unit Price]]</f>
        <v>15.245766345857453</v>
      </c>
      <c r="N14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16.752272727272725</v>
      </c>
      <c r="O1477" s="43">
        <f>VLOOKUP(fLineItemInvoiceDetail[[#This Row],[Product]],dProduct[],4,0)*fLineItemInvoiceDetail[[#This Row],[Quanity]]</f>
        <v>162</v>
      </c>
      <c r="AQ1477" s="30">
        <v>126342</v>
      </c>
      <c r="AR1477" s="28" t="s">
        <v>10</v>
      </c>
      <c r="AS1477" s="28">
        <v>27</v>
      </c>
      <c r="AT1477" s="28">
        <v>18.82</v>
      </c>
      <c r="AU1477" s="48">
        <f t="shared" si="46"/>
        <v>15.245766345857453</v>
      </c>
      <c r="AV1477" s="48">
        <f t="shared" si="47"/>
        <v>16.752272727272725</v>
      </c>
    </row>
    <row r="1478" spans="9:48" x14ac:dyDescent="0.25">
      <c r="I1478" s="46">
        <v>126342</v>
      </c>
      <c r="J1478" s="46" t="s">
        <v>16</v>
      </c>
      <c r="K1478" s="46">
        <v>4</v>
      </c>
      <c r="L1478" s="46">
        <v>18.95</v>
      </c>
      <c r="M1478" s="46">
        <f>VLOOKUP(fLineItemInvoiceDetail[[#This Row],[Invoice Number]],fInvoiceHeader[[Invoice Number]:[% Sales Discount]],5,0)*fLineItemInvoiceDetail[[#This Row],[Quanity]]*fLineItemInvoiceDetail[[#This Row],[Unit Price]]</f>
        <v>2.2742336541425487</v>
      </c>
      <c r="N14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1.4477272727272728</v>
      </c>
      <c r="O1478" s="46">
        <f>VLOOKUP(fLineItemInvoiceDetail[[#This Row],[Product]],dProduct[],4,0)*fLineItemInvoiceDetail[[#This Row],[Quanity]]</f>
        <v>14</v>
      </c>
      <c r="AQ1478" s="32">
        <v>126342</v>
      </c>
      <c r="AR1478" s="31" t="s">
        <v>16</v>
      </c>
      <c r="AS1478" s="31">
        <v>4</v>
      </c>
      <c r="AT1478" s="31">
        <v>18.95</v>
      </c>
      <c r="AU1478" s="48">
        <f t="shared" si="46"/>
        <v>2.2742336541425487</v>
      </c>
      <c r="AV1478" s="48">
        <f t="shared" si="47"/>
        <v>1.4477272727272728</v>
      </c>
    </row>
    <row r="1479" spans="9:48" x14ac:dyDescent="0.25">
      <c r="I1479" s="43">
        <v>126343</v>
      </c>
      <c r="J1479" s="43" t="s">
        <v>14</v>
      </c>
      <c r="K1479" s="43">
        <v>43</v>
      </c>
      <c r="L1479" s="43">
        <v>18.82</v>
      </c>
      <c r="M1479" s="43">
        <f>VLOOKUP(fLineItemInvoiceDetail[[#This Row],[Invoice Number]],fInvoiceHeader[[Invoice Number]:[% Sales Discount]],5,0)*fLineItemInvoiceDetail[[#This Row],[Quanity]]*fLineItemInvoiceDetail[[#This Row],[Unit Price]]</f>
        <v>28.320000000000004</v>
      </c>
      <c r="N14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19.95</v>
      </c>
      <c r="O1479" s="43">
        <f>VLOOKUP(fLineItemInvoiceDetail[[#This Row],[Product]],dProduct[],4,0)*fLineItemInvoiceDetail[[#This Row],[Quanity]]</f>
        <v>301</v>
      </c>
      <c r="AQ1479" s="30">
        <v>126343</v>
      </c>
      <c r="AR1479" s="28" t="s">
        <v>14</v>
      </c>
      <c r="AS1479" s="28">
        <v>43</v>
      </c>
      <c r="AT1479" s="28">
        <v>18.82</v>
      </c>
      <c r="AU1479" s="48">
        <f t="shared" si="46"/>
        <v>28.320000000000004</v>
      </c>
      <c r="AV1479" s="48">
        <f t="shared" si="47"/>
        <v>19.95</v>
      </c>
    </row>
    <row r="1480" spans="9:48" x14ac:dyDescent="0.25">
      <c r="I1480" s="46">
        <v>126344</v>
      </c>
      <c r="J1480" s="46" t="s">
        <v>11</v>
      </c>
      <c r="K1480" s="46">
        <v>32</v>
      </c>
      <c r="L1480" s="46">
        <v>12.97</v>
      </c>
      <c r="M1480" s="46">
        <f>VLOOKUP(fLineItemInvoiceDetail[[#This Row],[Invoice Number]],fInvoiceHeader[[Invoice Number]:[% Sales Discount]],5,0)*fLineItemInvoiceDetail[[#This Row],[Quanity]]*fLineItemInvoiceDetail[[#This Row],[Unit Price]]</f>
        <v>8.3000000000000007</v>
      </c>
      <c r="N14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1480" s="46">
        <f>VLOOKUP(fLineItemInvoiceDetail[[#This Row],[Product]],dProduct[],4,0)*fLineItemInvoiceDetail[[#This Row],[Quanity]]</f>
        <v>160</v>
      </c>
      <c r="AQ1480" s="32">
        <v>126344</v>
      </c>
      <c r="AR1480" s="31" t="s">
        <v>11</v>
      </c>
      <c r="AS1480" s="31">
        <v>32</v>
      </c>
      <c r="AT1480" s="31">
        <v>12.97</v>
      </c>
      <c r="AU1480" s="48">
        <f t="shared" si="46"/>
        <v>8.3000000000000007</v>
      </c>
      <c r="AV1480" s="48">
        <f t="shared" si="47"/>
        <v>19.25</v>
      </c>
    </row>
    <row r="1481" spans="9:48" x14ac:dyDescent="0.25">
      <c r="I1481" s="43">
        <v>126345</v>
      </c>
      <c r="J1481" s="43" t="s">
        <v>14</v>
      </c>
      <c r="K1481" s="43">
        <v>53</v>
      </c>
      <c r="L1481" s="43">
        <v>17.37</v>
      </c>
      <c r="M1481" s="43">
        <f>VLOOKUP(fLineItemInvoiceDetail[[#This Row],[Invoice Number]],fInvoiceHeader[[Invoice Number]:[% Sales Discount]],5,0)*fLineItemInvoiceDetail[[#This Row],[Quanity]]*fLineItemInvoiceDetail[[#This Row],[Unit Price]]</f>
        <v>92.059936890849471</v>
      </c>
      <c r="N14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34.830470860671561</v>
      </c>
      <c r="O1481" s="43">
        <f>VLOOKUP(fLineItemInvoiceDetail[[#This Row],[Product]],dProduct[],4,0)*fLineItemInvoiceDetail[[#This Row],[Quanity]]</f>
        <v>371</v>
      </c>
      <c r="AQ1481" s="30">
        <v>126345</v>
      </c>
      <c r="AR1481" s="28" t="s">
        <v>14</v>
      </c>
      <c r="AS1481" s="28">
        <v>53</v>
      </c>
      <c r="AT1481" s="28">
        <v>17.37</v>
      </c>
      <c r="AU1481" s="48">
        <f t="shared" si="46"/>
        <v>92.059936890849471</v>
      </c>
      <c r="AV1481" s="48">
        <f t="shared" si="47"/>
        <v>34.830470860671561</v>
      </c>
    </row>
    <row r="1482" spans="9:48" x14ac:dyDescent="0.25">
      <c r="I1482" s="46">
        <v>126345</v>
      </c>
      <c r="J1482" s="46" t="s">
        <v>16</v>
      </c>
      <c r="K1482" s="46">
        <v>21</v>
      </c>
      <c r="L1482" s="46">
        <v>15.16</v>
      </c>
      <c r="M1482" s="46">
        <f>VLOOKUP(fLineItemInvoiceDetail[[#This Row],[Invoice Number]],fInvoiceHeader[[Invoice Number]:[% Sales Discount]],5,0)*fLineItemInvoiceDetail[[#This Row],[Quanity]]*fLineItemInvoiceDetail[[#This Row],[Unit Price]]</f>
        <v>31.835632361771907</v>
      </c>
      <c r="N14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6.9003763025858742</v>
      </c>
      <c r="O1482" s="46">
        <f>VLOOKUP(fLineItemInvoiceDetail[[#This Row],[Product]],dProduct[],4,0)*fLineItemInvoiceDetail[[#This Row],[Quanity]]</f>
        <v>73.5</v>
      </c>
      <c r="AQ1482" s="32">
        <v>126345</v>
      </c>
      <c r="AR1482" s="31" t="s">
        <v>16</v>
      </c>
      <c r="AS1482" s="31">
        <v>21</v>
      </c>
      <c r="AT1482" s="31">
        <v>15.16</v>
      </c>
      <c r="AU1482" s="48">
        <f t="shared" ref="AU1482:AU1545" si="48">VLOOKUP(AQ1482,$AM$9:$AO$872,3,0)/SUMPRODUCT($AS$9:$AS$1780,$AT$9:$AT$1780,--($AQ$9:$AQ$1780=AQ1482))*AS1482*AT1482</f>
        <v>31.835632361771907</v>
      </c>
      <c r="AV1482" s="48">
        <f t="shared" ref="AV1482:AV1545" si="49">(VLOOKUP(AR1482,$AX$9:$BA$19,4,0)*AS1482)/SUMPRODUCT(SUMIFS($BA$9:$BA$19,$AX$9:$AX$19,$AR$9:$AR$1780),$AS$9:$AS$1780,--($AQ$9:$AQ$1780=AQ1482))*VLOOKUP(AQ1482,$AM$9:$AO$872,2,0)</f>
        <v>6.9003763025858742</v>
      </c>
    </row>
    <row r="1483" spans="9:48" x14ac:dyDescent="0.25">
      <c r="I1483" s="43">
        <v>126345</v>
      </c>
      <c r="J1483" s="43" t="s">
        <v>14</v>
      </c>
      <c r="K1483" s="43">
        <v>87</v>
      </c>
      <c r="L1483" s="43">
        <v>17.37</v>
      </c>
      <c r="M1483" s="43">
        <f>VLOOKUP(fLineItemInvoiceDetail[[#This Row],[Invoice Number]],fInvoiceHeader[[Invoice Number]:[% Sales Discount]],5,0)*fLineItemInvoiceDetail[[#This Row],[Quanity]]*fLineItemInvoiceDetail[[#This Row],[Unit Price]]</f>
        <v>151.1172548963001</v>
      </c>
      <c r="N14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57.1745465071401</v>
      </c>
      <c r="O1483" s="43">
        <f>VLOOKUP(fLineItemInvoiceDetail[[#This Row],[Product]],dProduct[],4,0)*fLineItemInvoiceDetail[[#This Row],[Quanity]]</f>
        <v>609</v>
      </c>
      <c r="AQ1483" s="30">
        <v>126345</v>
      </c>
      <c r="AR1483" s="28" t="s">
        <v>14</v>
      </c>
      <c r="AS1483" s="28">
        <v>87</v>
      </c>
      <c r="AT1483" s="28">
        <v>17.37</v>
      </c>
      <c r="AU1483" s="48">
        <f t="shared" si="48"/>
        <v>151.1172548963001</v>
      </c>
      <c r="AV1483" s="48">
        <f t="shared" si="49"/>
        <v>57.1745465071401</v>
      </c>
    </row>
    <row r="1484" spans="9:48" x14ac:dyDescent="0.25">
      <c r="I1484" s="46">
        <v>126345</v>
      </c>
      <c r="J1484" s="46" t="s">
        <v>13</v>
      </c>
      <c r="K1484" s="46">
        <v>44</v>
      </c>
      <c r="L1484" s="46">
        <v>16.22</v>
      </c>
      <c r="M1484" s="46">
        <f>VLOOKUP(fLineItemInvoiceDetail[[#This Row],[Invoice Number]],fInvoiceHeader[[Invoice Number]:[% Sales Discount]],5,0)*fLineItemInvoiceDetail[[#This Row],[Quanity]]*fLineItemInvoiceDetail[[#This Row],[Unit Price]]</f>
        <v>71.367175851078571</v>
      </c>
      <c r="N14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22.71960632960247</v>
      </c>
      <c r="O1484" s="46">
        <f>VLOOKUP(fLineItemInvoiceDetail[[#This Row],[Product]],dProduct[],4,0)*fLineItemInvoiceDetail[[#This Row],[Quanity]]</f>
        <v>242</v>
      </c>
      <c r="AQ1484" s="32">
        <v>126345</v>
      </c>
      <c r="AR1484" s="31" t="s">
        <v>13</v>
      </c>
      <c r="AS1484" s="31">
        <v>44</v>
      </c>
      <c r="AT1484" s="31">
        <v>16.22</v>
      </c>
      <c r="AU1484" s="48">
        <f t="shared" si="48"/>
        <v>71.367175851078571</v>
      </c>
      <c r="AV1484" s="48">
        <f t="shared" si="49"/>
        <v>22.71960632960247</v>
      </c>
    </row>
    <row r="1485" spans="9:48" x14ac:dyDescent="0.25">
      <c r="I1485" s="43">
        <v>126346</v>
      </c>
      <c r="J1485" s="43" t="s">
        <v>6</v>
      </c>
      <c r="K1485" s="43">
        <v>26</v>
      </c>
      <c r="L1485" s="43">
        <v>29.87</v>
      </c>
      <c r="M1485" s="43">
        <f>VLOOKUP(fLineItemInvoiceDetail[[#This Row],[Invoice Number]],fInvoiceHeader[[Invoice Number]:[% Sales Discount]],5,0)*fLineItemInvoiceDetail[[#This Row],[Quanity]]*fLineItemInvoiceDetail[[#This Row],[Unit Price]]</f>
        <v>38.833490923086799</v>
      </c>
      <c r="N14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8.1362068965517231</v>
      </c>
      <c r="O1485" s="43">
        <f>VLOOKUP(fLineItemInvoiceDetail[[#This Row],[Product]],dProduct[],4,0)*fLineItemInvoiceDetail[[#This Row],[Quanity]]</f>
        <v>78</v>
      </c>
      <c r="AQ1485" s="30">
        <v>126346</v>
      </c>
      <c r="AR1485" s="28" t="s">
        <v>6</v>
      </c>
      <c r="AS1485" s="28">
        <v>26</v>
      </c>
      <c r="AT1485" s="28">
        <v>29.87</v>
      </c>
      <c r="AU1485" s="48">
        <f t="shared" si="48"/>
        <v>38.833490923086799</v>
      </c>
      <c r="AV1485" s="48">
        <f t="shared" si="49"/>
        <v>8.1362068965517231</v>
      </c>
    </row>
    <row r="1486" spans="9:48" x14ac:dyDescent="0.25">
      <c r="I1486" s="46">
        <v>126346</v>
      </c>
      <c r="J1486" s="46" t="s">
        <v>15</v>
      </c>
      <c r="K1486" s="46">
        <v>25</v>
      </c>
      <c r="L1486" s="46">
        <v>18.82</v>
      </c>
      <c r="M1486" s="46">
        <f>VLOOKUP(fLineItemInvoiceDetail[[#This Row],[Invoice Number]],fInvoiceHeader[[Invoice Number]:[% Sales Discount]],5,0)*fLineItemInvoiceDetail[[#This Row],[Quanity]]*fLineItemInvoiceDetail[[#This Row],[Unit Price]]</f>
        <v>23.526509076913211</v>
      </c>
      <c r="N14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13.038793103448278</v>
      </c>
      <c r="O1486" s="46">
        <f>VLOOKUP(fLineItemInvoiceDetail[[#This Row],[Product]],dProduct[],4,0)*fLineItemInvoiceDetail[[#This Row],[Quanity]]</f>
        <v>125</v>
      </c>
      <c r="AQ1486" s="32">
        <v>126346</v>
      </c>
      <c r="AR1486" s="31" t="s">
        <v>15</v>
      </c>
      <c r="AS1486" s="31">
        <v>25</v>
      </c>
      <c r="AT1486" s="31">
        <v>18.82</v>
      </c>
      <c r="AU1486" s="48">
        <f t="shared" si="48"/>
        <v>23.526509076913211</v>
      </c>
      <c r="AV1486" s="48">
        <f t="shared" si="49"/>
        <v>13.038793103448278</v>
      </c>
    </row>
    <row r="1487" spans="9:48" x14ac:dyDescent="0.25">
      <c r="I1487" s="43">
        <v>126347</v>
      </c>
      <c r="J1487" s="43" t="s">
        <v>6</v>
      </c>
      <c r="K1487" s="43">
        <v>37</v>
      </c>
      <c r="L1487" s="43">
        <v>29.87</v>
      </c>
      <c r="M1487" s="43">
        <f>VLOOKUP(fLineItemInvoiceDetail[[#This Row],[Invoice Number]],fInvoiceHeader[[Invoice Number]:[% Sales Discount]],5,0)*fLineItemInvoiceDetail[[#This Row],[Quanity]]*fLineItemInvoiceDetail[[#This Row],[Unit Price]]</f>
        <v>55.26</v>
      </c>
      <c r="N14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487" s="43">
        <f>VLOOKUP(fLineItemInvoiceDetail[[#This Row],[Product]],dProduct[],4,0)*fLineItemInvoiceDetail[[#This Row],[Quanity]]</f>
        <v>111</v>
      </c>
      <c r="AQ1487" s="30">
        <v>126347</v>
      </c>
      <c r="AR1487" s="28" t="s">
        <v>6</v>
      </c>
      <c r="AS1487" s="28">
        <v>37</v>
      </c>
      <c r="AT1487" s="28">
        <v>29.87</v>
      </c>
      <c r="AU1487" s="48">
        <f t="shared" si="48"/>
        <v>55.26</v>
      </c>
      <c r="AV1487" s="48">
        <f t="shared" si="49"/>
        <v>17.149999999999999</v>
      </c>
    </row>
    <row r="1488" spans="9:48" x14ac:dyDescent="0.25">
      <c r="I1488" s="46">
        <v>126348</v>
      </c>
      <c r="J1488" s="46" t="s">
        <v>8</v>
      </c>
      <c r="K1488" s="46">
        <v>41</v>
      </c>
      <c r="L1488" s="46">
        <v>18.170000000000002</v>
      </c>
      <c r="M1488" s="46">
        <f>VLOOKUP(fLineItemInvoiceDetail[[#This Row],[Invoice Number]],fInvoiceHeader[[Invoice Number]:[% Sales Discount]],5,0)*fLineItemInvoiceDetail[[#This Row],[Quanity]]*fLineItemInvoiceDetail[[#This Row],[Unit Price]]</f>
        <v>22.350000000000005</v>
      </c>
      <c r="N14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</v>
      </c>
      <c r="O1488" s="46">
        <f>VLOOKUP(fLineItemInvoiceDetail[[#This Row],[Product]],dProduct[],4,0)*fLineItemInvoiceDetail[[#This Row],[Quanity]]</f>
        <v>164</v>
      </c>
      <c r="AQ1488" s="32">
        <v>126348</v>
      </c>
      <c r="AR1488" s="31" t="s">
        <v>8</v>
      </c>
      <c r="AS1488" s="31">
        <v>41</v>
      </c>
      <c r="AT1488" s="31">
        <v>18.170000000000002</v>
      </c>
      <c r="AU1488" s="48">
        <f t="shared" si="48"/>
        <v>22.350000000000005</v>
      </c>
      <c r="AV1488" s="48">
        <f t="shared" si="49"/>
        <v>23.1</v>
      </c>
    </row>
    <row r="1489" spans="9:48" x14ac:dyDescent="0.25">
      <c r="I1489" s="43">
        <v>126351</v>
      </c>
      <c r="J1489" s="43" t="s">
        <v>15</v>
      </c>
      <c r="K1489" s="43">
        <v>93</v>
      </c>
      <c r="L1489" s="43">
        <v>17.37</v>
      </c>
      <c r="M1489" s="43">
        <f>VLOOKUP(fLineItemInvoiceDetail[[#This Row],[Invoice Number]],fInvoiceHeader[[Invoice Number]:[% Sales Discount]],5,0)*fLineItemInvoiceDetail[[#This Row],[Quanity]]*fLineItemInvoiceDetail[[#This Row],[Unit Price]]</f>
        <v>121.15604618160216</v>
      </c>
      <c r="N14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60.655187835420392</v>
      </c>
      <c r="O1489" s="43">
        <f>VLOOKUP(fLineItemInvoiceDetail[[#This Row],[Product]],dProduct[],4,0)*fLineItemInvoiceDetail[[#This Row],[Quanity]]</f>
        <v>465</v>
      </c>
      <c r="AQ1489" s="30">
        <v>126351</v>
      </c>
      <c r="AR1489" s="28" t="s">
        <v>15</v>
      </c>
      <c r="AS1489" s="28">
        <v>93</v>
      </c>
      <c r="AT1489" s="28">
        <v>17.37</v>
      </c>
      <c r="AU1489" s="48">
        <f t="shared" si="48"/>
        <v>121.15604618160216</v>
      </c>
      <c r="AV1489" s="48">
        <f t="shared" si="49"/>
        <v>60.655187835420392</v>
      </c>
    </row>
    <row r="1490" spans="9:48" x14ac:dyDescent="0.25">
      <c r="I1490" s="46">
        <v>126351</v>
      </c>
      <c r="J1490" s="46" t="s">
        <v>17</v>
      </c>
      <c r="K1490" s="46">
        <v>27</v>
      </c>
      <c r="L1490" s="46">
        <v>18.170000000000002</v>
      </c>
      <c r="M1490" s="46">
        <f>VLOOKUP(fLineItemInvoiceDetail[[#This Row],[Invoice Number]],fInvoiceHeader[[Invoice Number]:[% Sales Discount]],5,0)*fLineItemInvoiceDetail[[#This Row],[Quanity]]*fLineItemInvoiceDetail[[#This Row],[Unit Price]]</f>
        <v>36.79433994851599</v>
      </c>
      <c r="N14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22.892441860465116</v>
      </c>
      <c r="O1490" s="46">
        <f>VLOOKUP(fLineItemInvoiceDetail[[#This Row],[Product]],dProduct[],4,0)*fLineItemInvoiceDetail[[#This Row],[Quanity]]</f>
        <v>175.5</v>
      </c>
      <c r="AQ1490" s="32">
        <v>126351</v>
      </c>
      <c r="AR1490" s="31" t="s">
        <v>17</v>
      </c>
      <c r="AS1490" s="31">
        <v>27</v>
      </c>
      <c r="AT1490" s="31">
        <v>18.170000000000002</v>
      </c>
      <c r="AU1490" s="48">
        <f t="shared" si="48"/>
        <v>36.79433994851599</v>
      </c>
      <c r="AV1490" s="48">
        <f t="shared" si="49"/>
        <v>22.892441860465116</v>
      </c>
    </row>
    <row r="1491" spans="9:48" x14ac:dyDescent="0.25">
      <c r="I1491" s="43">
        <v>126351</v>
      </c>
      <c r="J1491" s="43" t="s">
        <v>10</v>
      </c>
      <c r="K1491" s="43">
        <v>33</v>
      </c>
      <c r="L1491" s="43">
        <v>18.82</v>
      </c>
      <c r="M1491" s="43">
        <f>VLOOKUP(fLineItemInvoiceDetail[[#This Row],[Invoice Number]],fInvoiceHeader[[Invoice Number]:[% Sales Discount]],5,0)*fLineItemInvoiceDetail[[#This Row],[Quanity]]*fLineItemInvoiceDetail[[#This Row],[Unit Price]]</f>
        <v>46.579613869881854</v>
      </c>
      <c r="N14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25.827370304114488</v>
      </c>
      <c r="O1491" s="43">
        <f>VLOOKUP(fLineItemInvoiceDetail[[#This Row],[Product]],dProduct[],4,0)*fLineItemInvoiceDetail[[#This Row],[Quanity]]</f>
        <v>198</v>
      </c>
      <c r="AQ1491" s="30">
        <v>126351</v>
      </c>
      <c r="AR1491" s="28" t="s">
        <v>10</v>
      </c>
      <c r="AS1491" s="28">
        <v>33</v>
      </c>
      <c r="AT1491" s="28">
        <v>18.82</v>
      </c>
      <c r="AU1491" s="48">
        <f t="shared" si="48"/>
        <v>46.579613869881854</v>
      </c>
      <c r="AV1491" s="48">
        <f t="shared" si="49"/>
        <v>25.827370304114488</v>
      </c>
    </row>
    <row r="1492" spans="9:48" x14ac:dyDescent="0.25">
      <c r="I1492" s="46">
        <v>126352</v>
      </c>
      <c r="J1492" s="46" t="s">
        <v>11</v>
      </c>
      <c r="K1492" s="46">
        <v>31</v>
      </c>
      <c r="L1492" s="46">
        <v>12.97</v>
      </c>
      <c r="M1492" s="46">
        <f>VLOOKUP(fLineItemInvoiceDetail[[#This Row],[Invoice Number]],fInvoiceHeader[[Invoice Number]:[% Sales Discount]],5,0)*fLineItemInvoiceDetail[[#This Row],[Quanity]]*fLineItemInvoiceDetail[[#This Row],[Unit Price]]</f>
        <v>8.0399999999999991</v>
      </c>
      <c r="N14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492" s="46">
        <f>VLOOKUP(fLineItemInvoiceDetail[[#This Row],[Product]],dProduct[],4,0)*fLineItemInvoiceDetail[[#This Row],[Quanity]]</f>
        <v>155</v>
      </c>
      <c r="AQ1492" s="32">
        <v>126352</v>
      </c>
      <c r="AR1492" s="31" t="s">
        <v>11</v>
      </c>
      <c r="AS1492" s="31">
        <v>31</v>
      </c>
      <c r="AT1492" s="31">
        <v>12.97</v>
      </c>
      <c r="AU1492" s="48">
        <f t="shared" si="48"/>
        <v>8.0399999999999991</v>
      </c>
      <c r="AV1492" s="48">
        <f t="shared" si="49"/>
        <v>21</v>
      </c>
    </row>
    <row r="1493" spans="9:48" x14ac:dyDescent="0.25">
      <c r="I1493" s="43">
        <v>126353</v>
      </c>
      <c r="J1493" s="43" t="s">
        <v>16</v>
      </c>
      <c r="K1493" s="43">
        <v>59</v>
      </c>
      <c r="L1493" s="43">
        <v>11.37</v>
      </c>
      <c r="M1493" s="43">
        <f>VLOOKUP(fLineItemInvoiceDetail[[#This Row],[Invoice Number]],fInvoiceHeader[[Invoice Number]:[% Sales Discount]],5,0)*fLineItemInvoiceDetail[[#This Row],[Quanity]]*fLineItemInvoiceDetail[[#This Row],[Unit Price]]</f>
        <v>67.082999999999984</v>
      </c>
      <c r="N14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16.484523104265403</v>
      </c>
      <c r="O1493" s="43">
        <f>VLOOKUP(fLineItemInvoiceDetail[[#This Row],[Product]],dProduct[],4,0)*fLineItemInvoiceDetail[[#This Row],[Quanity]]</f>
        <v>206.5</v>
      </c>
      <c r="AQ1493" s="30">
        <v>126353</v>
      </c>
      <c r="AR1493" s="28" t="s">
        <v>16</v>
      </c>
      <c r="AS1493" s="28">
        <v>59</v>
      </c>
      <c r="AT1493" s="28">
        <v>11.37</v>
      </c>
      <c r="AU1493" s="48">
        <f t="shared" si="48"/>
        <v>67.082999999999984</v>
      </c>
      <c r="AV1493" s="48">
        <f t="shared" si="49"/>
        <v>16.484523104265403</v>
      </c>
    </row>
    <row r="1494" spans="9:48" x14ac:dyDescent="0.25">
      <c r="I1494" s="46">
        <v>126353</v>
      </c>
      <c r="J1494" s="46" t="s">
        <v>13</v>
      </c>
      <c r="K1494" s="46">
        <v>39</v>
      </c>
      <c r="L1494" s="46">
        <v>16.22</v>
      </c>
      <c r="M1494" s="46">
        <f>VLOOKUP(fLineItemInvoiceDetail[[#This Row],[Invoice Number]],fInvoiceHeader[[Invoice Number]:[% Sales Discount]],5,0)*fLineItemInvoiceDetail[[#This Row],[Quanity]]*fLineItemInvoiceDetail[[#This Row],[Unit Price]]</f>
        <v>63.257999999999988</v>
      </c>
      <c r="N14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17.123148696682463</v>
      </c>
      <c r="O1494" s="46">
        <f>VLOOKUP(fLineItemInvoiceDetail[[#This Row],[Product]],dProduct[],4,0)*fLineItemInvoiceDetail[[#This Row],[Quanity]]</f>
        <v>214.5</v>
      </c>
      <c r="AQ1494" s="32">
        <v>126353</v>
      </c>
      <c r="AR1494" s="31" t="s">
        <v>13</v>
      </c>
      <c r="AS1494" s="31">
        <v>39</v>
      </c>
      <c r="AT1494" s="31">
        <v>16.22</v>
      </c>
      <c r="AU1494" s="48">
        <f t="shared" si="48"/>
        <v>63.257999999999988</v>
      </c>
      <c r="AV1494" s="48">
        <f t="shared" si="49"/>
        <v>17.123148696682463</v>
      </c>
    </row>
    <row r="1495" spans="9:48" x14ac:dyDescent="0.25">
      <c r="I1495" s="43">
        <v>126353</v>
      </c>
      <c r="J1495" s="43" t="s">
        <v>10</v>
      </c>
      <c r="K1495" s="43">
        <v>54</v>
      </c>
      <c r="L1495" s="43">
        <v>17.37</v>
      </c>
      <c r="M1495" s="43">
        <f>VLOOKUP(fLineItemInvoiceDetail[[#This Row],[Invoice Number]],fInvoiceHeader[[Invoice Number]:[% Sales Discount]],5,0)*fLineItemInvoiceDetail[[#This Row],[Quanity]]*fLineItemInvoiceDetail[[#This Row],[Unit Price]]</f>
        <v>93.798000000000002</v>
      </c>
      <c r="N14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25.864336492890995</v>
      </c>
      <c r="O1495" s="43">
        <f>VLOOKUP(fLineItemInvoiceDetail[[#This Row],[Product]],dProduct[],4,0)*fLineItemInvoiceDetail[[#This Row],[Quanity]]</f>
        <v>324</v>
      </c>
      <c r="AQ1495" s="30">
        <v>126353</v>
      </c>
      <c r="AR1495" s="28" t="s">
        <v>10</v>
      </c>
      <c r="AS1495" s="28">
        <v>54</v>
      </c>
      <c r="AT1495" s="28">
        <v>17.37</v>
      </c>
      <c r="AU1495" s="48">
        <f t="shared" si="48"/>
        <v>93.798000000000002</v>
      </c>
      <c r="AV1495" s="48">
        <f t="shared" si="49"/>
        <v>25.864336492890995</v>
      </c>
    </row>
    <row r="1496" spans="9:48" x14ac:dyDescent="0.25">
      <c r="I1496" s="46">
        <v>126353</v>
      </c>
      <c r="J1496" s="46" t="s">
        <v>6</v>
      </c>
      <c r="K1496" s="46">
        <v>33</v>
      </c>
      <c r="L1496" s="46">
        <v>29.87</v>
      </c>
      <c r="M1496" s="46">
        <f>VLOOKUP(fLineItemInvoiceDetail[[#This Row],[Invoice Number]],fInvoiceHeader[[Invoice Number]:[% Sales Discount]],5,0)*fLineItemInvoiceDetail[[#This Row],[Quanity]]*fLineItemInvoiceDetail[[#This Row],[Unit Price]]</f>
        <v>98.570999999999998</v>
      </c>
      <c r="N14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7.9029917061611377</v>
      </c>
      <c r="O1496" s="46">
        <f>VLOOKUP(fLineItemInvoiceDetail[[#This Row],[Product]],dProduct[],4,0)*fLineItemInvoiceDetail[[#This Row],[Quanity]]</f>
        <v>99</v>
      </c>
      <c r="AQ1496" s="32">
        <v>126353</v>
      </c>
      <c r="AR1496" s="31" t="s">
        <v>6</v>
      </c>
      <c r="AS1496" s="31">
        <v>33</v>
      </c>
      <c r="AT1496" s="31">
        <v>29.87</v>
      </c>
      <c r="AU1496" s="48">
        <f t="shared" si="48"/>
        <v>98.570999999999998</v>
      </c>
      <c r="AV1496" s="48">
        <f t="shared" si="49"/>
        <v>7.9029917061611377</v>
      </c>
    </row>
    <row r="1497" spans="9:48" x14ac:dyDescent="0.25">
      <c r="I1497" s="43">
        <v>126354</v>
      </c>
      <c r="J1497" s="43" t="s">
        <v>15</v>
      </c>
      <c r="K1497" s="43">
        <v>162</v>
      </c>
      <c r="L1497" s="43">
        <v>13.03</v>
      </c>
      <c r="M1497" s="43">
        <f>VLOOKUP(fLineItemInvoiceDetail[[#This Row],[Invoice Number]],fInvoiceHeader[[Invoice Number]:[% Sales Discount]],5,0)*fLineItemInvoiceDetail[[#This Row],[Quanity]]*fLineItemInvoiceDetail[[#This Row],[Unit Price]]</f>
        <v>137.21000000000004</v>
      </c>
      <c r="N14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133.875</v>
      </c>
      <c r="O1497" s="43">
        <f>VLOOKUP(fLineItemInvoiceDetail[[#This Row],[Product]],dProduct[],4,0)*fLineItemInvoiceDetail[[#This Row],[Quanity]]</f>
        <v>810</v>
      </c>
      <c r="AQ1497" s="30">
        <v>126354</v>
      </c>
      <c r="AR1497" s="28" t="s">
        <v>15</v>
      </c>
      <c r="AS1497" s="28">
        <v>162</v>
      </c>
      <c r="AT1497" s="28">
        <v>13.03</v>
      </c>
      <c r="AU1497" s="48">
        <f t="shared" si="48"/>
        <v>137.21000000000004</v>
      </c>
      <c r="AV1497" s="48">
        <f t="shared" si="49"/>
        <v>133.875</v>
      </c>
    </row>
    <row r="1498" spans="9:48" x14ac:dyDescent="0.25">
      <c r="I1498" s="46">
        <v>126355</v>
      </c>
      <c r="J1498" s="46" t="s">
        <v>22</v>
      </c>
      <c r="K1498" s="46">
        <v>58</v>
      </c>
      <c r="L1498" s="46">
        <v>45</v>
      </c>
      <c r="M1498" s="46">
        <f>VLOOKUP(fLineItemInvoiceDetail[[#This Row],[Invoice Number]],fInvoiceHeader[[Invoice Number]:[% Sales Discount]],5,0)*fLineItemInvoiceDetail[[#This Row],[Quanity]]*fLineItemInvoiceDetail[[#This Row],[Unit Price]]</f>
        <v>195.74999999999997</v>
      </c>
      <c r="N14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</v>
      </c>
      <c r="O1498" s="46">
        <f>VLOOKUP(fLineItemInvoiceDetail[[#This Row],[Product]],dProduct[],4,0)*fLineItemInvoiceDetail[[#This Row],[Quanity]]</f>
        <v>406</v>
      </c>
      <c r="AQ1498" s="32">
        <v>126355</v>
      </c>
      <c r="AR1498" s="31" t="s">
        <v>22</v>
      </c>
      <c r="AS1498" s="31">
        <v>58</v>
      </c>
      <c r="AT1498" s="31">
        <v>45</v>
      </c>
      <c r="AU1498" s="48">
        <f t="shared" si="48"/>
        <v>195.74999999999997</v>
      </c>
      <c r="AV1498" s="48">
        <f t="shared" si="49"/>
        <v>54.6</v>
      </c>
    </row>
    <row r="1499" spans="9:48" x14ac:dyDescent="0.25">
      <c r="I1499" s="43">
        <v>126357</v>
      </c>
      <c r="J1499" s="43" t="s">
        <v>8</v>
      </c>
      <c r="K1499" s="43">
        <v>73</v>
      </c>
      <c r="L1499" s="43">
        <v>16.77</v>
      </c>
      <c r="M1499" s="43">
        <f>VLOOKUP(fLineItemInvoiceDetail[[#This Row],[Invoice Number]],fInvoiceHeader[[Invoice Number]:[% Sales Discount]],5,0)*fLineItemInvoiceDetail[[#This Row],[Quanity]]*fLineItemInvoiceDetail[[#This Row],[Unit Price]]</f>
        <v>61.209999999999994</v>
      </c>
      <c r="N14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19.95</v>
      </c>
      <c r="O1499" s="43">
        <f>VLOOKUP(fLineItemInvoiceDetail[[#This Row],[Product]],dProduct[],4,0)*fLineItemInvoiceDetail[[#This Row],[Quanity]]</f>
        <v>292</v>
      </c>
      <c r="AQ1499" s="30">
        <v>126357</v>
      </c>
      <c r="AR1499" s="28" t="s">
        <v>8</v>
      </c>
      <c r="AS1499" s="28">
        <v>73</v>
      </c>
      <c r="AT1499" s="28">
        <v>16.77</v>
      </c>
      <c r="AU1499" s="48">
        <f t="shared" si="48"/>
        <v>61.209999999999994</v>
      </c>
      <c r="AV1499" s="48">
        <f t="shared" si="49"/>
        <v>19.95</v>
      </c>
    </row>
    <row r="1500" spans="9:48" x14ac:dyDescent="0.25">
      <c r="I1500" s="46">
        <v>126358</v>
      </c>
      <c r="J1500" s="46" t="s">
        <v>14</v>
      </c>
      <c r="K1500" s="46">
        <v>151</v>
      </c>
      <c r="L1500" s="46">
        <v>13.03</v>
      </c>
      <c r="M1500" s="46">
        <f>VLOOKUP(fLineItemInvoiceDetail[[#This Row],[Invoice Number]],fInvoiceHeader[[Invoice Number]:[% Sales Discount]],5,0)*fLineItemInvoiceDetail[[#This Row],[Quanity]]*fLineItemInvoiceDetail[[#This Row],[Unit Price]]</f>
        <v>196.75148446747272</v>
      </c>
      <c r="N15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143.0458244111349</v>
      </c>
      <c r="O1500" s="46">
        <f>VLOOKUP(fLineItemInvoiceDetail[[#This Row],[Product]],dProduct[],4,0)*fLineItemInvoiceDetail[[#This Row],[Quanity]]</f>
        <v>1057</v>
      </c>
      <c r="AQ1500" s="32">
        <v>126358</v>
      </c>
      <c r="AR1500" s="31" t="s">
        <v>14</v>
      </c>
      <c r="AS1500" s="31">
        <v>151</v>
      </c>
      <c r="AT1500" s="31">
        <v>13.03</v>
      </c>
      <c r="AU1500" s="48">
        <f t="shared" si="48"/>
        <v>196.75148446747272</v>
      </c>
      <c r="AV1500" s="48">
        <f t="shared" si="49"/>
        <v>143.0458244111349</v>
      </c>
    </row>
    <row r="1501" spans="9:48" x14ac:dyDescent="0.25">
      <c r="I1501" s="43">
        <v>126358</v>
      </c>
      <c r="J1501" s="43" t="s">
        <v>21</v>
      </c>
      <c r="K1501" s="43">
        <v>165</v>
      </c>
      <c r="L1501" s="43">
        <v>11.68</v>
      </c>
      <c r="M1501" s="43">
        <f>VLOOKUP(fLineItemInvoiceDetail[[#This Row],[Invoice Number]],fInvoiceHeader[[Invoice Number]:[% Sales Discount]],5,0)*fLineItemInvoiceDetail[[#This Row],[Quanity]]*fLineItemInvoiceDetail[[#This Row],[Unit Price]]</f>
        <v>192.71851553252731</v>
      </c>
      <c r="N15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78.154175588865087</v>
      </c>
      <c r="O1501" s="43">
        <f>VLOOKUP(fLineItemInvoiceDetail[[#This Row],[Product]],dProduct[],4,0)*fLineItemInvoiceDetail[[#This Row],[Quanity]]</f>
        <v>577.5</v>
      </c>
      <c r="AQ1501" s="30">
        <v>126358</v>
      </c>
      <c r="AR1501" s="28" t="s">
        <v>21</v>
      </c>
      <c r="AS1501" s="28">
        <v>165</v>
      </c>
      <c r="AT1501" s="28">
        <v>11.68</v>
      </c>
      <c r="AU1501" s="48">
        <f t="shared" si="48"/>
        <v>192.71851553252731</v>
      </c>
      <c r="AV1501" s="48">
        <f t="shared" si="49"/>
        <v>78.154175588865087</v>
      </c>
    </row>
    <row r="1502" spans="9:48" x14ac:dyDescent="0.25">
      <c r="I1502" s="46">
        <v>126360</v>
      </c>
      <c r="J1502" s="46" t="s">
        <v>14</v>
      </c>
      <c r="K1502" s="46">
        <v>37</v>
      </c>
      <c r="L1502" s="46">
        <v>18.82</v>
      </c>
      <c r="M1502" s="46">
        <f>VLOOKUP(fLineItemInvoiceDetail[[#This Row],[Invoice Number]],fInvoiceHeader[[Invoice Number]:[% Sales Discount]],5,0)*fLineItemInvoiceDetail[[#This Row],[Quanity]]*fLineItemInvoiceDetail[[#This Row],[Unit Price]]</f>
        <v>20.89</v>
      </c>
      <c r="N15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29.75</v>
      </c>
      <c r="O1502" s="46">
        <f>VLOOKUP(fLineItemInvoiceDetail[[#This Row],[Product]],dProduct[],4,0)*fLineItemInvoiceDetail[[#This Row],[Quanity]]</f>
        <v>259</v>
      </c>
      <c r="AQ1502" s="32">
        <v>126360</v>
      </c>
      <c r="AR1502" s="31" t="s">
        <v>14</v>
      </c>
      <c r="AS1502" s="31">
        <v>37</v>
      </c>
      <c r="AT1502" s="31">
        <v>18.82</v>
      </c>
      <c r="AU1502" s="48">
        <f t="shared" si="48"/>
        <v>20.89</v>
      </c>
      <c r="AV1502" s="48">
        <f t="shared" si="49"/>
        <v>29.75</v>
      </c>
    </row>
    <row r="1503" spans="9:48" x14ac:dyDescent="0.25">
      <c r="I1503" s="43">
        <v>126361</v>
      </c>
      <c r="J1503" s="43" t="s">
        <v>15</v>
      </c>
      <c r="K1503" s="43">
        <v>228</v>
      </c>
      <c r="L1503" s="43">
        <v>13.03</v>
      </c>
      <c r="M1503" s="43">
        <f>VLOOKUP(fLineItemInvoiceDetail[[#This Row],[Invoice Number]],fInvoiceHeader[[Invoice Number]:[% Sales Discount]],5,0)*fLineItemInvoiceDetail[[#This Row],[Quanity]]*fLineItemInvoiceDetail[[#This Row],[Unit Price]]</f>
        <v>297.08000000000004</v>
      </c>
      <c r="N15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176.4</v>
      </c>
      <c r="O1503" s="43">
        <f>VLOOKUP(fLineItemInvoiceDetail[[#This Row],[Product]],dProduct[],4,0)*fLineItemInvoiceDetail[[#This Row],[Quanity]]</f>
        <v>1140</v>
      </c>
      <c r="AQ1503" s="30">
        <v>126361</v>
      </c>
      <c r="AR1503" s="28" t="s">
        <v>15</v>
      </c>
      <c r="AS1503" s="28">
        <v>228</v>
      </c>
      <c r="AT1503" s="28">
        <v>13.03</v>
      </c>
      <c r="AU1503" s="48">
        <f t="shared" si="48"/>
        <v>297.08000000000004</v>
      </c>
      <c r="AV1503" s="48">
        <f t="shared" si="49"/>
        <v>176.4</v>
      </c>
    </row>
    <row r="1504" spans="9:48" x14ac:dyDescent="0.25">
      <c r="I1504" s="46">
        <v>126362</v>
      </c>
      <c r="J1504" s="46" t="s">
        <v>6</v>
      </c>
      <c r="K1504" s="46">
        <v>23</v>
      </c>
      <c r="L1504" s="46">
        <v>36.76</v>
      </c>
      <c r="M1504" s="46">
        <f>VLOOKUP(fLineItemInvoiceDetail[[#This Row],[Invoice Number]],fInvoiceHeader[[Invoice Number]:[% Sales Discount]],5,0)*fLineItemInvoiceDetail[[#This Row],[Quanity]]*fLineItemInvoiceDetail[[#This Row],[Unit Price]]</f>
        <v>84.548503759667284</v>
      </c>
      <c r="N15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8.6428484479610486</v>
      </c>
      <c r="O1504" s="46">
        <f>VLOOKUP(fLineItemInvoiceDetail[[#This Row],[Product]],dProduct[],4,0)*fLineItemInvoiceDetail[[#This Row],[Quanity]]</f>
        <v>69</v>
      </c>
      <c r="AQ1504" s="32">
        <v>126362</v>
      </c>
      <c r="AR1504" s="31" t="s">
        <v>6</v>
      </c>
      <c r="AS1504" s="31">
        <v>23</v>
      </c>
      <c r="AT1504" s="31">
        <v>36.76</v>
      </c>
      <c r="AU1504" s="48">
        <f t="shared" si="48"/>
        <v>84.548503759667284</v>
      </c>
      <c r="AV1504" s="48">
        <f t="shared" si="49"/>
        <v>8.6428484479610486</v>
      </c>
    </row>
    <row r="1505" spans="9:48" x14ac:dyDescent="0.25">
      <c r="I1505" s="43">
        <v>126362</v>
      </c>
      <c r="J1505" s="43" t="s">
        <v>21</v>
      </c>
      <c r="K1505" s="43">
        <v>215</v>
      </c>
      <c r="L1505" s="43">
        <v>11.68</v>
      </c>
      <c r="M1505" s="43">
        <f>VLOOKUP(fLineItemInvoiceDetail[[#This Row],[Invoice Number]],fInvoiceHeader[[Invoice Number]:[% Sales Discount]],5,0)*fLineItemInvoiceDetail[[#This Row],[Quanity]]*fLineItemInvoiceDetail[[#This Row],[Unit Price]]</f>
        <v>251.1214962403327</v>
      </c>
      <c r="N15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94.257151552038962</v>
      </c>
      <c r="O1505" s="43">
        <f>VLOOKUP(fLineItemInvoiceDetail[[#This Row],[Product]],dProduct[],4,0)*fLineItemInvoiceDetail[[#This Row],[Quanity]]</f>
        <v>752.5</v>
      </c>
      <c r="AQ1505" s="30">
        <v>126362</v>
      </c>
      <c r="AR1505" s="28" t="s">
        <v>21</v>
      </c>
      <c r="AS1505" s="28">
        <v>215</v>
      </c>
      <c r="AT1505" s="28">
        <v>11.68</v>
      </c>
      <c r="AU1505" s="48">
        <f t="shared" si="48"/>
        <v>251.1214962403327</v>
      </c>
      <c r="AV1505" s="48">
        <f t="shared" si="49"/>
        <v>94.257151552038962</v>
      </c>
    </row>
    <row r="1506" spans="9:48" x14ac:dyDescent="0.25">
      <c r="I1506" s="46">
        <v>126365</v>
      </c>
      <c r="J1506" s="46" t="s">
        <v>13</v>
      </c>
      <c r="K1506" s="46">
        <v>27</v>
      </c>
      <c r="L1506" s="46">
        <v>16.22</v>
      </c>
      <c r="M1506" s="46">
        <f>VLOOKUP(fLineItemInvoiceDetail[[#This Row],[Invoice Number]],fInvoiceHeader[[Invoice Number]:[% Sales Discount]],5,0)*fLineItemInvoiceDetail[[#This Row],[Quanity]]*fLineItemInvoiceDetail[[#This Row],[Unit Price]]</f>
        <v>43.793394072721235</v>
      </c>
      <c r="N15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8.2587394067796609</v>
      </c>
      <c r="O1506" s="46">
        <f>VLOOKUP(fLineItemInvoiceDetail[[#This Row],[Product]],dProduct[],4,0)*fLineItemInvoiceDetail[[#This Row],[Quanity]]</f>
        <v>148.5</v>
      </c>
      <c r="AQ1506" s="32">
        <v>126365</v>
      </c>
      <c r="AR1506" s="31" t="s">
        <v>13</v>
      </c>
      <c r="AS1506" s="31">
        <v>27</v>
      </c>
      <c r="AT1506" s="31">
        <v>16.22</v>
      </c>
      <c r="AU1506" s="48">
        <f t="shared" si="48"/>
        <v>43.793394072721235</v>
      </c>
      <c r="AV1506" s="48">
        <f t="shared" si="49"/>
        <v>8.2587394067796609</v>
      </c>
    </row>
    <row r="1507" spans="9:48" x14ac:dyDescent="0.25">
      <c r="I1507" s="43">
        <v>126365</v>
      </c>
      <c r="J1507" s="43" t="s">
        <v>17</v>
      </c>
      <c r="K1507" s="43">
        <v>195</v>
      </c>
      <c r="L1507" s="43">
        <v>12.58</v>
      </c>
      <c r="M1507" s="43">
        <f>VLOOKUP(fLineItemInvoiceDetail[[#This Row],[Invoice Number]],fInvoiceHeader[[Invoice Number]:[% Sales Discount]],5,0)*fLineItemInvoiceDetail[[#This Row],[Quanity]]*fLineItemInvoiceDetail[[#This Row],[Unit Price]]</f>
        <v>245.30660592727878</v>
      </c>
      <c r="N15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70.491260593220346</v>
      </c>
      <c r="O1507" s="43">
        <f>VLOOKUP(fLineItemInvoiceDetail[[#This Row],[Product]],dProduct[],4,0)*fLineItemInvoiceDetail[[#This Row],[Quanity]]</f>
        <v>1267.5</v>
      </c>
      <c r="AQ1507" s="30">
        <v>126365</v>
      </c>
      <c r="AR1507" s="28" t="s">
        <v>17</v>
      </c>
      <c r="AS1507" s="28">
        <v>195</v>
      </c>
      <c r="AT1507" s="28">
        <v>12.58</v>
      </c>
      <c r="AU1507" s="48">
        <f t="shared" si="48"/>
        <v>245.30660592727878</v>
      </c>
      <c r="AV1507" s="48">
        <f t="shared" si="49"/>
        <v>70.491260593220346</v>
      </c>
    </row>
    <row r="1508" spans="9:48" x14ac:dyDescent="0.25">
      <c r="I1508" s="46">
        <v>126369</v>
      </c>
      <c r="J1508" s="46" t="s">
        <v>22</v>
      </c>
      <c r="K1508" s="46">
        <v>50</v>
      </c>
      <c r="L1508" s="46">
        <v>45</v>
      </c>
      <c r="M1508" s="46">
        <f>VLOOKUP(fLineItemInvoiceDetail[[#This Row],[Invoice Number]],fInvoiceHeader[[Invoice Number]:[% Sales Discount]],5,0)*fLineItemInvoiceDetail[[#This Row],[Quanity]]*fLineItemInvoiceDetail[[#This Row],[Unit Price]]</f>
        <v>225.00075268709293</v>
      </c>
      <c r="N15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34.338582677165356</v>
      </c>
      <c r="O1508" s="46">
        <f>VLOOKUP(fLineItemInvoiceDetail[[#This Row],[Product]],dProduct[],4,0)*fLineItemInvoiceDetail[[#This Row],[Quanity]]</f>
        <v>350</v>
      </c>
      <c r="AQ1508" s="32">
        <v>126369</v>
      </c>
      <c r="AR1508" s="31" t="s">
        <v>22</v>
      </c>
      <c r="AS1508" s="31">
        <v>50</v>
      </c>
      <c r="AT1508" s="31">
        <v>45</v>
      </c>
      <c r="AU1508" s="48">
        <f t="shared" si="48"/>
        <v>225.00075268709293</v>
      </c>
      <c r="AV1508" s="48">
        <f t="shared" si="49"/>
        <v>34.338582677165356</v>
      </c>
    </row>
    <row r="1509" spans="9:48" x14ac:dyDescent="0.25">
      <c r="I1509" s="43">
        <v>126369</v>
      </c>
      <c r="J1509" s="43" t="s">
        <v>11</v>
      </c>
      <c r="K1509" s="43">
        <v>30</v>
      </c>
      <c r="L1509" s="43">
        <v>12.97</v>
      </c>
      <c r="M1509" s="43">
        <f>VLOOKUP(fLineItemInvoiceDetail[[#This Row],[Invoice Number]],fInvoiceHeader[[Invoice Number]:[% Sales Discount]],5,0)*fLineItemInvoiceDetail[[#This Row],[Quanity]]*fLineItemInvoiceDetail[[#This Row],[Unit Price]]</f>
        <v>38.910130164687935</v>
      </c>
      <c r="N15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14.716535433070865</v>
      </c>
      <c r="O1509" s="43">
        <f>VLOOKUP(fLineItemInvoiceDetail[[#This Row],[Product]],dProduct[],4,0)*fLineItemInvoiceDetail[[#This Row],[Quanity]]</f>
        <v>150</v>
      </c>
      <c r="AQ1509" s="30">
        <v>126369</v>
      </c>
      <c r="AR1509" s="28" t="s">
        <v>11</v>
      </c>
      <c r="AS1509" s="28">
        <v>30</v>
      </c>
      <c r="AT1509" s="28">
        <v>12.97</v>
      </c>
      <c r="AU1509" s="48">
        <f t="shared" si="48"/>
        <v>38.910130164687935</v>
      </c>
      <c r="AV1509" s="48">
        <f t="shared" si="49"/>
        <v>14.716535433070865</v>
      </c>
    </row>
    <row r="1510" spans="9:48" x14ac:dyDescent="0.25">
      <c r="I1510" s="46">
        <v>126369</v>
      </c>
      <c r="J1510" s="46" t="s">
        <v>11</v>
      </c>
      <c r="K1510" s="46">
        <v>27</v>
      </c>
      <c r="L1510" s="46">
        <v>12.97</v>
      </c>
      <c r="M1510" s="46">
        <f>VLOOKUP(fLineItemInvoiceDetail[[#This Row],[Invoice Number]],fInvoiceHeader[[Invoice Number]:[% Sales Discount]],5,0)*fLineItemInvoiceDetail[[#This Row],[Quanity]]*fLineItemInvoiceDetail[[#This Row],[Unit Price]]</f>
        <v>35.019117148219145</v>
      </c>
      <c r="N15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13.24488188976378</v>
      </c>
      <c r="O1510" s="46">
        <f>VLOOKUP(fLineItemInvoiceDetail[[#This Row],[Product]],dProduct[],4,0)*fLineItemInvoiceDetail[[#This Row],[Quanity]]</f>
        <v>135</v>
      </c>
      <c r="AQ1510" s="32">
        <v>126369</v>
      </c>
      <c r="AR1510" s="31" t="s">
        <v>11</v>
      </c>
      <c r="AS1510" s="31">
        <v>27</v>
      </c>
      <c r="AT1510" s="31">
        <v>12.97</v>
      </c>
      <c r="AU1510" s="48">
        <f t="shared" si="48"/>
        <v>35.019117148219145</v>
      </c>
      <c r="AV1510" s="48">
        <f t="shared" si="49"/>
        <v>13.24488188976378</v>
      </c>
    </row>
    <row r="1511" spans="9:48" x14ac:dyDescent="0.25">
      <c r="I1511" s="43">
        <v>126370</v>
      </c>
      <c r="J1511" s="43" t="s">
        <v>11</v>
      </c>
      <c r="K1511" s="43">
        <v>75</v>
      </c>
      <c r="L1511" s="43">
        <v>11.97</v>
      </c>
      <c r="M1511" s="43">
        <f>VLOOKUP(fLineItemInvoiceDetail[[#This Row],[Invoice Number]],fInvoiceHeader[[Invoice Number]:[% Sales Discount]],5,0)*fLineItemInvoiceDetail[[#This Row],[Quanity]]*fLineItemInvoiceDetail[[#This Row],[Unit Price]]</f>
        <v>89.774457031226405</v>
      </c>
      <c r="N15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47.423349056603776</v>
      </c>
      <c r="O1511" s="43">
        <f>VLOOKUP(fLineItemInvoiceDetail[[#This Row],[Product]],dProduct[],4,0)*fLineItemInvoiceDetail[[#This Row],[Quanity]]</f>
        <v>375</v>
      </c>
      <c r="AQ1511" s="30">
        <v>126370</v>
      </c>
      <c r="AR1511" s="28" t="s">
        <v>11</v>
      </c>
      <c r="AS1511" s="28">
        <v>75</v>
      </c>
      <c r="AT1511" s="28">
        <v>11.97</v>
      </c>
      <c r="AU1511" s="48">
        <f t="shared" si="48"/>
        <v>89.774457031226405</v>
      </c>
      <c r="AV1511" s="48">
        <f t="shared" si="49"/>
        <v>47.423349056603776</v>
      </c>
    </row>
    <row r="1512" spans="9:48" x14ac:dyDescent="0.25">
      <c r="I1512" s="46">
        <v>126370</v>
      </c>
      <c r="J1512" s="46" t="s">
        <v>6</v>
      </c>
      <c r="K1512" s="46">
        <v>29</v>
      </c>
      <c r="L1512" s="46">
        <v>29.87</v>
      </c>
      <c r="M1512" s="46">
        <f>VLOOKUP(fLineItemInvoiceDetail[[#This Row],[Invoice Number]],fInvoiceHeader[[Invoice Number]:[% Sales Discount]],5,0)*fLineItemInvoiceDetail[[#This Row],[Quanity]]*fLineItemInvoiceDetail[[#This Row],[Unit Price]]</f>
        <v>86.622476094858527</v>
      </c>
      <c r="N15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11.002216981132076</v>
      </c>
      <c r="O1512" s="46">
        <f>VLOOKUP(fLineItemInvoiceDetail[[#This Row],[Product]],dProduct[],4,0)*fLineItemInvoiceDetail[[#This Row],[Quanity]]</f>
        <v>87</v>
      </c>
      <c r="AQ1512" s="32">
        <v>126370</v>
      </c>
      <c r="AR1512" s="31" t="s">
        <v>6</v>
      </c>
      <c r="AS1512" s="31">
        <v>29</v>
      </c>
      <c r="AT1512" s="31">
        <v>29.87</v>
      </c>
      <c r="AU1512" s="48">
        <f t="shared" si="48"/>
        <v>86.622476094858527</v>
      </c>
      <c r="AV1512" s="48">
        <f t="shared" si="49"/>
        <v>11.002216981132076</v>
      </c>
    </row>
    <row r="1513" spans="9:48" x14ac:dyDescent="0.25">
      <c r="I1513" s="43">
        <v>126370</v>
      </c>
      <c r="J1513" s="43" t="s">
        <v>17</v>
      </c>
      <c r="K1513" s="43">
        <v>92</v>
      </c>
      <c r="L1513" s="43">
        <v>16.77</v>
      </c>
      <c r="M1513" s="43">
        <f>VLOOKUP(fLineItemInvoiceDetail[[#This Row],[Invoice Number]],fInvoiceHeader[[Invoice Number]:[% Sales Discount]],5,0)*fLineItemInvoiceDetail[[#This Row],[Quanity]]*fLineItemInvoiceDetail[[#This Row],[Unit Price]]</f>
        <v>154.28306687391512</v>
      </c>
      <c r="N15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75.624433962264149</v>
      </c>
      <c r="O1513" s="43">
        <f>VLOOKUP(fLineItemInvoiceDetail[[#This Row],[Product]],dProduct[],4,0)*fLineItemInvoiceDetail[[#This Row],[Quanity]]</f>
        <v>598</v>
      </c>
      <c r="AQ1513" s="30">
        <v>126370</v>
      </c>
      <c r="AR1513" s="28" t="s">
        <v>17</v>
      </c>
      <c r="AS1513" s="28">
        <v>92</v>
      </c>
      <c r="AT1513" s="28">
        <v>16.77</v>
      </c>
      <c r="AU1513" s="48">
        <f t="shared" si="48"/>
        <v>154.28306687391512</v>
      </c>
      <c r="AV1513" s="48">
        <f t="shared" si="49"/>
        <v>75.624433962264149</v>
      </c>
    </row>
    <row r="1514" spans="9:48" x14ac:dyDescent="0.25">
      <c r="I1514" s="46">
        <v>126371</v>
      </c>
      <c r="J1514" s="46" t="s">
        <v>8</v>
      </c>
      <c r="K1514" s="46">
        <v>36</v>
      </c>
      <c r="L1514" s="46">
        <v>18.170000000000002</v>
      </c>
      <c r="M1514" s="46">
        <f>VLOOKUP(fLineItemInvoiceDetail[[#This Row],[Invoice Number]],fInvoiceHeader[[Invoice Number]:[% Sales Discount]],5,0)*fLineItemInvoiceDetail[[#This Row],[Quanity]]*fLineItemInvoiceDetail[[#This Row],[Unit Price]]</f>
        <v>32.707525004079919</v>
      </c>
      <c r="N15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13.454704595185998</v>
      </c>
      <c r="O1514" s="46">
        <f>VLOOKUP(fLineItemInvoiceDetail[[#This Row],[Product]],dProduct[],4,0)*fLineItemInvoiceDetail[[#This Row],[Quanity]]</f>
        <v>144</v>
      </c>
      <c r="AQ1514" s="32">
        <v>126371</v>
      </c>
      <c r="AR1514" s="31" t="s">
        <v>8</v>
      </c>
      <c r="AS1514" s="31">
        <v>36</v>
      </c>
      <c r="AT1514" s="31">
        <v>18.170000000000002</v>
      </c>
      <c r="AU1514" s="48">
        <f t="shared" si="48"/>
        <v>32.707525004079919</v>
      </c>
      <c r="AV1514" s="48">
        <f t="shared" si="49"/>
        <v>13.454704595185998</v>
      </c>
    </row>
    <row r="1515" spans="9:48" x14ac:dyDescent="0.25">
      <c r="I1515" s="43">
        <v>126371</v>
      </c>
      <c r="J1515" s="43" t="s">
        <v>13</v>
      </c>
      <c r="K1515" s="43">
        <v>26</v>
      </c>
      <c r="L1515" s="43">
        <v>16.22</v>
      </c>
      <c r="M1515" s="43">
        <f>VLOOKUP(fLineItemInvoiceDetail[[#This Row],[Invoice Number]],fInvoiceHeader[[Invoice Number]:[% Sales Discount]],5,0)*fLineItemInvoiceDetail[[#This Row],[Quanity]]*fLineItemInvoiceDetail[[#This Row],[Unit Price]]</f>
        <v>21.086983190730418</v>
      </c>
      <c r="N15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13.361269146608315</v>
      </c>
      <c r="O1515" s="43">
        <f>VLOOKUP(fLineItemInvoiceDetail[[#This Row],[Product]],dProduct[],4,0)*fLineItemInvoiceDetail[[#This Row],[Quanity]]</f>
        <v>143</v>
      </c>
      <c r="AQ1515" s="30">
        <v>126371</v>
      </c>
      <c r="AR1515" s="28" t="s">
        <v>13</v>
      </c>
      <c r="AS1515" s="28">
        <v>26</v>
      </c>
      <c r="AT1515" s="28">
        <v>16.22</v>
      </c>
      <c r="AU1515" s="48">
        <f t="shared" si="48"/>
        <v>21.086983190730418</v>
      </c>
      <c r="AV1515" s="48">
        <f t="shared" si="49"/>
        <v>13.361269146608315</v>
      </c>
    </row>
    <row r="1516" spans="9:48" x14ac:dyDescent="0.25">
      <c r="I1516" s="46">
        <v>126371</v>
      </c>
      <c r="J1516" s="46" t="s">
        <v>15</v>
      </c>
      <c r="K1516" s="46">
        <v>34</v>
      </c>
      <c r="L1516" s="46">
        <v>18.82</v>
      </c>
      <c r="M1516" s="46">
        <f>VLOOKUP(fLineItemInvoiceDetail[[#This Row],[Invoice Number]],fInvoiceHeader[[Invoice Number]:[% Sales Discount]],5,0)*fLineItemInvoiceDetail[[#This Row],[Quanity]]*fLineItemInvoiceDetail[[#This Row],[Unit Price]]</f>
        <v>31.995491805189655</v>
      </c>
      <c r="N15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15.88402625820569</v>
      </c>
      <c r="O1516" s="46">
        <f>VLOOKUP(fLineItemInvoiceDetail[[#This Row],[Product]],dProduct[],4,0)*fLineItemInvoiceDetail[[#This Row],[Quanity]]</f>
        <v>170</v>
      </c>
      <c r="AQ1516" s="32">
        <v>126371</v>
      </c>
      <c r="AR1516" s="31" t="s">
        <v>15</v>
      </c>
      <c r="AS1516" s="31">
        <v>34</v>
      </c>
      <c r="AT1516" s="31">
        <v>18.82</v>
      </c>
      <c r="AU1516" s="48">
        <f t="shared" si="48"/>
        <v>31.995491805189655</v>
      </c>
      <c r="AV1516" s="48">
        <f t="shared" si="49"/>
        <v>15.88402625820569</v>
      </c>
    </row>
    <row r="1517" spans="9:48" x14ac:dyDescent="0.25">
      <c r="I1517" s="43">
        <v>126373</v>
      </c>
      <c r="J1517" s="43" t="s">
        <v>11</v>
      </c>
      <c r="K1517" s="43">
        <v>66</v>
      </c>
      <c r="L1517" s="43">
        <v>11.97</v>
      </c>
      <c r="M1517" s="43">
        <f>VLOOKUP(fLineItemInvoiceDetail[[#This Row],[Invoice Number]],fInvoiceHeader[[Invoice Number]:[% Sales Discount]],5,0)*fLineItemInvoiceDetail[[#This Row],[Quanity]]*fLineItemInvoiceDetail[[#This Row],[Unit Price]]</f>
        <v>39.502217138103163</v>
      </c>
      <c r="N15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43.062138728323696</v>
      </c>
      <c r="O1517" s="43">
        <f>VLOOKUP(fLineItemInvoiceDetail[[#This Row],[Product]],dProduct[],4,0)*fLineItemInvoiceDetail[[#This Row],[Quanity]]</f>
        <v>330</v>
      </c>
      <c r="AQ1517" s="30">
        <v>126373</v>
      </c>
      <c r="AR1517" s="28" t="s">
        <v>11</v>
      </c>
      <c r="AS1517" s="28">
        <v>66</v>
      </c>
      <c r="AT1517" s="28">
        <v>11.97</v>
      </c>
      <c r="AU1517" s="48">
        <f t="shared" si="48"/>
        <v>39.502217138103163</v>
      </c>
      <c r="AV1517" s="48">
        <f t="shared" si="49"/>
        <v>43.062138728323696</v>
      </c>
    </row>
    <row r="1518" spans="9:48" x14ac:dyDescent="0.25">
      <c r="I1518" s="46">
        <v>126373</v>
      </c>
      <c r="J1518" s="46" t="s">
        <v>14</v>
      </c>
      <c r="K1518" s="46">
        <v>27</v>
      </c>
      <c r="L1518" s="46">
        <v>18.82</v>
      </c>
      <c r="M1518" s="46">
        <f>VLOOKUP(fLineItemInvoiceDetail[[#This Row],[Invoice Number]],fInvoiceHeader[[Invoice Number]:[% Sales Discount]],5,0)*fLineItemInvoiceDetail[[#This Row],[Quanity]]*fLineItemInvoiceDetail[[#This Row],[Unit Price]]</f>
        <v>25.407782861896834</v>
      </c>
      <c r="N15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24.662861271676299</v>
      </c>
      <c r="O1518" s="46">
        <f>VLOOKUP(fLineItemInvoiceDetail[[#This Row],[Product]],dProduct[],4,0)*fLineItemInvoiceDetail[[#This Row],[Quanity]]</f>
        <v>189</v>
      </c>
      <c r="AQ1518" s="32">
        <v>126373</v>
      </c>
      <c r="AR1518" s="31" t="s">
        <v>14</v>
      </c>
      <c r="AS1518" s="31">
        <v>27</v>
      </c>
      <c r="AT1518" s="31">
        <v>18.82</v>
      </c>
      <c r="AU1518" s="48">
        <f t="shared" si="48"/>
        <v>25.407782861896834</v>
      </c>
      <c r="AV1518" s="48">
        <f t="shared" si="49"/>
        <v>24.662861271676299</v>
      </c>
    </row>
    <row r="1519" spans="9:48" x14ac:dyDescent="0.25">
      <c r="I1519" s="43">
        <v>126377</v>
      </c>
      <c r="J1519" s="43" t="s">
        <v>15</v>
      </c>
      <c r="K1519" s="43">
        <v>71</v>
      </c>
      <c r="L1519" s="43">
        <v>17.37</v>
      </c>
      <c r="M1519" s="43">
        <f>VLOOKUP(fLineItemInvoiceDetail[[#This Row],[Invoice Number]],fInvoiceHeader[[Invoice Number]:[% Sales Discount]],5,0)*fLineItemInvoiceDetail[[#This Row],[Quanity]]*fLineItemInvoiceDetail[[#This Row],[Unit Price]]</f>
        <v>92.495896245991332</v>
      </c>
      <c r="N15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31.871946254071663</v>
      </c>
      <c r="O1519" s="43">
        <f>VLOOKUP(fLineItemInvoiceDetail[[#This Row],[Product]],dProduct[],4,0)*fLineItemInvoiceDetail[[#This Row],[Quanity]]</f>
        <v>355</v>
      </c>
      <c r="AQ1519" s="30">
        <v>126377</v>
      </c>
      <c r="AR1519" s="28" t="s">
        <v>15</v>
      </c>
      <c r="AS1519" s="28">
        <v>71</v>
      </c>
      <c r="AT1519" s="28">
        <v>17.37</v>
      </c>
      <c r="AU1519" s="48">
        <f t="shared" si="48"/>
        <v>92.495896245991332</v>
      </c>
      <c r="AV1519" s="48">
        <f t="shared" si="49"/>
        <v>31.871946254071663</v>
      </c>
    </row>
    <row r="1520" spans="9:48" x14ac:dyDescent="0.25">
      <c r="I1520" s="46">
        <v>126377</v>
      </c>
      <c r="J1520" s="46" t="s">
        <v>21</v>
      </c>
      <c r="K1520" s="46">
        <v>74</v>
      </c>
      <c r="L1520" s="46">
        <v>15.57</v>
      </c>
      <c r="M1520" s="46">
        <f>VLOOKUP(fLineItemInvoiceDetail[[#This Row],[Invoice Number]],fInvoiceHeader[[Invoice Number]:[% Sales Discount]],5,0)*fLineItemInvoiceDetail[[#This Row],[Quanity]]*fLineItemInvoiceDetail[[#This Row],[Unit Price]]</f>
        <v>86.414103754008693</v>
      </c>
      <c r="N15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23.253053745928341</v>
      </c>
      <c r="O1520" s="46">
        <f>VLOOKUP(fLineItemInvoiceDetail[[#This Row],[Product]],dProduct[],4,0)*fLineItemInvoiceDetail[[#This Row],[Quanity]]</f>
        <v>259</v>
      </c>
      <c r="AQ1520" s="32">
        <v>126377</v>
      </c>
      <c r="AR1520" s="31" t="s">
        <v>21</v>
      </c>
      <c r="AS1520" s="31">
        <v>74</v>
      </c>
      <c r="AT1520" s="31">
        <v>15.57</v>
      </c>
      <c r="AU1520" s="48">
        <f t="shared" si="48"/>
        <v>86.414103754008693</v>
      </c>
      <c r="AV1520" s="48">
        <f t="shared" si="49"/>
        <v>23.253053745928341</v>
      </c>
    </row>
    <row r="1521" spans="9:48" x14ac:dyDescent="0.25">
      <c r="I1521" s="43">
        <v>126378</v>
      </c>
      <c r="J1521" s="43" t="s">
        <v>10</v>
      </c>
      <c r="K1521" s="43">
        <v>61</v>
      </c>
      <c r="L1521" s="43">
        <v>17.37</v>
      </c>
      <c r="M1521" s="43">
        <f>VLOOKUP(fLineItemInvoiceDetail[[#This Row],[Invoice Number]],fInvoiceHeader[[Invoice Number]:[% Sales Discount]],5,0)*fLineItemInvoiceDetail[[#This Row],[Quanity]]*fLineItemInvoiceDetail[[#This Row],[Unit Price]]</f>
        <v>105.9556584919635</v>
      </c>
      <c r="N15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38.218311746315315</v>
      </c>
      <c r="O1521" s="43">
        <f>VLOOKUP(fLineItemInvoiceDetail[[#This Row],[Product]],dProduct[],4,0)*fLineItemInvoiceDetail[[#This Row],[Quanity]]</f>
        <v>366</v>
      </c>
      <c r="AQ1521" s="30">
        <v>126378</v>
      </c>
      <c r="AR1521" s="28" t="s">
        <v>10</v>
      </c>
      <c r="AS1521" s="28">
        <v>61</v>
      </c>
      <c r="AT1521" s="28">
        <v>17.37</v>
      </c>
      <c r="AU1521" s="48">
        <f t="shared" si="48"/>
        <v>105.9556584919635</v>
      </c>
      <c r="AV1521" s="48">
        <f t="shared" si="49"/>
        <v>38.218311746315315</v>
      </c>
    </row>
    <row r="1522" spans="9:48" x14ac:dyDescent="0.25">
      <c r="I1522" s="46">
        <v>126378</v>
      </c>
      <c r="J1522" s="46" t="s">
        <v>16</v>
      </c>
      <c r="K1522" s="46">
        <v>181</v>
      </c>
      <c r="L1522" s="46">
        <v>8.5299999999999994</v>
      </c>
      <c r="M1522" s="46">
        <f>VLOOKUP(fLineItemInvoiceDetail[[#This Row],[Invoice Number]],fInvoiceHeader[[Invoice Number]:[% Sales Discount]],5,0)*fLineItemInvoiceDetail[[#This Row],[Quanity]]*fLineItemInvoiceDetail[[#This Row],[Unit Price]]</f>
        <v>154.39104524995724</v>
      </c>
      <c r="N15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66.151094238499326</v>
      </c>
      <c r="O1522" s="46">
        <f>VLOOKUP(fLineItemInvoiceDetail[[#This Row],[Product]],dProduct[],4,0)*fLineItemInvoiceDetail[[#This Row],[Quanity]]</f>
        <v>633.5</v>
      </c>
      <c r="AQ1522" s="32">
        <v>126378</v>
      </c>
      <c r="AR1522" s="31" t="s">
        <v>16</v>
      </c>
      <c r="AS1522" s="31">
        <v>181</v>
      </c>
      <c r="AT1522" s="31">
        <v>8.5299999999999994</v>
      </c>
      <c r="AU1522" s="48">
        <f t="shared" si="48"/>
        <v>154.39104524995724</v>
      </c>
      <c r="AV1522" s="48">
        <f t="shared" si="49"/>
        <v>66.151094238499326</v>
      </c>
    </row>
    <row r="1523" spans="9:48" x14ac:dyDescent="0.25">
      <c r="I1523" s="43">
        <v>126378</v>
      </c>
      <c r="J1523" s="43" t="s">
        <v>15</v>
      </c>
      <c r="K1523" s="43">
        <v>24</v>
      </c>
      <c r="L1523" s="43">
        <v>23.16</v>
      </c>
      <c r="M1523" s="43">
        <f>VLOOKUP(fLineItemInvoiceDetail[[#This Row],[Invoice Number]],fInvoiceHeader[[Invoice Number]:[% Sales Discount]],5,0)*fLineItemInvoiceDetail[[#This Row],[Quanity]]*fLineItemInvoiceDetail[[#This Row],[Unit Price]]</f>
        <v>55.583296258079216</v>
      </c>
      <c r="N15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12.530594015185351</v>
      </c>
      <c r="O1523" s="43">
        <f>VLOOKUP(fLineItemInvoiceDetail[[#This Row],[Product]],dProduct[],4,0)*fLineItemInvoiceDetail[[#This Row],[Quanity]]</f>
        <v>120</v>
      </c>
      <c r="AQ1523" s="30">
        <v>126378</v>
      </c>
      <c r="AR1523" s="28" t="s">
        <v>15</v>
      </c>
      <c r="AS1523" s="28">
        <v>24</v>
      </c>
      <c r="AT1523" s="28">
        <v>23.16</v>
      </c>
      <c r="AU1523" s="48">
        <f t="shared" si="48"/>
        <v>55.583296258079216</v>
      </c>
      <c r="AV1523" s="48">
        <f t="shared" si="49"/>
        <v>12.530594015185351</v>
      </c>
    </row>
    <row r="1524" spans="9:48" x14ac:dyDescent="0.25">
      <c r="I1524" s="46">
        <v>126380</v>
      </c>
      <c r="J1524" s="46" t="s">
        <v>11</v>
      </c>
      <c r="K1524" s="46">
        <v>25</v>
      </c>
      <c r="L1524" s="46">
        <v>12.97</v>
      </c>
      <c r="M1524" s="46">
        <f>VLOOKUP(fLineItemInvoiceDetail[[#This Row],[Invoice Number]],fInvoiceHeader[[Invoice Number]:[% Sales Discount]],5,0)*fLineItemInvoiceDetail[[#This Row],[Quanity]]*fLineItemInvoiceDetail[[#This Row],[Unit Price]]</f>
        <v>6.4900000000000011</v>
      </c>
      <c r="N15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</v>
      </c>
      <c r="O1524" s="46">
        <f>VLOOKUP(fLineItemInvoiceDetail[[#This Row],[Product]],dProduct[],4,0)*fLineItemInvoiceDetail[[#This Row],[Quanity]]</f>
        <v>125</v>
      </c>
      <c r="AQ1524" s="32">
        <v>126380</v>
      </c>
      <c r="AR1524" s="31" t="s">
        <v>11</v>
      </c>
      <c r="AS1524" s="31">
        <v>25</v>
      </c>
      <c r="AT1524" s="31">
        <v>12.97</v>
      </c>
      <c r="AU1524" s="48">
        <f t="shared" si="48"/>
        <v>6.4900000000000011</v>
      </c>
      <c r="AV1524" s="48">
        <f t="shared" si="49"/>
        <v>14</v>
      </c>
    </row>
    <row r="1525" spans="9:48" x14ac:dyDescent="0.25">
      <c r="I1525" s="43">
        <v>126381</v>
      </c>
      <c r="J1525" s="43" t="s">
        <v>21</v>
      </c>
      <c r="K1525" s="43">
        <v>34</v>
      </c>
      <c r="L1525" s="43">
        <v>16.87</v>
      </c>
      <c r="M1525" s="43">
        <f>VLOOKUP(fLineItemInvoiceDetail[[#This Row],[Invoice Number]],fInvoiceHeader[[Invoice Number]:[% Sales Discount]],5,0)*fLineItemInvoiceDetail[[#This Row],[Quanity]]*fLineItemInvoiceDetail[[#This Row],[Unit Price]]</f>
        <v>17.21</v>
      </c>
      <c r="N15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525" s="43">
        <f>VLOOKUP(fLineItemInvoiceDetail[[#This Row],[Product]],dProduct[],4,0)*fLineItemInvoiceDetail[[#This Row],[Quanity]]</f>
        <v>119</v>
      </c>
      <c r="AQ1525" s="30">
        <v>126381</v>
      </c>
      <c r="AR1525" s="28" t="s">
        <v>21</v>
      </c>
      <c r="AS1525" s="28">
        <v>34</v>
      </c>
      <c r="AT1525" s="28">
        <v>16.87</v>
      </c>
      <c r="AU1525" s="48">
        <f t="shared" si="48"/>
        <v>17.21</v>
      </c>
      <c r="AV1525" s="48">
        <f t="shared" si="49"/>
        <v>9.8000000000000007</v>
      </c>
    </row>
    <row r="1526" spans="9:48" x14ac:dyDescent="0.25">
      <c r="I1526" s="46">
        <v>126382</v>
      </c>
      <c r="J1526" s="46" t="s">
        <v>22</v>
      </c>
      <c r="K1526" s="46">
        <v>31</v>
      </c>
      <c r="L1526" s="46">
        <v>48.75</v>
      </c>
      <c r="M1526" s="46">
        <f>VLOOKUP(fLineItemInvoiceDetail[[#This Row],[Invoice Number]],fInvoiceHeader[[Invoice Number]:[% Sales Discount]],5,0)*fLineItemInvoiceDetail[[#This Row],[Quanity]]*fLineItemInvoiceDetail[[#This Row],[Unit Price]]</f>
        <v>75.564791508718727</v>
      </c>
      <c r="N15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32.953512396694215</v>
      </c>
      <c r="O1526" s="46">
        <f>VLOOKUP(fLineItemInvoiceDetail[[#This Row],[Product]],dProduct[],4,0)*fLineItemInvoiceDetail[[#This Row],[Quanity]]</f>
        <v>217</v>
      </c>
      <c r="AQ1526" s="32">
        <v>126382</v>
      </c>
      <c r="AR1526" s="31" t="s">
        <v>22</v>
      </c>
      <c r="AS1526" s="31">
        <v>31</v>
      </c>
      <c r="AT1526" s="31">
        <v>48.75</v>
      </c>
      <c r="AU1526" s="48">
        <f t="shared" si="48"/>
        <v>75.564791508718727</v>
      </c>
      <c r="AV1526" s="48">
        <f t="shared" si="49"/>
        <v>32.953512396694215</v>
      </c>
    </row>
    <row r="1527" spans="9:48" x14ac:dyDescent="0.25">
      <c r="I1527" s="43">
        <v>126382</v>
      </c>
      <c r="J1527" s="43" t="s">
        <v>15</v>
      </c>
      <c r="K1527" s="43">
        <v>5</v>
      </c>
      <c r="L1527" s="43">
        <v>27.5</v>
      </c>
      <c r="M1527" s="43">
        <f>VLOOKUP(fLineItemInvoiceDetail[[#This Row],[Invoice Number]],fInvoiceHeader[[Invoice Number]:[% Sales Discount]],5,0)*fLineItemInvoiceDetail[[#This Row],[Quanity]]*fLineItemInvoiceDetail[[#This Row],[Unit Price]]</f>
        <v>6.8752084912812732</v>
      </c>
      <c r="N15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3.7964876033057853</v>
      </c>
      <c r="O1527" s="43">
        <f>VLOOKUP(fLineItemInvoiceDetail[[#This Row],[Product]],dProduct[],4,0)*fLineItemInvoiceDetail[[#This Row],[Quanity]]</f>
        <v>25</v>
      </c>
      <c r="AQ1527" s="30">
        <v>126382</v>
      </c>
      <c r="AR1527" s="28" t="s">
        <v>15</v>
      </c>
      <c r="AS1527" s="28">
        <v>5</v>
      </c>
      <c r="AT1527" s="28">
        <v>27.5</v>
      </c>
      <c r="AU1527" s="48">
        <f t="shared" si="48"/>
        <v>6.8752084912812732</v>
      </c>
      <c r="AV1527" s="48">
        <f t="shared" si="49"/>
        <v>3.7964876033057853</v>
      </c>
    </row>
    <row r="1528" spans="9:48" x14ac:dyDescent="0.25">
      <c r="I1528" s="46">
        <v>126384</v>
      </c>
      <c r="J1528" s="46" t="s">
        <v>15</v>
      </c>
      <c r="K1528" s="46">
        <v>8</v>
      </c>
      <c r="L1528" s="46">
        <v>27.5</v>
      </c>
      <c r="M1528" s="46">
        <f>VLOOKUP(fLineItemInvoiceDetail[[#This Row],[Invoice Number]],fInvoiceHeader[[Invoice Number]:[% Sales Discount]],5,0)*fLineItemInvoiceDetail[[#This Row],[Quanity]]*fLineItemInvoiceDetail[[#This Row],[Unit Price]]</f>
        <v>14.300561782963285</v>
      </c>
      <c r="N15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5.7563451776649748</v>
      </c>
      <c r="O1528" s="46">
        <f>VLOOKUP(fLineItemInvoiceDetail[[#This Row],[Product]],dProduct[],4,0)*fLineItemInvoiceDetail[[#This Row],[Quanity]]</f>
        <v>40</v>
      </c>
      <c r="AQ1528" s="32">
        <v>126384</v>
      </c>
      <c r="AR1528" s="31" t="s">
        <v>15</v>
      </c>
      <c r="AS1528" s="31">
        <v>8</v>
      </c>
      <c r="AT1528" s="31">
        <v>27.5</v>
      </c>
      <c r="AU1528" s="48">
        <f t="shared" si="48"/>
        <v>14.300561782963285</v>
      </c>
      <c r="AV1528" s="48">
        <f t="shared" si="49"/>
        <v>5.7563451776649748</v>
      </c>
    </row>
    <row r="1529" spans="9:48" x14ac:dyDescent="0.25">
      <c r="I1529" s="43">
        <v>126384</v>
      </c>
      <c r="J1529" s="43" t="s">
        <v>13</v>
      </c>
      <c r="K1529" s="43">
        <v>69</v>
      </c>
      <c r="L1529" s="43">
        <v>14.97</v>
      </c>
      <c r="M1529" s="43">
        <f>VLOOKUP(fLineItemInvoiceDetail[[#This Row],[Invoice Number]],fInvoiceHeader[[Invoice Number]:[% Sales Discount]],5,0)*fLineItemInvoiceDetail[[#This Row],[Quanity]]*fLineItemInvoiceDetail[[#This Row],[Unit Price]]</f>
        <v>67.143087647619396</v>
      </c>
      <c r="N15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54.613324873096438</v>
      </c>
      <c r="O1529" s="43">
        <f>VLOOKUP(fLineItemInvoiceDetail[[#This Row],[Product]],dProduct[],4,0)*fLineItemInvoiceDetail[[#This Row],[Quanity]]</f>
        <v>379.5</v>
      </c>
      <c r="AQ1529" s="30">
        <v>126384</v>
      </c>
      <c r="AR1529" s="28" t="s">
        <v>13</v>
      </c>
      <c r="AS1529" s="28">
        <v>69</v>
      </c>
      <c r="AT1529" s="28">
        <v>14.97</v>
      </c>
      <c r="AU1529" s="48">
        <f t="shared" si="48"/>
        <v>67.143087647619396</v>
      </c>
      <c r="AV1529" s="48">
        <f t="shared" si="49"/>
        <v>54.613324873096438</v>
      </c>
    </row>
    <row r="1530" spans="9:48" x14ac:dyDescent="0.25">
      <c r="I1530" s="46">
        <v>126384</v>
      </c>
      <c r="J1530" s="46" t="s">
        <v>11</v>
      </c>
      <c r="K1530" s="46">
        <v>54</v>
      </c>
      <c r="L1530" s="46">
        <v>11.97</v>
      </c>
      <c r="M1530" s="46">
        <f>VLOOKUP(fLineItemInvoiceDetail[[#This Row],[Invoice Number]],fInvoiceHeader[[Invoice Number]:[% Sales Discount]],5,0)*fLineItemInvoiceDetail[[#This Row],[Quanity]]*fLineItemInvoiceDetail[[#This Row],[Unit Price]]</f>
        <v>42.016350569417312</v>
      </c>
      <c r="N15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38.85532994923858</v>
      </c>
      <c r="O1530" s="46">
        <f>VLOOKUP(fLineItemInvoiceDetail[[#This Row],[Product]],dProduct[],4,0)*fLineItemInvoiceDetail[[#This Row],[Quanity]]</f>
        <v>270</v>
      </c>
      <c r="AQ1530" s="32">
        <v>126384</v>
      </c>
      <c r="AR1530" s="31" t="s">
        <v>11</v>
      </c>
      <c r="AS1530" s="31">
        <v>54</v>
      </c>
      <c r="AT1530" s="31">
        <v>11.97</v>
      </c>
      <c r="AU1530" s="48">
        <f t="shared" si="48"/>
        <v>42.016350569417312</v>
      </c>
      <c r="AV1530" s="48">
        <f t="shared" si="49"/>
        <v>38.85532994923858</v>
      </c>
    </row>
    <row r="1531" spans="9:48" x14ac:dyDescent="0.25">
      <c r="I1531" s="43">
        <v>126386</v>
      </c>
      <c r="J1531" s="43" t="s">
        <v>15</v>
      </c>
      <c r="K1531" s="43">
        <v>64</v>
      </c>
      <c r="L1531" s="43">
        <v>17.37</v>
      </c>
      <c r="M1531" s="43">
        <f>VLOOKUP(fLineItemInvoiceDetail[[#This Row],[Invoice Number]],fInvoiceHeader[[Invoice Number]:[% Sales Discount]],5,0)*fLineItemInvoiceDetail[[#This Row],[Quanity]]*fLineItemInvoiceDetail[[#This Row],[Unit Price]]</f>
        <v>55.58</v>
      </c>
      <c r="N15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531" s="43">
        <f>VLOOKUP(fLineItemInvoiceDetail[[#This Row],[Product]],dProduct[],4,0)*fLineItemInvoiceDetail[[#This Row],[Quanity]]</f>
        <v>320</v>
      </c>
      <c r="AQ1531" s="30">
        <v>126386</v>
      </c>
      <c r="AR1531" s="28" t="s">
        <v>15</v>
      </c>
      <c r="AS1531" s="28">
        <v>64</v>
      </c>
      <c r="AT1531" s="28">
        <v>17.37</v>
      </c>
      <c r="AU1531" s="48">
        <f t="shared" si="48"/>
        <v>55.58</v>
      </c>
      <c r="AV1531" s="48">
        <f t="shared" si="49"/>
        <v>21</v>
      </c>
    </row>
    <row r="1532" spans="9:48" x14ac:dyDescent="0.25">
      <c r="I1532" s="46">
        <v>126387</v>
      </c>
      <c r="J1532" s="46" t="s">
        <v>8</v>
      </c>
      <c r="K1532" s="46">
        <v>134</v>
      </c>
      <c r="L1532" s="46">
        <v>15.37</v>
      </c>
      <c r="M1532" s="46">
        <f>VLOOKUP(fLineItemInvoiceDetail[[#This Row],[Invoice Number]],fInvoiceHeader[[Invoice Number]:[% Sales Discount]],5,0)*fLineItemInvoiceDetail[[#This Row],[Quanity]]*fLineItemInvoiceDetail[[#This Row],[Unit Price]]</f>
        <v>133.87</v>
      </c>
      <c r="N15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77.349999999999994</v>
      </c>
      <c r="O1532" s="46">
        <f>VLOOKUP(fLineItemInvoiceDetail[[#This Row],[Product]],dProduct[],4,0)*fLineItemInvoiceDetail[[#This Row],[Quanity]]</f>
        <v>536</v>
      </c>
      <c r="AQ1532" s="32">
        <v>126387</v>
      </c>
      <c r="AR1532" s="31" t="s">
        <v>8</v>
      </c>
      <c r="AS1532" s="31">
        <v>134</v>
      </c>
      <c r="AT1532" s="31">
        <v>15.37</v>
      </c>
      <c r="AU1532" s="48">
        <f t="shared" si="48"/>
        <v>133.87</v>
      </c>
      <c r="AV1532" s="48">
        <f t="shared" si="49"/>
        <v>77.349999999999994</v>
      </c>
    </row>
    <row r="1533" spans="9:48" x14ac:dyDescent="0.25">
      <c r="I1533" s="43">
        <v>126388</v>
      </c>
      <c r="J1533" s="43" t="s">
        <v>17</v>
      </c>
      <c r="K1533" s="43">
        <v>75</v>
      </c>
      <c r="L1533" s="43">
        <v>16.77</v>
      </c>
      <c r="M1533" s="43">
        <f>VLOOKUP(fLineItemInvoiceDetail[[#This Row],[Invoice Number]],fInvoiceHeader[[Invoice Number]:[% Sales Discount]],5,0)*fLineItemInvoiceDetail[[#This Row],[Quanity]]*fLineItemInvoiceDetail[[#This Row],[Unit Price]]</f>
        <v>62.89</v>
      </c>
      <c r="N15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43.4</v>
      </c>
      <c r="O1533" s="43">
        <f>VLOOKUP(fLineItemInvoiceDetail[[#This Row],[Product]],dProduct[],4,0)*fLineItemInvoiceDetail[[#This Row],[Quanity]]</f>
        <v>487.5</v>
      </c>
      <c r="AQ1533" s="30">
        <v>126388</v>
      </c>
      <c r="AR1533" s="28" t="s">
        <v>17</v>
      </c>
      <c r="AS1533" s="28">
        <v>75</v>
      </c>
      <c r="AT1533" s="28">
        <v>16.77</v>
      </c>
      <c r="AU1533" s="48">
        <f t="shared" si="48"/>
        <v>62.89</v>
      </c>
      <c r="AV1533" s="48">
        <f t="shared" si="49"/>
        <v>43.4</v>
      </c>
    </row>
    <row r="1534" spans="9:48" x14ac:dyDescent="0.25">
      <c r="I1534" s="46">
        <v>126389</v>
      </c>
      <c r="J1534" s="46" t="s">
        <v>14</v>
      </c>
      <c r="K1534" s="46">
        <v>40</v>
      </c>
      <c r="L1534" s="46">
        <v>18.82</v>
      </c>
      <c r="M1534" s="46">
        <f>VLOOKUP(fLineItemInvoiceDetail[[#This Row],[Invoice Number]],fInvoiceHeader[[Invoice Number]:[% Sales Discount]],5,0)*fLineItemInvoiceDetail[[#This Row],[Quanity]]*fLineItemInvoiceDetail[[#This Row],[Unit Price]]</f>
        <v>56.461369248612321</v>
      </c>
      <c r="N15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40.643410852713181</v>
      </c>
      <c r="O1534" s="46">
        <f>VLOOKUP(fLineItemInvoiceDetail[[#This Row],[Product]],dProduct[],4,0)*fLineItemInvoiceDetail[[#This Row],[Quanity]]</f>
        <v>280</v>
      </c>
      <c r="AQ1534" s="32">
        <v>126389</v>
      </c>
      <c r="AR1534" s="31" t="s">
        <v>14</v>
      </c>
      <c r="AS1534" s="31">
        <v>40</v>
      </c>
      <c r="AT1534" s="31">
        <v>18.82</v>
      </c>
      <c r="AU1534" s="48">
        <f t="shared" si="48"/>
        <v>56.461369248612321</v>
      </c>
      <c r="AV1534" s="48">
        <f t="shared" si="49"/>
        <v>40.643410852713181</v>
      </c>
    </row>
    <row r="1535" spans="9:48" x14ac:dyDescent="0.25">
      <c r="I1535" s="43">
        <v>126389</v>
      </c>
      <c r="J1535" s="43" t="s">
        <v>16</v>
      </c>
      <c r="K1535" s="43">
        <v>34</v>
      </c>
      <c r="L1535" s="43">
        <v>12.32</v>
      </c>
      <c r="M1535" s="43">
        <f>VLOOKUP(fLineItemInvoiceDetail[[#This Row],[Invoice Number]],fInvoiceHeader[[Invoice Number]:[% Sales Discount]],5,0)*fLineItemInvoiceDetail[[#This Row],[Quanity]]*fLineItemInvoiceDetail[[#This Row],[Unit Price]]</f>
        <v>31.41676189008864</v>
      </c>
      <c r="N15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17.273449612403102</v>
      </c>
      <c r="O1535" s="43">
        <f>VLOOKUP(fLineItemInvoiceDetail[[#This Row],[Product]],dProduct[],4,0)*fLineItemInvoiceDetail[[#This Row],[Quanity]]</f>
        <v>119</v>
      </c>
      <c r="AQ1535" s="30">
        <v>126389</v>
      </c>
      <c r="AR1535" s="28" t="s">
        <v>16</v>
      </c>
      <c r="AS1535" s="28">
        <v>34</v>
      </c>
      <c r="AT1535" s="28">
        <v>12.32</v>
      </c>
      <c r="AU1535" s="48">
        <f t="shared" si="48"/>
        <v>31.41676189008864</v>
      </c>
      <c r="AV1535" s="48">
        <f t="shared" si="49"/>
        <v>17.273449612403102</v>
      </c>
    </row>
    <row r="1536" spans="9:48" x14ac:dyDescent="0.25">
      <c r="I1536" s="46">
        <v>126389</v>
      </c>
      <c r="J1536" s="46" t="s">
        <v>6</v>
      </c>
      <c r="K1536" s="46">
        <v>39</v>
      </c>
      <c r="L1536" s="46">
        <v>29.87</v>
      </c>
      <c r="M1536" s="46">
        <f>VLOOKUP(fLineItemInvoiceDetail[[#This Row],[Invoice Number]],fInvoiceHeader[[Invoice Number]:[% Sales Discount]],5,0)*fLineItemInvoiceDetail[[#This Row],[Quanity]]*fLineItemInvoiceDetail[[#This Row],[Unit Price]]</f>
        <v>87.371868861299077</v>
      </c>
      <c r="N15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16.983139534883723</v>
      </c>
      <c r="O1536" s="46">
        <f>VLOOKUP(fLineItemInvoiceDetail[[#This Row],[Product]],dProduct[],4,0)*fLineItemInvoiceDetail[[#This Row],[Quanity]]</f>
        <v>117</v>
      </c>
      <c r="AQ1536" s="32">
        <v>126389</v>
      </c>
      <c r="AR1536" s="31" t="s">
        <v>6</v>
      </c>
      <c r="AS1536" s="31">
        <v>39</v>
      </c>
      <c r="AT1536" s="31">
        <v>29.87</v>
      </c>
      <c r="AU1536" s="48">
        <f t="shared" si="48"/>
        <v>87.371868861299077</v>
      </c>
      <c r="AV1536" s="48">
        <f t="shared" si="49"/>
        <v>16.983139534883723</v>
      </c>
    </row>
    <row r="1537" spans="9:48" x14ac:dyDescent="0.25">
      <c r="I1537" s="43">
        <v>126390</v>
      </c>
      <c r="J1537" s="43" t="s">
        <v>6</v>
      </c>
      <c r="K1537" s="43">
        <v>11</v>
      </c>
      <c r="L1537" s="43">
        <v>43.65</v>
      </c>
      <c r="M1537" s="43">
        <f>VLOOKUP(fLineItemInvoiceDetail[[#This Row],[Invoice Number]],fInvoiceHeader[[Invoice Number]:[% Sales Discount]],5,0)*fLineItemInvoiceDetail[[#This Row],[Quanity]]*fLineItemInvoiceDetail[[#This Row],[Unit Price]]</f>
        <v>24.006741133518773</v>
      </c>
      <c r="N15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3.8178631051752929</v>
      </c>
      <c r="O1537" s="43">
        <f>VLOOKUP(fLineItemInvoiceDetail[[#This Row],[Product]],dProduct[],4,0)*fLineItemInvoiceDetail[[#This Row],[Quanity]]</f>
        <v>33</v>
      </c>
      <c r="AQ1537" s="30">
        <v>126390</v>
      </c>
      <c r="AR1537" s="28" t="s">
        <v>6</v>
      </c>
      <c r="AS1537" s="28">
        <v>11</v>
      </c>
      <c r="AT1537" s="28">
        <v>43.65</v>
      </c>
      <c r="AU1537" s="48">
        <f t="shared" si="48"/>
        <v>24.006741133518773</v>
      </c>
      <c r="AV1537" s="48">
        <f t="shared" si="49"/>
        <v>3.8178631051752929</v>
      </c>
    </row>
    <row r="1538" spans="9:48" x14ac:dyDescent="0.25">
      <c r="I1538" s="46">
        <v>126390</v>
      </c>
      <c r="J1538" s="46" t="s">
        <v>11</v>
      </c>
      <c r="K1538" s="46">
        <v>33</v>
      </c>
      <c r="L1538" s="46">
        <v>12.97</v>
      </c>
      <c r="M1538" s="46">
        <f>VLOOKUP(fLineItemInvoiceDetail[[#This Row],[Invoice Number]],fInvoiceHeader[[Invoice Number]:[% Sales Discount]],5,0)*fLineItemInvoiceDetail[[#This Row],[Quanity]]*fLineItemInvoiceDetail[[#This Row],[Unit Price]]</f>
        <v>21.399823539638387</v>
      </c>
      <c r="N15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19.089315525876465</v>
      </c>
      <c r="O1538" s="46">
        <f>VLOOKUP(fLineItemInvoiceDetail[[#This Row],[Product]],dProduct[],4,0)*fLineItemInvoiceDetail[[#This Row],[Quanity]]</f>
        <v>165</v>
      </c>
      <c r="AQ1538" s="32">
        <v>126390</v>
      </c>
      <c r="AR1538" s="31" t="s">
        <v>11</v>
      </c>
      <c r="AS1538" s="31">
        <v>33</v>
      </c>
      <c r="AT1538" s="31">
        <v>12.97</v>
      </c>
      <c r="AU1538" s="48">
        <f t="shared" si="48"/>
        <v>21.399823539638387</v>
      </c>
      <c r="AV1538" s="48">
        <f t="shared" si="49"/>
        <v>19.089315525876465</v>
      </c>
    </row>
    <row r="1539" spans="9:48" x14ac:dyDescent="0.25">
      <c r="I1539" s="43">
        <v>126390</v>
      </c>
      <c r="J1539" s="43" t="s">
        <v>16</v>
      </c>
      <c r="K1539" s="43">
        <v>29</v>
      </c>
      <c r="L1539" s="43">
        <v>12.32</v>
      </c>
      <c r="M1539" s="43">
        <f>VLOOKUP(fLineItemInvoiceDetail[[#This Row],[Invoice Number]],fInvoiceHeader[[Invoice Number]:[% Sales Discount]],5,0)*fLineItemInvoiceDetail[[#This Row],[Quanity]]*fLineItemInvoiceDetail[[#This Row],[Unit Price]]</f>
        <v>17.86343532684284</v>
      </c>
      <c r="N15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11.742821368948249</v>
      </c>
      <c r="O1539" s="43">
        <f>VLOOKUP(fLineItemInvoiceDetail[[#This Row],[Product]],dProduct[],4,0)*fLineItemInvoiceDetail[[#This Row],[Quanity]]</f>
        <v>101.5</v>
      </c>
      <c r="AQ1539" s="30">
        <v>126390</v>
      </c>
      <c r="AR1539" s="28" t="s">
        <v>16</v>
      </c>
      <c r="AS1539" s="28">
        <v>29</v>
      </c>
      <c r="AT1539" s="28">
        <v>12.32</v>
      </c>
      <c r="AU1539" s="48">
        <f t="shared" si="48"/>
        <v>17.86343532684284</v>
      </c>
      <c r="AV1539" s="48">
        <f t="shared" si="49"/>
        <v>11.742821368948249</v>
      </c>
    </row>
    <row r="1540" spans="9:48" x14ac:dyDescent="0.25">
      <c r="I1540" s="46">
        <v>126392</v>
      </c>
      <c r="J1540" s="46" t="s">
        <v>16</v>
      </c>
      <c r="K1540" s="46">
        <v>37</v>
      </c>
      <c r="L1540" s="46">
        <v>12.32</v>
      </c>
      <c r="M1540" s="46">
        <f>VLOOKUP(fLineItemInvoiceDetail[[#This Row],[Invoice Number]],fInvoiceHeader[[Invoice Number]:[% Sales Discount]],5,0)*fLineItemInvoiceDetail[[#This Row],[Quanity]]*fLineItemInvoiceDetail[[#This Row],[Unit Price]]</f>
        <v>9.1199999999999974</v>
      </c>
      <c r="N15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540" s="46">
        <f>VLOOKUP(fLineItemInvoiceDetail[[#This Row],[Product]],dProduct[],4,0)*fLineItemInvoiceDetail[[#This Row],[Quanity]]</f>
        <v>129.5</v>
      </c>
      <c r="AQ1540" s="32">
        <v>126392</v>
      </c>
      <c r="AR1540" s="31" t="s">
        <v>16</v>
      </c>
      <c r="AS1540" s="31">
        <v>37</v>
      </c>
      <c r="AT1540" s="31">
        <v>12.32</v>
      </c>
      <c r="AU1540" s="48">
        <f t="shared" si="48"/>
        <v>9.1199999999999974</v>
      </c>
      <c r="AV1540" s="48">
        <f t="shared" si="49"/>
        <v>20.475000000000001</v>
      </c>
    </row>
    <row r="1541" spans="9:48" x14ac:dyDescent="0.25">
      <c r="I1541" s="43">
        <v>126393</v>
      </c>
      <c r="J1541" s="43" t="s">
        <v>15</v>
      </c>
      <c r="K1541" s="43">
        <v>71</v>
      </c>
      <c r="L1541" s="43">
        <v>17.37</v>
      </c>
      <c r="M1541" s="43">
        <f>VLOOKUP(fLineItemInvoiceDetail[[#This Row],[Invoice Number]],fInvoiceHeader[[Invoice Number]:[% Sales Discount]],5,0)*fLineItemInvoiceDetail[[#This Row],[Quanity]]*fLineItemInvoiceDetail[[#This Row],[Unit Price]]</f>
        <v>92.495521088866028</v>
      </c>
      <c r="N15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46.318512658227846</v>
      </c>
      <c r="O1541" s="43">
        <f>VLOOKUP(fLineItemInvoiceDetail[[#This Row],[Product]],dProduct[],4,0)*fLineItemInvoiceDetail[[#This Row],[Quanity]]</f>
        <v>355</v>
      </c>
      <c r="AQ1541" s="30">
        <v>126393</v>
      </c>
      <c r="AR1541" s="28" t="s">
        <v>15</v>
      </c>
      <c r="AS1541" s="28">
        <v>71</v>
      </c>
      <c r="AT1541" s="28">
        <v>17.37</v>
      </c>
      <c r="AU1541" s="48">
        <f t="shared" si="48"/>
        <v>92.495521088866028</v>
      </c>
      <c r="AV1541" s="48">
        <f t="shared" si="49"/>
        <v>46.318512658227846</v>
      </c>
    </row>
    <row r="1542" spans="9:48" x14ac:dyDescent="0.25">
      <c r="I1542" s="46">
        <v>126393</v>
      </c>
      <c r="J1542" s="46" t="s">
        <v>11</v>
      </c>
      <c r="K1542" s="46">
        <v>87</v>
      </c>
      <c r="L1542" s="46">
        <v>11.97</v>
      </c>
      <c r="M1542" s="46">
        <f>VLOOKUP(fLineItemInvoiceDetail[[#This Row],[Invoice Number]],fInvoiceHeader[[Invoice Number]:[% Sales Discount]],5,0)*fLineItemInvoiceDetail[[#This Row],[Quanity]]*fLineItemInvoiceDetail[[#This Row],[Unit Price]]</f>
        <v>78.104478911133967</v>
      </c>
      <c r="N15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56.75648734177215</v>
      </c>
      <c r="O1542" s="46">
        <f>VLOOKUP(fLineItemInvoiceDetail[[#This Row],[Product]],dProduct[],4,0)*fLineItemInvoiceDetail[[#This Row],[Quanity]]</f>
        <v>435</v>
      </c>
      <c r="AQ1542" s="32">
        <v>126393</v>
      </c>
      <c r="AR1542" s="31" t="s">
        <v>11</v>
      </c>
      <c r="AS1542" s="31">
        <v>87</v>
      </c>
      <c r="AT1542" s="31">
        <v>11.97</v>
      </c>
      <c r="AU1542" s="48">
        <f t="shared" si="48"/>
        <v>78.104478911133967</v>
      </c>
      <c r="AV1542" s="48">
        <f t="shared" si="49"/>
        <v>56.75648734177215</v>
      </c>
    </row>
    <row r="1543" spans="9:48" x14ac:dyDescent="0.25">
      <c r="I1543" s="43">
        <v>126394</v>
      </c>
      <c r="J1543" s="43" t="s">
        <v>17</v>
      </c>
      <c r="K1543" s="43">
        <v>27</v>
      </c>
      <c r="L1543" s="43">
        <v>18.170000000000002</v>
      </c>
      <c r="M1543" s="43">
        <f>VLOOKUP(fLineItemInvoiceDetail[[#This Row],[Invoice Number]],fInvoiceHeader[[Invoice Number]:[% Sales Discount]],5,0)*fLineItemInvoiceDetail[[#This Row],[Quanity]]*fLineItemInvoiceDetail[[#This Row],[Unit Price]]</f>
        <v>9.81</v>
      </c>
      <c r="N15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1543" s="43">
        <f>VLOOKUP(fLineItemInvoiceDetail[[#This Row],[Product]],dProduct[],4,0)*fLineItemInvoiceDetail[[#This Row],[Quanity]]</f>
        <v>175.5</v>
      </c>
      <c r="AQ1543" s="30">
        <v>126394</v>
      </c>
      <c r="AR1543" s="28" t="s">
        <v>17</v>
      </c>
      <c r="AS1543" s="28">
        <v>27</v>
      </c>
      <c r="AT1543" s="28">
        <v>18.170000000000002</v>
      </c>
      <c r="AU1543" s="48">
        <f t="shared" si="48"/>
        <v>9.81</v>
      </c>
      <c r="AV1543" s="48">
        <f t="shared" si="49"/>
        <v>26.95</v>
      </c>
    </row>
    <row r="1544" spans="9:48" x14ac:dyDescent="0.25">
      <c r="I1544" s="46">
        <v>126395</v>
      </c>
      <c r="J1544" s="46" t="s">
        <v>21</v>
      </c>
      <c r="K1544" s="46">
        <v>32</v>
      </c>
      <c r="L1544" s="46">
        <v>16.87</v>
      </c>
      <c r="M1544" s="46">
        <f>VLOOKUP(fLineItemInvoiceDetail[[#This Row],[Invoice Number]],fInvoiceHeader[[Invoice Number]:[% Sales Discount]],5,0)*fLineItemInvoiceDetail[[#This Row],[Quanity]]*fLineItemInvoiceDetail[[#This Row],[Unit Price]]</f>
        <v>18.892302911201501</v>
      </c>
      <c r="N15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10.478281622911695</v>
      </c>
      <c r="O1544" s="46">
        <f>VLOOKUP(fLineItemInvoiceDetail[[#This Row],[Product]],dProduct[],4,0)*fLineItemInvoiceDetail[[#This Row],[Quanity]]</f>
        <v>112</v>
      </c>
      <c r="AQ1544" s="32">
        <v>126395</v>
      </c>
      <c r="AR1544" s="31" t="s">
        <v>21</v>
      </c>
      <c r="AS1544" s="31">
        <v>32</v>
      </c>
      <c r="AT1544" s="31">
        <v>16.87</v>
      </c>
      <c r="AU1544" s="48">
        <f t="shared" si="48"/>
        <v>18.892302911201501</v>
      </c>
      <c r="AV1544" s="48">
        <f t="shared" si="49"/>
        <v>10.478281622911695</v>
      </c>
    </row>
    <row r="1545" spans="9:48" x14ac:dyDescent="0.25">
      <c r="I1545" s="43">
        <v>126395</v>
      </c>
      <c r="J1545" s="43" t="s">
        <v>17</v>
      </c>
      <c r="K1545" s="43">
        <v>15</v>
      </c>
      <c r="L1545" s="43">
        <v>22.36</v>
      </c>
      <c r="M1545" s="43">
        <f>VLOOKUP(fLineItemInvoiceDetail[[#This Row],[Invoice Number]],fInvoiceHeader[[Invoice Number]:[% Sales Discount]],5,0)*fLineItemInvoiceDetail[[#This Row],[Quanity]]*fLineItemInvoiceDetail[[#This Row],[Unit Price]]</f>
        <v>11.737697088798502</v>
      </c>
      <c r="N15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9.1217183770883068</v>
      </c>
      <c r="O1545" s="43">
        <f>VLOOKUP(fLineItemInvoiceDetail[[#This Row],[Product]],dProduct[],4,0)*fLineItemInvoiceDetail[[#This Row],[Quanity]]</f>
        <v>97.5</v>
      </c>
      <c r="AQ1545" s="30">
        <v>126395</v>
      </c>
      <c r="AR1545" s="28" t="s">
        <v>17</v>
      </c>
      <c r="AS1545" s="28">
        <v>15</v>
      </c>
      <c r="AT1545" s="28">
        <v>22.36</v>
      </c>
      <c r="AU1545" s="48">
        <f t="shared" si="48"/>
        <v>11.737697088798502</v>
      </c>
      <c r="AV1545" s="48">
        <f t="shared" si="49"/>
        <v>9.1217183770883068</v>
      </c>
    </row>
    <row r="1546" spans="9:48" x14ac:dyDescent="0.25">
      <c r="I1546" s="46">
        <v>126396</v>
      </c>
      <c r="J1546" s="46" t="s">
        <v>11</v>
      </c>
      <c r="K1546" s="46">
        <v>43</v>
      </c>
      <c r="L1546" s="46">
        <v>12.97</v>
      </c>
      <c r="M1546" s="46">
        <f>VLOOKUP(fLineItemInvoiceDetail[[#This Row],[Invoice Number]],fInvoiceHeader[[Invoice Number]:[% Sales Discount]],5,0)*fLineItemInvoiceDetail[[#This Row],[Quanity]]*fLineItemInvoiceDetail[[#This Row],[Unit Price]]</f>
        <v>16.73</v>
      </c>
      <c r="N15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546" s="46">
        <f>VLOOKUP(fLineItemInvoiceDetail[[#This Row],[Product]],dProduct[],4,0)*fLineItemInvoiceDetail[[#This Row],[Quanity]]</f>
        <v>215</v>
      </c>
      <c r="AQ1546" s="32">
        <v>126396</v>
      </c>
      <c r="AR1546" s="31" t="s">
        <v>11</v>
      </c>
      <c r="AS1546" s="31">
        <v>43</v>
      </c>
      <c r="AT1546" s="31">
        <v>12.97</v>
      </c>
      <c r="AU1546" s="48">
        <f t="shared" ref="AU1546:AU1609" si="50">VLOOKUP(AQ1546,$AM$9:$AO$872,3,0)/SUMPRODUCT($AS$9:$AS$1780,$AT$9:$AT$1780,--($AQ$9:$AQ$1780=AQ1546))*AS1546*AT1546</f>
        <v>16.73</v>
      </c>
      <c r="AV1546" s="48">
        <f t="shared" ref="AV1546:AV1609" si="51">(VLOOKUP(AR1546,$AX$9:$BA$19,4,0)*AS1546)/SUMPRODUCT(SUMIFS($BA$9:$BA$19,$AX$9:$AX$19,$AR$9:$AR$1780),$AS$9:$AS$1780,--($AQ$9:$AQ$1780=AQ1546))*VLOOKUP(AQ1546,$AM$9:$AO$872,2,0)</f>
        <v>17.149999999999999</v>
      </c>
    </row>
    <row r="1547" spans="9:48" x14ac:dyDescent="0.25">
      <c r="I1547" s="43">
        <v>126397</v>
      </c>
      <c r="J1547" s="43" t="s">
        <v>17</v>
      </c>
      <c r="K1547" s="43">
        <v>74</v>
      </c>
      <c r="L1547" s="43">
        <v>16.77</v>
      </c>
      <c r="M1547" s="43">
        <f>VLOOKUP(fLineItemInvoiceDetail[[#This Row],[Invoice Number]],fInvoiceHeader[[Invoice Number]:[% Sales Discount]],5,0)*fLineItemInvoiceDetail[[#This Row],[Quanity]]*fLineItemInvoiceDetail[[#This Row],[Unit Price]]</f>
        <v>93.07180399690742</v>
      </c>
      <c r="N15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69.460944881889773</v>
      </c>
      <c r="O1547" s="43">
        <f>VLOOKUP(fLineItemInvoiceDetail[[#This Row],[Product]],dProduct[],4,0)*fLineItemInvoiceDetail[[#This Row],[Quanity]]</f>
        <v>481</v>
      </c>
      <c r="AQ1547" s="30">
        <v>126397</v>
      </c>
      <c r="AR1547" s="28" t="s">
        <v>17</v>
      </c>
      <c r="AS1547" s="28">
        <v>74</v>
      </c>
      <c r="AT1547" s="28">
        <v>16.77</v>
      </c>
      <c r="AU1547" s="48">
        <f t="shared" si="50"/>
        <v>93.07180399690742</v>
      </c>
      <c r="AV1547" s="48">
        <f t="shared" si="51"/>
        <v>69.460944881889773</v>
      </c>
    </row>
    <row r="1548" spans="9:48" x14ac:dyDescent="0.25">
      <c r="I1548" s="46">
        <v>126397</v>
      </c>
      <c r="J1548" s="46" t="s">
        <v>22</v>
      </c>
      <c r="K1548" s="46">
        <v>22</v>
      </c>
      <c r="L1548" s="46">
        <v>60</v>
      </c>
      <c r="M1548" s="46">
        <f>VLOOKUP(fLineItemInvoiceDetail[[#This Row],[Invoice Number]],fInvoiceHeader[[Invoice Number]:[% Sales Discount]],5,0)*fLineItemInvoiceDetail[[#This Row],[Quanity]]*fLineItemInvoiceDetail[[#This Row],[Unit Price]]</f>
        <v>98.998196003092545</v>
      </c>
      <c r="N15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22.239055118110237</v>
      </c>
      <c r="O1548" s="46">
        <f>VLOOKUP(fLineItemInvoiceDetail[[#This Row],[Product]],dProduct[],4,0)*fLineItemInvoiceDetail[[#This Row],[Quanity]]</f>
        <v>154</v>
      </c>
      <c r="AQ1548" s="32">
        <v>126397</v>
      </c>
      <c r="AR1548" s="31" t="s">
        <v>22</v>
      </c>
      <c r="AS1548" s="31">
        <v>22</v>
      </c>
      <c r="AT1548" s="31">
        <v>60</v>
      </c>
      <c r="AU1548" s="48">
        <f t="shared" si="50"/>
        <v>98.998196003092545</v>
      </c>
      <c r="AV1548" s="48">
        <f t="shared" si="51"/>
        <v>22.239055118110237</v>
      </c>
    </row>
    <row r="1549" spans="9:48" x14ac:dyDescent="0.25">
      <c r="I1549" s="43">
        <v>126398</v>
      </c>
      <c r="J1549" s="43" t="s">
        <v>11</v>
      </c>
      <c r="K1549" s="43">
        <v>39</v>
      </c>
      <c r="L1549" s="43">
        <v>12.97</v>
      </c>
      <c r="M1549" s="43">
        <f>VLOOKUP(fLineItemInvoiceDetail[[#This Row],[Invoice Number]],fInvoiceHeader[[Invoice Number]:[% Sales Discount]],5,0)*fLineItemInvoiceDetail[[#This Row],[Quanity]]*fLineItemInvoiceDetail[[#This Row],[Unit Price]]</f>
        <v>32.878161892361113</v>
      </c>
      <c r="N15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27.815606361829026</v>
      </c>
      <c r="O1549" s="43">
        <f>VLOOKUP(fLineItemInvoiceDetail[[#This Row],[Product]],dProduct[],4,0)*fLineItemInvoiceDetail[[#This Row],[Quanity]]</f>
        <v>195</v>
      </c>
      <c r="AQ1549" s="30">
        <v>126398</v>
      </c>
      <c r="AR1549" s="28" t="s">
        <v>11</v>
      </c>
      <c r="AS1549" s="28">
        <v>39</v>
      </c>
      <c r="AT1549" s="28">
        <v>12.97</v>
      </c>
      <c r="AU1549" s="48">
        <f t="shared" si="50"/>
        <v>32.878161892361113</v>
      </c>
      <c r="AV1549" s="48">
        <f t="shared" si="51"/>
        <v>27.815606361829026</v>
      </c>
    </row>
    <row r="1550" spans="9:48" x14ac:dyDescent="0.25">
      <c r="I1550" s="46">
        <v>126398</v>
      </c>
      <c r="J1550" s="46" t="s">
        <v>8</v>
      </c>
      <c r="K1550" s="46">
        <v>77</v>
      </c>
      <c r="L1550" s="46">
        <v>16.77</v>
      </c>
      <c r="M1550" s="46">
        <f>VLOOKUP(fLineItemInvoiceDetail[[#This Row],[Invoice Number]],fInvoiceHeader[[Invoice Number]:[% Sales Discount]],5,0)*fLineItemInvoiceDetail[[#This Row],[Quanity]]*fLineItemInvoiceDetail[[#This Row],[Unit Price]]</f>
        <v>83.931838107638882</v>
      </c>
      <c r="N15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43.934393638170981</v>
      </c>
      <c r="O1550" s="46">
        <f>VLOOKUP(fLineItemInvoiceDetail[[#This Row],[Product]],dProduct[],4,0)*fLineItemInvoiceDetail[[#This Row],[Quanity]]</f>
        <v>308</v>
      </c>
      <c r="AQ1550" s="32">
        <v>126398</v>
      </c>
      <c r="AR1550" s="31" t="s">
        <v>8</v>
      </c>
      <c r="AS1550" s="31">
        <v>77</v>
      </c>
      <c r="AT1550" s="31">
        <v>16.77</v>
      </c>
      <c r="AU1550" s="48">
        <f t="shared" si="50"/>
        <v>83.931838107638882</v>
      </c>
      <c r="AV1550" s="48">
        <f t="shared" si="51"/>
        <v>43.934393638170981</v>
      </c>
    </row>
    <row r="1551" spans="9:48" x14ac:dyDescent="0.25">
      <c r="I1551" s="43">
        <v>126399</v>
      </c>
      <c r="J1551" s="43" t="s">
        <v>15</v>
      </c>
      <c r="K1551" s="43">
        <v>148</v>
      </c>
      <c r="L1551" s="43">
        <v>13.03</v>
      </c>
      <c r="M1551" s="43">
        <f>VLOOKUP(fLineItemInvoiceDetail[[#This Row],[Invoice Number]],fInvoiceHeader[[Invoice Number]:[% Sales Discount]],5,0)*fLineItemInvoiceDetail[[#This Row],[Quanity]]*fLineItemInvoiceDetail[[#This Row],[Unit Price]]</f>
        <v>125.35000000000001</v>
      </c>
      <c r="N15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49.35</v>
      </c>
      <c r="O1551" s="43">
        <f>VLOOKUP(fLineItemInvoiceDetail[[#This Row],[Product]],dProduct[],4,0)*fLineItemInvoiceDetail[[#This Row],[Quanity]]</f>
        <v>740</v>
      </c>
      <c r="AQ1551" s="30">
        <v>126399</v>
      </c>
      <c r="AR1551" s="28" t="s">
        <v>15</v>
      </c>
      <c r="AS1551" s="28">
        <v>148</v>
      </c>
      <c r="AT1551" s="28">
        <v>13.03</v>
      </c>
      <c r="AU1551" s="48">
        <f t="shared" si="50"/>
        <v>125.35000000000001</v>
      </c>
      <c r="AV1551" s="48">
        <f t="shared" si="51"/>
        <v>49.35</v>
      </c>
    </row>
    <row r="1552" spans="9:48" x14ac:dyDescent="0.25">
      <c r="I1552" s="46">
        <v>126400</v>
      </c>
      <c r="J1552" s="46" t="s">
        <v>10</v>
      </c>
      <c r="K1552" s="46">
        <v>31</v>
      </c>
      <c r="L1552" s="46">
        <v>18.82</v>
      </c>
      <c r="M1552" s="46">
        <f>VLOOKUP(fLineItemInvoiceDetail[[#This Row],[Invoice Number]],fInvoiceHeader[[Invoice Number]:[% Sales Discount]],5,0)*fLineItemInvoiceDetail[[#This Row],[Quanity]]*fLineItemInvoiceDetail[[#This Row],[Unit Price]]</f>
        <v>17.5</v>
      </c>
      <c r="N15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1552" s="46">
        <f>VLOOKUP(fLineItemInvoiceDetail[[#This Row],[Product]],dProduct[],4,0)*fLineItemInvoiceDetail[[#This Row],[Quanity]]</f>
        <v>186</v>
      </c>
      <c r="AQ1552" s="32">
        <v>126400</v>
      </c>
      <c r="AR1552" s="31" t="s">
        <v>10</v>
      </c>
      <c r="AS1552" s="31">
        <v>31</v>
      </c>
      <c r="AT1552" s="31">
        <v>18.82</v>
      </c>
      <c r="AU1552" s="48">
        <f t="shared" si="50"/>
        <v>17.5</v>
      </c>
      <c r="AV1552" s="48">
        <f t="shared" si="51"/>
        <v>10.5</v>
      </c>
    </row>
    <row r="1553" spans="9:48" x14ac:dyDescent="0.25">
      <c r="I1553" s="43">
        <v>126401</v>
      </c>
      <c r="J1553" s="43" t="s">
        <v>22</v>
      </c>
      <c r="K1553" s="43">
        <v>28</v>
      </c>
      <c r="L1553" s="43">
        <v>48.75</v>
      </c>
      <c r="M1553" s="43">
        <f>VLOOKUP(fLineItemInvoiceDetail[[#This Row],[Invoice Number]],fInvoiceHeader[[Invoice Number]:[% Sales Discount]],5,0)*fLineItemInvoiceDetail[[#This Row],[Quanity]]*fLineItemInvoiceDetail[[#This Row],[Unit Price]]</f>
        <v>68.246829783774999</v>
      </c>
      <c r="N15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15.334117647058822</v>
      </c>
      <c r="O1553" s="43">
        <f>VLOOKUP(fLineItemInvoiceDetail[[#This Row],[Product]],dProduct[],4,0)*fLineItemInvoiceDetail[[#This Row],[Quanity]]</f>
        <v>196</v>
      </c>
      <c r="AQ1553" s="30">
        <v>126401</v>
      </c>
      <c r="AR1553" s="28" t="s">
        <v>22</v>
      </c>
      <c r="AS1553" s="28">
        <v>28</v>
      </c>
      <c r="AT1553" s="28">
        <v>48.75</v>
      </c>
      <c r="AU1553" s="48">
        <f t="shared" si="50"/>
        <v>68.246829783774999</v>
      </c>
      <c r="AV1553" s="48">
        <f t="shared" si="51"/>
        <v>15.334117647058822</v>
      </c>
    </row>
    <row r="1554" spans="9:48" x14ac:dyDescent="0.25">
      <c r="I1554" s="46">
        <v>126401</v>
      </c>
      <c r="J1554" s="46" t="s">
        <v>16</v>
      </c>
      <c r="K1554" s="46">
        <v>29</v>
      </c>
      <c r="L1554" s="46">
        <v>12.32</v>
      </c>
      <c r="M1554" s="46">
        <f>VLOOKUP(fLineItemInvoiceDetail[[#This Row],[Invoice Number]],fInvoiceHeader[[Invoice Number]:[% Sales Discount]],5,0)*fLineItemInvoiceDetail[[#This Row],[Quanity]]*fLineItemInvoiceDetail[[#This Row],[Unit Price]]</f>
        <v>17.863170216225004</v>
      </c>
      <c r="N15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7.9408823529411761</v>
      </c>
      <c r="O1554" s="46">
        <f>VLOOKUP(fLineItemInvoiceDetail[[#This Row],[Product]],dProduct[],4,0)*fLineItemInvoiceDetail[[#This Row],[Quanity]]</f>
        <v>101.5</v>
      </c>
      <c r="AQ1554" s="32">
        <v>126401</v>
      </c>
      <c r="AR1554" s="31" t="s">
        <v>16</v>
      </c>
      <c r="AS1554" s="31">
        <v>29</v>
      </c>
      <c r="AT1554" s="31">
        <v>12.32</v>
      </c>
      <c r="AU1554" s="48">
        <f t="shared" si="50"/>
        <v>17.863170216225004</v>
      </c>
      <c r="AV1554" s="48">
        <f t="shared" si="51"/>
        <v>7.9408823529411761</v>
      </c>
    </row>
    <row r="1555" spans="9:48" x14ac:dyDescent="0.25">
      <c r="I1555" s="43">
        <v>126402</v>
      </c>
      <c r="J1555" s="43" t="s">
        <v>16</v>
      </c>
      <c r="K1555" s="43">
        <v>17</v>
      </c>
      <c r="L1555" s="43">
        <v>15.16</v>
      </c>
      <c r="M1555" s="43">
        <f>VLOOKUP(fLineItemInvoiceDetail[[#This Row],[Invoice Number]],fInvoiceHeader[[Invoice Number]:[% Sales Discount]],5,0)*fLineItemInvoiceDetail[[#This Row],[Quanity]]*fLineItemInvoiceDetail[[#This Row],[Unit Price]]</f>
        <v>5.1499999999999995</v>
      </c>
      <c r="N15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8.4</v>
      </c>
      <c r="O1555" s="43">
        <f>VLOOKUP(fLineItemInvoiceDetail[[#This Row],[Product]],dProduct[],4,0)*fLineItemInvoiceDetail[[#This Row],[Quanity]]</f>
        <v>59.5</v>
      </c>
      <c r="AQ1555" s="30">
        <v>126402</v>
      </c>
      <c r="AR1555" s="28" t="s">
        <v>16</v>
      </c>
      <c r="AS1555" s="28">
        <v>17</v>
      </c>
      <c r="AT1555" s="28">
        <v>15.16</v>
      </c>
      <c r="AU1555" s="48">
        <f t="shared" si="50"/>
        <v>5.1499999999999995</v>
      </c>
      <c r="AV1555" s="48">
        <f t="shared" si="51"/>
        <v>8.4</v>
      </c>
    </row>
    <row r="1556" spans="9:48" x14ac:dyDescent="0.25">
      <c r="I1556" s="46">
        <v>126403</v>
      </c>
      <c r="J1556" s="46" t="s">
        <v>15</v>
      </c>
      <c r="K1556" s="46">
        <v>205</v>
      </c>
      <c r="L1556" s="46">
        <v>13.03</v>
      </c>
      <c r="M1556" s="46">
        <f>VLOOKUP(fLineItemInvoiceDetail[[#This Row],[Invoice Number]],fInvoiceHeader[[Invoice Number]:[% Sales Discount]],5,0)*fLineItemInvoiceDetail[[#This Row],[Quanity]]*fLineItemInvoiceDetail[[#This Row],[Unit Price]]</f>
        <v>267.11500000000001</v>
      </c>
      <c r="N15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68.754277891854898</v>
      </c>
      <c r="O1556" s="46">
        <f>VLOOKUP(fLineItemInvoiceDetail[[#This Row],[Product]],dProduct[],4,0)*fLineItemInvoiceDetail[[#This Row],[Quanity]]</f>
        <v>1025</v>
      </c>
      <c r="AQ1556" s="32">
        <v>126403</v>
      </c>
      <c r="AR1556" s="31" t="s">
        <v>15</v>
      </c>
      <c r="AS1556" s="31">
        <v>205</v>
      </c>
      <c r="AT1556" s="31">
        <v>13.03</v>
      </c>
      <c r="AU1556" s="48">
        <f t="shared" si="50"/>
        <v>267.11500000000001</v>
      </c>
      <c r="AV1556" s="48">
        <f t="shared" si="51"/>
        <v>68.754277891854898</v>
      </c>
    </row>
    <row r="1557" spans="9:48" x14ac:dyDescent="0.25">
      <c r="I1557" s="43">
        <v>126403</v>
      </c>
      <c r="J1557" s="43" t="s">
        <v>6</v>
      </c>
      <c r="K1557" s="43">
        <v>198</v>
      </c>
      <c r="L1557" s="43">
        <v>20.68</v>
      </c>
      <c r="M1557" s="43">
        <f>VLOOKUP(fLineItemInvoiceDetail[[#This Row],[Invoice Number]],fInvoiceHeader[[Invoice Number]:[% Sales Discount]],5,0)*fLineItemInvoiceDetail[[#This Row],[Quanity]]*fLineItemInvoiceDetail[[#This Row],[Unit Price]]</f>
        <v>409.464</v>
      </c>
      <c r="N15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39.843942505133477</v>
      </c>
      <c r="O1557" s="43">
        <f>VLOOKUP(fLineItemInvoiceDetail[[#This Row],[Product]],dProduct[],4,0)*fLineItemInvoiceDetail[[#This Row],[Quanity]]</f>
        <v>594</v>
      </c>
      <c r="AQ1557" s="30">
        <v>126403</v>
      </c>
      <c r="AR1557" s="28" t="s">
        <v>6</v>
      </c>
      <c r="AS1557" s="28">
        <v>198</v>
      </c>
      <c r="AT1557" s="28">
        <v>20.68</v>
      </c>
      <c r="AU1557" s="48">
        <f t="shared" si="50"/>
        <v>409.464</v>
      </c>
      <c r="AV1557" s="48">
        <f t="shared" si="51"/>
        <v>39.843942505133477</v>
      </c>
    </row>
    <row r="1558" spans="9:48" x14ac:dyDescent="0.25">
      <c r="I1558" s="46">
        <v>126403</v>
      </c>
      <c r="J1558" s="46" t="s">
        <v>15</v>
      </c>
      <c r="K1558" s="46">
        <v>43</v>
      </c>
      <c r="L1558" s="46">
        <v>18.82</v>
      </c>
      <c r="M1558" s="46">
        <f>VLOOKUP(fLineItemInvoiceDetail[[#This Row],[Invoice Number]],fInvoiceHeader[[Invoice Number]:[% Sales Discount]],5,0)*fLineItemInvoiceDetail[[#This Row],[Quanity]]*fLineItemInvoiceDetail[[#This Row],[Unit Price]]</f>
        <v>80.926000000000002</v>
      </c>
      <c r="N15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14.421629021218344</v>
      </c>
      <c r="O1558" s="46">
        <f>VLOOKUP(fLineItemInvoiceDetail[[#This Row],[Product]],dProduct[],4,0)*fLineItemInvoiceDetail[[#This Row],[Quanity]]</f>
        <v>215</v>
      </c>
      <c r="AQ1558" s="32">
        <v>126403</v>
      </c>
      <c r="AR1558" s="31" t="s">
        <v>15</v>
      </c>
      <c r="AS1558" s="31">
        <v>43</v>
      </c>
      <c r="AT1558" s="31">
        <v>18.82</v>
      </c>
      <c r="AU1558" s="48">
        <f t="shared" si="50"/>
        <v>80.926000000000002</v>
      </c>
      <c r="AV1558" s="48">
        <f t="shared" si="51"/>
        <v>14.421629021218344</v>
      </c>
    </row>
    <row r="1559" spans="9:48" x14ac:dyDescent="0.25">
      <c r="I1559" s="43">
        <v>126403</v>
      </c>
      <c r="J1559" s="43" t="s">
        <v>17</v>
      </c>
      <c r="K1559" s="43">
        <v>55</v>
      </c>
      <c r="L1559" s="43">
        <v>16.77</v>
      </c>
      <c r="M1559" s="43">
        <f>VLOOKUP(fLineItemInvoiceDetail[[#This Row],[Invoice Number]],fInvoiceHeader[[Invoice Number]:[% Sales Discount]],5,0)*fLineItemInvoiceDetail[[#This Row],[Quanity]]*fLineItemInvoiceDetail[[#This Row],[Unit Price]]</f>
        <v>92.234999999999999</v>
      </c>
      <c r="N15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23.980150581793293</v>
      </c>
      <c r="O1559" s="43">
        <f>VLOOKUP(fLineItemInvoiceDetail[[#This Row],[Product]],dProduct[],4,0)*fLineItemInvoiceDetail[[#This Row],[Quanity]]</f>
        <v>357.5</v>
      </c>
      <c r="AQ1559" s="30">
        <v>126403</v>
      </c>
      <c r="AR1559" s="28" t="s">
        <v>17</v>
      </c>
      <c r="AS1559" s="28">
        <v>55</v>
      </c>
      <c r="AT1559" s="28">
        <v>16.77</v>
      </c>
      <c r="AU1559" s="48">
        <f t="shared" si="50"/>
        <v>92.234999999999999</v>
      </c>
      <c r="AV1559" s="48">
        <f t="shared" si="51"/>
        <v>23.980150581793293</v>
      </c>
    </row>
    <row r="1560" spans="9:48" x14ac:dyDescent="0.25">
      <c r="I1560" s="46">
        <v>126404</v>
      </c>
      <c r="J1560" s="46" t="s">
        <v>22</v>
      </c>
      <c r="K1560" s="46">
        <v>28</v>
      </c>
      <c r="L1560" s="46">
        <v>48.75</v>
      </c>
      <c r="M1560" s="46">
        <f>VLOOKUP(fLineItemInvoiceDetail[[#This Row],[Invoice Number]],fInvoiceHeader[[Invoice Number]:[% Sales Discount]],5,0)*fLineItemInvoiceDetail[[#This Row],[Quanity]]*fLineItemInvoiceDetail[[#This Row],[Unit Price]]</f>
        <v>68.25</v>
      </c>
      <c r="N15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1560" s="46">
        <f>VLOOKUP(fLineItemInvoiceDetail[[#This Row],[Product]],dProduct[],4,0)*fLineItemInvoiceDetail[[#This Row],[Quanity]]</f>
        <v>196</v>
      </c>
      <c r="AQ1560" s="32">
        <v>126404</v>
      </c>
      <c r="AR1560" s="31" t="s">
        <v>22</v>
      </c>
      <c r="AS1560" s="31">
        <v>28</v>
      </c>
      <c r="AT1560" s="31">
        <v>48.75</v>
      </c>
      <c r="AU1560" s="48">
        <f t="shared" si="50"/>
        <v>68.25</v>
      </c>
      <c r="AV1560" s="48">
        <f t="shared" si="51"/>
        <v>18.2</v>
      </c>
    </row>
    <row r="1561" spans="9:48" x14ac:dyDescent="0.25">
      <c r="I1561" s="43">
        <v>126405</v>
      </c>
      <c r="J1561" s="43" t="s">
        <v>14</v>
      </c>
      <c r="K1561" s="43">
        <v>65</v>
      </c>
      <c r="L1561" s="43">
        <v>17.37</v>
      </c>
      <c r="M1561" s="43">
        <f>VLOOKUP(fLineItemInvoiceDetail[[#This Row],[Invoice Number]],fInvoiceHeader[[Invoice Number]:[% Sales Discount]],5,0)*fLineItemInvoiceDetail[[#This Row],[Quanity]]*fLineItemInvoiceDetail[[#This Row],[Unit Price]]</f>
        <v>112.90380338302238</v>
      </c>
      <c r="N15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42.644351464435147</v>
      </c>
      <c r="O1561" s="43">
        <f>VLOOKUP(fLineItemInvoiceDetail[[#This Row],[Product]],dProduct[],4,0)*fLineItemInvoiceDetail[[#This Row],[Quanity]]</f>
        <v>455</v>
      </c>
      <c r="AQ1561" s="30">
        <v>126405</v>
      </c>
      <c r="AR1561" s="28" t="s">
        <v>14</v>
      </c>
      <c r="AS1561" s="28">
        <v>65</v>
      </c>
      <c r="AT1561" s="28">
        <v>17.37</v>
      </c>
      <c r="AU1561" s="48">
        <f t="shared" si="50"/>
        <v>112.90380338302238</v>
      </c>
      <c r="AV1561" s="48">
        <f t="shared" si="51"/>
        <v>42.644351464435147</v>
      </c>
    </row>
    <row r="1562" spans="9:48" x14ac:dyDescent="0.25">
      <c r="I1562" s="46">
        <v>126405</v>
      </c>
      <c r="J1562" s="46" t="s">
        <v>10</v>
      </c>
      <c r="K1562" s="46">
        <v>203</v>
      </c>
      <c r="L1562" s="46">
        <v>13.03</v>
      </c>
      <c r="M1562" s="46">
        <f>VLOOKUP(fLineItemInvoiceDetail[[#This Row],[Invoice Number]],fInvoiceHeader[[Invoice Number]:[% Sales Discount]],5,0)*fLineItemInvoiceDetail[[#This Row],[Quanity]]*fLineItemInvoiceDetail[[#This Row],[Unit Price]]</f>
        <v>264.50619661697766</v>
      </c>
      <c r="N15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114.15564853556486</v>
      </c>
      <c r="O1562" s="46">
        <f>VLOOKUP(fLineItemInvoiceDetail[[#This Row],[Product]],dProduct[],4,0)*fLineItemInvoiceDetail[[#This Row],[Quanity]]</f>
        <v>1218</v>
      </c>
      <c r="AQ1562" s="32">
        <v>126405</v>
      </c>
      <c r="AR1562" s="31" t="s">
        <v>10</v>
      </c>
      <c r="AS1562" s="31">
        <v>203</v>
      </c>
      <c r="AT1562" s="31">
        <v>13.03</v>
      </c>
      <c r="AU1562" s="48">
        <f t="shared" si="50"/>
        <v>264.50619661697766</v>
      </c>
      <c r="AV1562" s="48">
        <f t="shared" si="51"/>
        <v>114.15564853556486</v>
      </c>
    </row>
    <row r="1563" spans="9:48" x14ac:dyDescent="0.25">
      <c r="I1563" s="43">
        <v>126406</v>
      </c>
      <c r="J1563" s="43" t="s">
        <v>13</v>
      </c>
      <c r="K1563" s="43">
        <v>23</v>
      </c>
      <c r="L1563" s="43">
        <v>19.96</v>
      </c>
      <c r="M1563" s="43">
        <f>VLOOKUP(fLineItemInvoiceDetail[[#This Row],[Invoice Number]],fInvoiceHeader[[Invoice Number]:[% Sales Discount]],5,0)*fLineItemInvoiceDetail[[#This Row],[Quanity]]*fLineItemInvoiceDetail[[#This Row],[Unit Price]]</f>
        <v>29.841058057314953</v>
      </c>
      <c r="N15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16.144295671313277</v>
      </c>
      <c r="O1563" s="43">
        <f>VLOOKUP(fLineItemInvoiceDetail[[#This Row],[Product]],dProduct[],4,0)*fLineItemInvoiceDetail[[#This Row],[Quanity]]</f>
        <v>126.5</v>
      </c>
      <c r="AQ1563" s="30">
        <v>126406</v>
      </c>
      <c r="AR1563" s="28" t="s">
        <v>13</v>
      </c>
      <c r="AS1563" s="28">
        <v>23</v>
      </c>
      <c r="AT1563" s="28">
        <v>19.96</v>
      </c>
      <c r="AU1563" s="48">
        <f t="shared" si="50"/>
        <v>29.841058057314953</v>
      </c>
      <c r="AV1563" s="48">
        <f t="shared" si="51"/>
        <v>16.144295671313277</v>
      </c>
    </row>
    <row r="1564" spans="9:48" x14ac:dyDescent="0.25">
      <c r="I1564" s="46">
        <v>126406</v>
      </c>
      <c r="J1564" s="46" t="s">
        <v>10</v>
      </c>
      <c r="K1564" s="46">
        <v>5</v>
      </c>
      <c r="L1564" s="46">
        <v>27.5</v>
      </c>
      <c r="M1564" s="46">
        <f>VLOOKUP(fLineItemInvoiceDetail[[#This Row],[Invoice Number]],fInvoiceHeader[[Invoice Number]:[% Sales Discount]],5,0)*fLineItemInvoiceDetail[[#This Row],[Quanity]]*fLineItemInvoiceDetail[[#This Row],[Unit Price]]</f>
        <v>8.9377569985205323</v>
      </c>
      <c r="N15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3.8286867204695523</v>
      </c>
      <c r="O1564" s="46">
        <f>VLOOKUP(fLineItemInvoiceDetail[[#This Row],[Product]],dProduct[],4,0)*fLineItemInvoiceDetail[[#This Row],[Quanity]]</f>
        <v>30</v>
      </c>
      <c r="AQ1564" s="32">
        <v>126406</v>
      </c>
      <c r="AR1564" s="31" t="s">
        <v>10</v>
      </c>
      <c r="AS1564" s="31">
        <v>5</v>
      </c>
      <c r="AT1564" s="31">
        <v>27.5</v>
      </c>
      <c r="AU1564" s="48">
        <f t="shared" si="50"/>
        <v>8.9377569985205323</v>
      </c>
      <c r="AV1564" s="48">
        <f t="shared" si="51"/>
        <v>3.8286867204695523</v>
      </c>
    </row>
    <row r="1565" spans="9:48" x14ac:dyDescent="0.25">
      <c r="I1565" s="43">
        <v>126406</v>
      </c>
      <c r="J1565" s="43" t="s">
        <v>14</v>
      </c>
      <c r="K1565" s="43">
        <v>75</v>
      </c>
      <c r="L1565" s="43">
        <v>17.37</v>
      </c>
      <c r="M1565" s="43">
        <f>VLOOKUP(fLineItemInvoiceDetail[[#This Row],[Invoice Number]],fInvoiceHeader[[Invoice Number]:[% Sales Discount]],5,0)*fLineItemInvoiceDetail[[#This Row],[Quanity]]*fLineItemInvoiceDetail[[#This Row],[Unit Price]]</f>
        <v>84.681184944164528</v>
      </c>
      <c r="N15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67.002017608217159</v>
      </c>
      <c r="O1565" s="43">
        <f>VLOOKUP(fLineItemInvoiceDetail[[#This Row],[Product]],dProduct[],4,0)*fLineItemInvoiceDetail[[#This Row],[Quanity]]</f>
        <v>525</v>
      </c>
      <c r="AQ1565" s="30">
        <v>126406</v>
      </c>
      <c r="AR1565" s="28" t="s">
        <v>14</v>
      </c>
      <c r="AS1565" s="28">
        <v>75</v>
      </c>
      <c r="AT1565" s="28">
        <v>17.37</v>
      </c>
      <c r="AU1565" s="48">
        <f t="shared" si="50"/>
        <v>84.681184944164528</v>
      </c>
      <c r="AV1565" s="48">
        <f t="shared" si="51"/>
        <v>67.002017608217159</v>
      </c>
    </row>
    <row r="1566" spans="9:48" x14ac:dyDescent="0.25">
      <c r="I1566" s="46">
        <v>126407</v>
      </c>
      <c r="J1566" s="46" t="s">
        <v>10</v>
      </c>
      <c r="K1566" s="46">
        <v>115</v>
      </c>
      <c r="L1566" s="46">
        <v>15.92</v>
      </c>
      <c r="M1566" s="46">
        <f>VLOOKUP(fLineItemInvoiceDetail[[#This Row],[Invoice Number]],fInvoiceHeader[[Invoice Number]:[% Sales Discount]],5,0)*fLineItemInvoiceDetail[[#This Row],[Quanity]]*fLineItemInvoiceDetail[[#This Row],[Unit Price]]</f>
        <v>118.99999999999999</v>
      </c>
      <c r="N15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61.6</v>
      </c>
      <c r="O1566" s="46">
        <f>VLOOKUP(fLineItemInvoiceDetail[[#This Row],[Product]],dProduct[],4,0)*fLineItemInvoiceDetail[[#This Row],[Quanity]]</f>
        <v>690</v>
      </c>
      <c r="AQ1566" s="32">
        <v>126407</v>
      </c>
      <c r="AR1566" s="31" t="s">
        <v>10</v>
      </c>
      <c r="AS1566" s="31">
        <v>115</v>
      </c>
      <c r="AT1566" s="31">
        <v>15.92</v>
      </c>
      <c r="AU1566" s="48">
        <f t="shared" si="50"/>
        <v>118.99999999999999</v>
      </c>
      <c r="AV1566" s="48">
        <f t="shared" si="51"/>
        <v>61.6</v>
      </c>
    </row>
    <row r="1567" spans="9:48" x14ac:dyDescent="0.25">
      <c r="I1567" s="43">
        <v>126408</v>
      </c>
      <c r="J1567" s="43" t="s">
        <v>13</v>
      </c>
      <c r="K1567" s="43">
        <v>64</v>
      </c>
      <c r="L1567" s="43">
        <v>14.97</v>
      </c>
      <c r="M1567" s="43">
        <f>VLOOKUP(fLineItemInvoiceDetail[[#This Row],[Invoice Number]],fInvoiceHeader[[Invoice Number]:[% Sales Discount]],5,0)*fLineItemInvoiceDetail[[#This Row],[Quanity]]*fLineItemInvoiceDetail[[#This Row],[Unit Price]]</f>
        <v>33.53</v>
      </c>
      <c r="N15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</v>
      </c>
      <c r="O1567" s="43">
        <f>VLOOKUP(fLineItemInvoiceDetail[[#This Row],[Product]],dProduct[],4,0)*fLineItemInvoiceDetail[[#This Row],[Quanity]]</f>
        <v>352</v>
      </c>
      <c r="AQ1567" s="30">
        <v>126408</v>
      </c>
      <c r="AR1567" s="28" t="s">
        <v>13</v>
      </c>
      <c r="AS1567" s="28">
        <v>64</v>
      </c>
      <c r="AT1567" s="28">
        <v>14.97</v>
      </c>
      <c r="AU1567" s="48">
        <f t="shared" si="50"/>
        <v>33.53</v>
      </c>
      <c r="AV1567" s="48">
        <f t="shared" si="51"/>
        <v>38.5</v>
      </c>
    </row>
    <row r="1568" spans="9:48" x14ac:dyDescent="0.25">
      <c r="I1568" s="46">
        <v>126409</v>
      </c>
      <c r="J1568" s="46" t="s">
        <v>21</v>
      </c>
      <c r="K1568" s="46">
        <v>24</v>
      </c>
      <c r="L1568" s="46">
        <v>20.76</v>
      </c>
      <c r="M1568" s="46">
        <f>VLOOKUP(fLineItemInvoiceDetail[[#This Row],[Invoice Number]],fInvoiceHeader[[Invoice Number]:[% Sales Discount]],5,0)*fLineItemInvoiceDetail[[#This Row],[Quanity]]*fLineItemInvoiceDetail[[#This Row],[Unit Price]]</f>
        <v>9.9600000000000009</v>
      </c>
      <c r="N15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1568" s="46">
        <f>VLOOKUP(fLineItemInvoiceDetail[[#This Row],[Product]],dProduct[],4,0)*fLineItemInvoiceDetail[[#This Row],[Quanity]]</f>
        <v>84</v>
      </c>
      <c r="AQ1568" s="32">
        <v>126409</v>
      </c>
      <c r="AR1568" s="31" t="s">
        <v>21</v>
      </c>
      <c r="AS1568" s="31">
        <v>24</v>
      </c>
      <c r="AT1568" s="31">
        <v>20.76</v>
      </c>
      <c r="AU1568" s="48">
        <f t="shared" si="50"/>
        <v>9.9600000000000009</v>
      </c>
      <c r="AV1568" s="48">
        <f t="shared" si="51"/>
        <v>7.35</v>
      </c>
    </row>
    <row r="1569" spans="9:48" x14ac:dyDescent="0.25">
      <c r="I1569" s="43">
        <v>126410</v>
      </c>
      <c r="J1569" s="43" t="s">
        <v>6</v>
      </c>
      <c r="K1569" s="43">
        <v>200</v>
      </c>
      <c r="L1569" s="43">
        <v>20.68</v>
      </c>
      <c r="M1569" s="43">
        <f>VLOOKUP(fLineItemInvoiceDetail[[#This Row],[Invoice Number]],fInvoiceHeader[[Invoice Number]:[% Sales Discount]],5,0)*fLineItemInvoiceDetail[[#This Row],[Quanity]]*fLineItemInvoiceDetail[[#This Row],[Unit Price]]</f>
        <v>413.60133641803776</v>
      </c>
      <c r="N15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58.403193612774459</v>
      </c>
      <c r="O1569" s="43">
        <f>VLOOKUP(fLineItemInvoiceDetail[[#This Row],[Product]],dProduct[],4,0)*fLineItemInvoiceDetail[[#This Row],[Quanity]]</f>
        <v>600</v>
      </c>
      <c r="AQ1569" s="30">
        <v>126410</v>
      </c>
      <c r="AR1569" s="28" t="s">
        <v>6</v>
      </c>
      <c r="AS1569" s="28">
        <v>200</v>
      </c>
      <c r="AT1569" s="28">
        <v>20.68</v>
      </c>
      <c r="AU1569" s="48">
        <f t="shared" si="50"/>
        <v>413.60133641803776</v>
      </c>
      <c r="AV1569" s="48">
        <f t="shared" si="51"/>
        <v>58.403193612774459</v>
      </c>
    </row>
    <row r="1570" spans="9:48" x14ac:dyDescent="0.25">
      <c r="I1570" s="46">
        <v>126410</v>
      </c>
      <c r="J1570" s="46" t="s">
        <v>14</v>
      </c>
      <c r="K1570" s="46">
        <v>129</v>
      </c>
      <c r="L1570" s="46">
        <v>15.92</v>
      </c>
      <c r="M1570" s="46">
        <f>VLOOKUP(fLineItemInvoiceDetail[[#This Row],[Invoice Number]],fInvoiceHeader[[Invoice Number]:[% Sales Discount]],5,0)*fLineItemInvoiceDetail[[#This Row],[Quanity]]*fLineItemInvoiceDetail[[#This Row],[Unit Price]]</f>
        <v>205.36866358196224</v>
      </c>
      <c r="N15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87.896806387225553</v>
      </c>
      <c r="O1570" s="46">
        <f>VLOOKUP(fLineItemInvoiceDetail[[#This Row],[Product]],dProduct[],4,0)*fLineItemInvoiceDetail[[#This Row],[Quanity]]</f>
        <v>903</v>
      </c>
      <c r="AQ1570" s="32">
        <v>126410</v>
      </c>
      <c r="AR1570" s="31" t="s">
        <v>14</v>
      </c>
      <c r="AS1570" s="31">
        <v>129</v>
      </c>
      <c r="AT1570" s="31">
        <v>15.92</v>
      </c>
      <c r="AU1570" s="48">
        <f t="shared" si="50"/>
        <v>205.36866358196224</v>
      </c>
      <c r="AV1570" s="48">
        <f t="shared" si="51"/>
        <v>87.896806387225553</v>
      </c>
    </row>
    <row r="1571" spans="9:48" x14ac:dyDescent="0.25">
      <c r="I1571" s="43">
        <v>126412</v>
      </c>
      <c r="J1571" s="43" t="s">
        <v>8</v>
      </c>
      <c r="K1571" s="43">
        <v>30</v>
      </c>
      <c r="L1571" s="43">
        <v>18.170000000000002</v>
      </c>
      <c r="M1571" s="43">
        <f>VLOOKUP(fLineItemInvoiceDetail[[#This Row],[Invoice Number]],fInvoiceHeader[[Invoice Number]:[% Sales Discount]],5,0)*fLineItemInvoiceDetail[[#This Row],[Quanity]]*fLineItemInvoiceDetail[[#This Row],[Unit Price]]</f>
        <v>54.510688679304884</v>
      </c>
      <c r="N15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15.625</v>
      </c>
      <c r="O1571" s="43">
        <f>VLOOKUP(fLineItemInvoiceDetail[[#This Row],[Product]],dProduct[],4,0)*fLineItemInvoiceDetail[[#This Row],[Quanity]]</f>
        <v>120</v>
      </c>
      <c r="AQ1571" s="30">
        <v>126412</v>
      </c>
      <c r="AR1571" s="28" t="s">
        <v>8</v>
      </c>
      <c r="AS1571" s="28">
        <v>30</v>
      </c>
      <c r="AT1571" s="28">
        <v>18.170000000000002</v>
      </c>
      <c r="AU1571" s="48">
        <f t="shared" si="50"/>
        <v>54.510688679304884</v>
      </c>
      <c r="AV1571" s="48">
        <f t="shared" si="51"/>
        <v>15.625</v>
      </c>
    </row>
    <row r="1572" spans="9:48" x14ac:dyDescent="0.25">
      <c r="I1572" s="46">
        <v>126412</v>
      </c>
      <c r="J1572" s="46" t="s">
        <v>10</v>
      </c>
      <c r="K1572" s="46">
        <v>25</v>
      </c>
      <c r="L1572" s="46">
        <v>18.82</v>
      </c>
      <c r="M1572" s="46">
        <f>VLOOKUP(fLineItemInvoiceDetail[[#This Row],[Invoice Number]],fInvoiceHeader[[Invoice Number]:[% Sales Discount]],5,0)*fLineItemInvoiceDetail[[#This Row],[Quanity]]*fLineItemInvoiceDetail[[#This Row],[Unit Price]]</f>
        <v>47.050594429669694</v>
      </c>
      <c r="N15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19.53125</v>
      </c>
      <c r="O1572" s="46">
        <f>VLOOKUP(fLineItemInvoiceDetail[[#This Row],[Product]],dProduct[],4,0)*fLineItemInvoiceDetail[[#This Row],[Quanity]]</f>
        <v>150</v>
      </c>
      <c r="AQ1572" s="32">
        <v>126412</v>
      </c>
      <c r="AR1572" s="31" t="s">
        <v>10</v>
      </c>
      <c r="AS1572" s="31">
        <v>25</v>
      </c>
      <c r="AT1572" s="31">
        <v>18.82</v>
      </c>
      <c r="AU1572" s="48">
        <f t="shared" si="50"/>
        <v>47.050594429669694</v>
      </c>
      <c r="AV1572" s="48">
        <f t="shared" si="51"/>
        <v>19.53125</v>
      </c>
    </row>
    <row r="1573" spans="9:48" x14ac:dyDescent="0.25">
      <c r="I1573" s="43">
        <v>126412</v>
      </c>
      <c r="J1573" s="43" t="s">
        <v>6</v>
      </c>
      <c r="K1573" s="43">
        <v>78</v>
      </c>
      <c r="L1573" s="43">
        <v>27.57</v>
      </c>
      <c r="M1573" s="43">
        <f>VLOOKUP(fLineItemInvoiceDetail[[#This Row],[Invoice Number]],fInvoiceHeader[[Invoice Number]:[% Sales Discount]],5,0)*fLineItemInvoiceDetail[[#This Row],[Quanity]]*fLineItemInvoiceDetail[[#This Row],[Unit Price]]</f>
        <v>215.04871689102546</v>
      </c>
      <c r="N15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30.46875</v>
      </c>
      <c r="O1573" s="43">
        <f>VLOOKUP(fLineItemInvoiceDetail[[#This Row],[Product]],dProduct[],4,0)*fLineItemInvoiceDetail[[#This Row],[Quanity]]</f>
        <v>234</v>
      </c>
      <c r="AQ1573" s="30">
        <v>126412</v>
      </c>
      <c r="AR1573" s="28" t="s">
        <v>6</v>
      </c>
      <c r="AS1573" s="28">
        <v>78</v>
      </c>
      <c r="AT1573" s="28">
        <v>27.57</v>
      </c>
      <c r="AU1573" s="48">
        <f t="shared" si="50"/>
        <v>215.04871689102546</v>
      </c>
      <c r="AV1573" s="48">
        <f t="shared" si="51"/>
        <v>30.46875</v>
      </c>
    </row>
    <row r="1574" spans="9:48" x14ac:dyDescent="0.25">
      <c r="I1574" s="46">
        <v>126413</v>
      </c>
      <c r="J1574" s="46" t="s">
        <v>8</v>
      </c>
      <c r="K1574" s="46">
        <v>192</v>
      </c>
      <c r="L1574" s="46">
        <v>12.58</v>
      </c>
      <c r="M1574" s="46">
        <f>VLOOKUP(fLineItemInvoiceDetail[[#This Row],[Invoice Number]],fInvoiceHeader[[Invoice Number]:[% Sales Discount]],5,0)*fLineItemInvoiceDetail[[#This Row],[Quanity]]*fLineItemInvoiceDetail[[#This Row],[Unit Price]]</f>
        <v>241.53506099694431</v>
      </c>
      <c r="N15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67.938461538461539</v>
      </c>
      <c r="O1574" s="46">
        <f>VLOOKUP(fLineItemInvoiceDetail[[#This Row],[Product]],dProduct[],4,0)*fLineItemInvoiceDetail[[#This Row],[Quanity]]</f>
        <v>768</v>
      </c>
      <c r="AQ1574" s="32">
        <v>126413</v>
      </c>
      <c r="AR1574" s="31" t="s">
        <v>8</v>
      </c>
      <c r="AS1574" s="31">
        <v>192</v>
      </c>
      <c r="AT1574" s="31">
        <v>12.58</v>
      </c>
      <c r="AU1574" s="48">
        <f t="shared" si="50"/>
        <v>241.53506099694431</v>
      </c>
      <c r="AV1574" s="48">
        <f t="shared" si="51"/>
        <v>67.938461538461539</v>
      </c>
    </row>
    <row r="1575" spans="9:48" x14ac:dyDescent="0.25">
      <c r="I1575" s="43">
        <v>126413</v>
      </c>
      <c r="J1575" s="43" t="s">
        <v>6</v>
      </c>
      <c r="K1575" s="43">
        <v>108</v>
      </c>
      <c r="L1575" s="43">
        <v>25.27</v>
      </c>
      <c r="M1575" s="43">
        <f>VLOOKUP(fLineItemInvoiceDetail[[#This Row],[Invoice Number]],fInvoiceHeader[[Invoice Number]:[% Sales Discount]],5,0)*fLineItemInvoiceDetail[[#This Row],[Quanity]]*fLineItemInvoiceDetail[[#This Row],[Unit Price]]</f>
        <v>272.91493900305568</v>
      </c>
      <c r="N15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28.661538461538459</v>
      </c>
      <c r="O1575" s="43">
        <f>VLOOKUP(fLineItemInvoiceDetail[[#This Row],[Product]],dProduct[],4,0)*fLineItemInvoiceDetail[[#This Row],[Quanity]]</f>
        <v>324</v>
      </c>
      <c r="AQ1575" s="30">
        <v>126413</v>
      </c>
      <c r="AR1575" s="28" t="s">
        <v>6</v>
      </c>
      <c r="AS1575" s="28">
        <v>108</v>
      </c>
      <c r="AT1575" s="28">
        <v>25.27</v>
      </c>
      <c r="AU1575" s="48">
        <f t="shared" si="50"/>
        <v>272.91493900305568</v>
      </c>
      <c r="AV1575" s="48">
        <f t="shared" si="51"/>
        <v>28.661538461538459</v>
      </c>
    </row>
    <row r="1576" spans="9:48" x14ac:dyDescent="0.25">
      <c r="I1576" s="46">
        <v>126414</v>
      </c>
      <c r="J1576" s="46" t="s">
        <v>8</v>
      </c>
      <c r="K1576" s="46">
        <v>62</v>
      </c>
      <c r="L1576" s="46">
        <v>16.77</v>
      </c>
      <c r="M1576" s="46">
        <f>VLOOKUP(fLineItemInvoiceDetail[[#This Row],[Invoice Number]],fInvoiceHeader[[Invoice Number]:[% Sales Discount]],5,0)*fLineItemInvoiceDetail[[#This Row],[Quanity]]*fLineItemInvoiceDetail[[#This Row],[Unit Price]]</f>
        <v>51.99</v>
      </c>
      <c r="N15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</v>
      </c>
      <c r="O1576" s="46">
        <f>VLOOKUP(fLineItemInvoiceDetail[[#This Row],[Product]],dProduct[],4,0)*fLineItemInvoiceDetail[[#This Row],[Quanity]]</f>
        <v>248</v>
      </c>
      <c r="AQ1576" s="32">
        <v>126414</v>
      </c>
      <c r="AR1576" s="31" t="s">
        <v>8</v>
      </c>
      <c r="AS1576" s="31">
        <v>62</v>
      </c>
      <c r="AT1576" s="31">
        <v>16.77</v>
      </c>
      <c r="AU1576" s="48">
        <f t="shared" si="50"/>
        <v>51.99</v>
      </c>
      <c r="AV1576" s="48">
        <f t="shared" si="51"/>
        <v>36.4</v>
      </c>
    </row>
    <row r="1577" spans="9:48" x14ac:dyDescent="0.25">
      <c r="I1577" s="43">
        <v>126415</v>
      </c>
      <c r="J1577" s="43" t="s">
        <v>15</v>
      </c>
      <c r="K1577" s="43">
        <v>31</v>
      </c>
      <c r="L1577" s="43">
        <v>18.82</v>
      </c>
      <c r="M1577" s="43">
        <f>VLOOKUP(fLineItemInvoiceDetail[[#This Row],[Invoice Number]],fInvoiceHeader[[Invoice Number]:[% Sales Discount]],5,0)*fLineItemInvoiceDetail[[#This Row],[Quanity]]*fLineItemInvoiceDetail[[#This Row],[Unit Price]]</f>
        <v>17.5</v>
      </c>
      <c r="N15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577" s="43">
        <f>VLOOKUP(fLineItemInvoiceDetail[[#This Row],[Product]],dProduct[],4,0)*fLineItemInvoiceDetail[[#This Row],[Quanity]]</f>
        <v>155</v>
      </c>
      <c r="AQ1577" s="30">
        <v>126415</v>
      </c>
      <c r="AR1577" s="28" t="s">
        <v>15</v>
      </c>
      <c r="AS1577" s="28">
        <v>31</v>
      </c>
      <c r="AT1577" s="28">
        <v>18.82</v>
      </c>
      <c r="AU1577" s="48">
        <f t="shared" si="50"/>
        <v>17.5</v>
      </c>
      <c r="AV1577" s="48">
        <f t="shared" si="51"/>
        <v>21</v>
      </c>
    </row>
    <row r="1578" spans="9:48" x14ac:dyDescent="0.25">
      <c r="I1578" s="46">
        <v>126416</v>
      </c>
      <c r="J1578" s="46" t="s">
        <v>11</v>
      </c>
      <c r="K1578" s="46">
        <v>100</v>
      </c>
      <c r="L1578" s="46">
        <v>10.97</v>
      </c>
      <c r="M1578" s="46">
        <f>VLOOKUP(fLineItemInvoiceDetail[[#This Row],[Invoice Number]],fInvoiceHeader[[Invoice Number]:[% Sales Discount]],5,0)*fLineItemInvoiceDetail[[#This Row],[Quanity]]*fLineItemInvoiceDetail[[#This Row],[Unit Price]]</f>
        <v>54.85</v>
      </c>
      <c r="N15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61.6</v>
      </c>
      <c r="O1578" s="46">
        <f>VLOOKUP(fLineItemInvoiceDetail[[#This Row],[Product]],dProduct[],4,0)*fLineItemInvoiceDetail[[#This Row],[Quanity]]</f>
        <v>500</v>
      </c>
      <c r="AQ1578" s="32">
        <v>126416</v>
      </c>
      <c r="AR1578" s="31" t="s">
        <v>11</v>
      </c>
      <c r="AS1578" s="31">
        <v>100</v>
      </c>
      <c r="AT1578" s="31">
        <v>10.97</v>
      </c>
      <c r="AU1578" s="48">
        <f t="shared" si="50"/>
        <v>54.85</v>
      </c>
      <c r="AV1578" s="48">
        <f t="shared" si="51"/>
        <v>61.6</v>
      </c>
    </row>
    <row r="1579" spans="9:48" x14ac:dyDescent="0.25">
      <c r="I1579" s="43">
        <v>126417</v>
      </c>
      <c r="J1579" s="43" t="s">
        <v>15</v>
      </c>
      <c r="K1579" s="43">
        <v>50</v>
      </c>
      <c r="L1579" s="43">
        <v>17.37</v>
      </c>
      <c r="M1579" s="43">
        <f>VLOOKUP(fLineItemInvoiceDetail[[#This Row],[Invoice Number]],fInvoiceHeader[[Invoice Number]:[% Sales Discount]],5,0)*fLineItemInvoiceDetail[[#This Row],[Quanity]]*fLineItemInvoiceDetail[[#This Row],[Unit Price]]</f>
        <v>30.400000000000002</v>
      </c>
      <c r="N15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1579" s="43">
        <f>VLOOKUP(fLineItemInvoiceDetail[[#This Row],[Product]],dProduct[],4,0)*fLineItemInvoiceDetail[[#This Row],[Quanity]]</f>
        <v>250</v>
      </c>
      <c r="AQ1579" s="30">
        <v>126417</v>
      </c>
      <c r="AR1579" s="28" t="s">
        <v>15</v>
      </c>
      <c r="AS1579" s="28">
        <v>50</v>
      </c>
      <c r="AT1579" s="28">
        <v>17.37</v>
      </c>
      <c r="AU1579" s="48">
        <f t="shared" si="50"/>
        <v>30.400000000000002</v>
      </c>
      <c r="AV1579" s="48">
        <f t="shared" si="51"/>
        <v>25.2</v>
      </c>
    </row>
    <row r="1580" spans="9:48" x14ac:dyDescent="0.25">
      <c r="I1580" s="46">
        <v>126418</v>
      </c>
      <c r="J1580" s="46" t="s">
        <v>11</v>
      </c>
      <c r="K1580" s="46">
        <v>45</v>
      </c>
      <c r="L1580" s="46">
        <v>12.97</v>
      </c>
      <c r="M1580" s="46">
        <f>VLOOKUP(fLineItemInvoiceDetail[[#This Row],[Invoice Number]],fInvoiceHeader[[Invoice Number]:[% Sales Discount]],5,0)*fLineItemInvoiceDetail[[#This Row],[Quanity]]*fLineItemInvoiceDetail[[#This Row],[Unit Price]]</f>
        <v>58.365472187089594</v>
      </c>
      <c r="N15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29.759987770077451</v>
      </c>
      <c r="O1580" s="46">
        <f>VLOOKUP(fLineItemInvoiceDetail[[#This Row],[Product]],dProduct[],4,0)*fLineItemInvoiceDetail[[#This Row],[Quanity]]</f>
        <v>225</v>
      </c>
      <c r="AQ1580" s="32">
        <v>126418</v>
      </c>
      <c r="AR1580" s="31" t="s">
        <v>11</v>
      </c>
      <c r="AS1580" s="31">
        <v>45</v>
      </c>
      <c r="AT1580" s="31">
        <v>12.97</v>
      </c>
      <c r="AU1580" s="48">
        <f t="shared" si="50"/>
        <v>58.365472187089594</v>
      </c>
      <c r="AV1580" s="48">
        <f t="shared" si="51"/>
        <v>29.759987770077451</v>
      </c>
    </row>
    <row r="1581" spans="9:48" x14ac:dyDescent="0.25">
      <c r="I1581" s="43">
        <v>126418</v>
      </c>
      <c r="J1581" s="43" t="s">
        <v>15</v>
      </c>
      <c r="K1581" s="43">
        <v>66</v>
      </c>
      <c r="L1581" s="43">
        <v>17.37</v>
      </c>
      <c r="M1581" s="43">
        <f>VLOOKUP(fLineItemInvoiceDetail[[#This Row],[Invoice Number]],fInvoiceHeader[[Invoice Number]:[% Sales Discount]],5,0)*fLineItemInvoiceDetail[[#This Row],[Quanity]]*fLineItemInvoiceDetail[[#This Row],[Unit Price]]</f>
        <v>114.64292748174977</v>
      </c>
      <c r="N15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43.647982062780265</v>
      </c>
      <c r="O1581" s="43">
        <f>VLOOKUP(fLineItemInvoiceDetail[[#This Row],[Product]],dProduct[],4,0)*fLineItemInvoiceDetail[[#This Row],[Quanity]]</f>
        <v>330</v>
      </c>
      <c r="AQ1581" s="30">
        <v>126418</v>
      </c>
      <c r="AR1581" s="28" t="s">
        <v>15</v>
      </c>
      <c r="AS1581" s="28">
        <v>66</v>
      </c>
      <c r="AT1581" s="28">
        <v>17.37</v>
      </c>
      <c r="AU1581" s="48">
        <f t="shared" si="50"/>
        <v>114.64292748174977</v>
      </c>
      <c r="AV1581" s="48">
        <f t="shared" si="51"/>
        <v>43.647982062780265</v>
      </c>
    </row>
    <row r="1582" spans="9:48" x14ac:dyDescent="0.25">
      <c r="I1582" s="46">
        <v>126418</v>
      </c>
      <c r="J1582" s="46" t="s">
        <v>11</v>
      </c>
      <c r="K1582" s="46">
        <v>46</v>
      </c>
      <c r="L1582" s="46">
        <v>12.97</v>
      </c>
      <c r="M1582" s="46">
        <f>VLOOKUP(fLineItemInvoiceDetail[[#This Row],[Invoice Number]],fInvoiceHeader[[Invoice Number]:[% Sales Discount]],5,0)*fLineItemInvoiceDetail[[#This Row],[Quanity]]*fLineItemInvoiceDetail[[#This Row],[Unit Price]]</f>
        <v>59.662482680136023</v>
      </c>
      <c r="N15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30.421320831634734</v>
      </c>
      <c r="O1582" s="46">
        <f>VLOOKUP(fLineItemInvoiceDetail[[#This Row],[Product]],dProduct[],4,0)*fLineItemInvoiceDetail[[#This Row],[Quanity]]</f>
        <v>230</v>
      </c>
      <c r="AQ1582" s="32">
        <v>126418</v>
      </c>
      <c r="AR1582" s="31" t="s">
        <v>11</v>
      </c>
      <c r="AS1582" s="31">
        <v>46</v>
      </c>
      <c r="AT1582" s="31">
        <v>12.97</v>
      </c>
      <c r="AU1582" s="48">
        <f t="shared" si="50"/>
        <v>59.662482680136023</v>
      </c>
      <c r="AV1582" s="48">
        <f t="shared" si="51"/>
        <v>30.421320831634734</v>
      </c>
    </row>
    <row r="1583" spans="9:48" x14ac:dyDescent="0.25">
      <c r="I1583" s="43">
        <v>126418</v>
      </c>
      <c r="J1583" s="43" t="s">
        <v>15</v>
      </c>
      <c r="K1583" s="43">
        <v>11</v>
      </c>
      <c r="L1583" s="43">
        <v>27.5</v>
      </c>
      <c r="M1583" s="43">
        <f>VLOOKUP(fLineItemInvoiceDetail[[#This Row],[Invoice Number]],fInvoiceHeader[[Invoice Number]:[% Sales Discount]],5,0)*fLineItemInvoiceDetail[[#This Row],[Quanity]]*fLineItemInvoiceDetail[[#This Row],[Unit Price]]</f>
        <v>30.25024472988024</v>
      </c>
      <c r="N15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7.2746636771300439</v>
      </c>
      <c r="O1583" s="43">
        <f>VLOOKUP(fLineItemInvoiceDetail[[#This Row],[Product]],dProduct[],4,0)*fLineItemInvoiceDetail[[#This Row],[Quanity]]</f>
        <v>55</v>
      </c>
      <c r="AQ1583" s="30">
        <v>126418</v>
      </c>
      <c r="AR1583" s="28" t="s">
        <v>15</v>
      </c>
      <c r="AS1583" s="28">
        <v>11</v>
      </c>
      <c r="AT1583" s="28">
        <v>27.5</v>
      </c>
      <c r="AU1583" s="48">
        <f t="shared" si="50"/>
        <v>30.25024472988024</v>
      </c>
      <c r="AV1583" s="48">
        <f t="shared" si="51"/>
        <v>7.2746636771300439</v>
      </c>
    </row>
    <row r="1584" spans="9:48" x14ac:dyDescent="0.25">
      <c r="I1584" s="46">
        <v>126418</v>
      </c>
      <c r="J1584" s="46" t="s">
        <v>16</v>
      </c>
      <c r="K1584" s="46">
        <v>39</v>
      </c>
      <c r="L1584" s="46">
        <v>12.32</v>
      </c>
      <c r="M1584" s="46">
        <f>VLOOKUP(fLineItemInvoiceDetail[[#This Row],[Invoice Number]],fInvoiceHeader[[Invoice Number]:[% Sales Discount]],5,0)*fLineItemInvoiceDetail[[#This Row],[Quanity]]*fLineItemInvoiceDetail[[#This Row],[Unit Price]]</f>
        <v>48.048388720042503</v>
      </c>
      <c r="N15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18.054392580513657</v>
      </c>
      <c r="O1584" s="46">
        <f>VLOOKUP(fLineItemInvoiceDetail[[#This Row],[Product]],dProduct[],4,0)*fLineItemInvoiceDetail[[#This Row],[Quanity]]</f>
        <v>136.5</v>
      </c>
      <c r="AQ1584" s="32">
        <v>126418</v>
      </c>
      <c r="AR1584" s="31" t="s">
        <v>16</v>
      </c>
      <c r="AS1584" s="31">
        <v>39</v>
      </c>
      <c r="AT1584" s="31">
        <v>12.32</v>
      </c>
      <c r="AU1584" s="48">
        <f t="shared" si="50"/>
        <v>48.048388720042503</v>
      </c>
      <c r="AV1584" s="48">
        <f t="shared" si="51"/>
        <v>18.054392580513657</v>
      </c>
    </row>
    <row r="1585" spans="9:48" x14ac:dyDescent="0.25">
      <c r="I1585" s="43">
        <v>126418</v>
      </c>
      <c r="J1585" s="43" t="s">
        <v>11</v>
      </c>
      <c r="K1585" s="43">
        <v>50</v>
      </c>
      <c r="L1585" s="43">
        <v>11.97</v>
      </c>
      <c r="M1585" s="43">
        <f>VLOOKUP(fLineItemInvoiceDetail[[#This Row],[Invoice Number]],fInvoiceHeader[[Invoice Number]:[% Sales Discount]],5,0)*fLineItemInvoiceDetail[[#This Row],[Quanity]]*fLineItemInvoiceDetail[[#This Row],[Unit Price]]</f>
        <v>59.850484201101899</v>
      </c>
      <c r="N15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33.06665307786384</v>
      </c>
      <c r="O1585" s="43">
        <f>VLOOKUP(fLineItemInvoiceDetail[[#This Row],[Product]],dProduct[],4,0)*fLineItemInvoiceDetail[[#This Row],[Quanity]]</f>
        <v>250</v>
      </c>
      <c r="AQ1585" s="30">
        <v>126418</v>
      </c>
      <c r="AR1585" s="28" t="s">
        <v>11</v>
      </c>
      <c r="AS1585" s="28">
        <v>50</v>
      </c>
      <c r="AT1585" s="28">
        <v>11.97</v>
      </c>
      <c r="AU1585" s="48">
        <f t="shared" si="50"/>
        <v>59.850484201101899</v>
      </c>
      <c r="AV1585" s="48">
        <f t="shared" si="51"/>
        <v>33.06665307786384</v>
      </c>
    </row>
    <row r="1586" spans="9:48" x14ac:dyDescent="0.25">
      <c r="I1586" s="46">
        <v>126419</v>
      </c>
      <c r="J1586" s="46" t="s">
        <v>21</v>
      </c>
      <c r="K1586" s="46">
        <v>254</v>
      </c>
      <c r="L1586" s="46">
        <v>11.68</v>
      </c>
      <c r="M1586" s="46">
        <f>VLOOKUP(fLineItemInvoiceDetail[[#This Row],[Invoice Number]],fInvoiceHeader[[Invoice Number]:[% Sales Discount]],5,0)*fLineItemInvoiceDetail[[#This Row],[Quanity]]*fLineItemInvoiceDetail[[#This Row],[Unit Price]]</f>
        <v>296.67000000000007</v>
      </c>
      <c r="N15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98</v>
      </c>
      <c r="O1586" s="46">
        <f>VLOOKUP(fLineItemInvoiceDetail[[#This Row],[Product]],dProduct[],4,0)*fLineItemInvoiceDetail[[#This Row],[Quanity]]</f>
        <v>889</v>
      </c>
      <c r="AQ1586" s="32">
        <v>126419</v>
      </c>
      <c r="AR1586" s="31" t="s">
        <v>21</v>
      </c>
      <c r="AS1586" s="31">
        <v>254</v>
      </c>
      <c r="AT1586" s="31">
        <v>11.68</v>
      </c>
      <c r="AU1586" s="48">
        <f t="shared" si="50"/>
        <v>296.67000000000007</v>
      </c>
      <c r="AV1586" s="48">
        <f t="shared" si="51"/>
        <v>98</v>
      </c>
    </row>
    <row r="1587" spans="9:48" x14ac:dyDescent="0.25">
      <c r="I1587" s="43">
        <v>126420</v>
      </c>
      <c r="J1587" s="43" t="s">
        <v>21</v>
      </c>
      <c r="K1587" s="43">
        <v>37</v>
      </c>
      <c r="L1587" s="43">
        <v>16.87</v>
      </c>
      <c r="M1587" s="43">
        <f>VLOOKUP(fLineItemInvoiceDetail[[#This Row],[Invoice Number]],fInvoiceHeader[[Invoice Number]:[% Sales Discount]],5,0)*fLineItemInvoiceDetail[[#This Row],[Quanity]]*fLineItemInvoiceDetail[[#This Row],[Unit Price]]</f>
        <v>31.209320944802393</v>
      </c>
      <c r="N15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17.667285382830627</v>
      </c>
      <c r="O1587" s="43">
        <f>VLOOKUP(fLineItemInvoiceDetail[[#This Row],[Product]],dProduct[],4,0)*fLineItemInvoiceDetail[[#This Row],[Quanity]]</f>
        <v>129.5</v>
      </c>
      <c r="AQ1587" s="30">
        <v>126420</v>
      </c>
      <c r="AR1587" s="28" t="s">
        <v>21</v>
      </c>
      <c r="AS1587" s="28">
        <v>37</v>
      </c>
      <c r="AT1587" s="28">
        <v>16.87</v>
      </c>
      <c r="AU1587" s="48">
        <f t="shared" si="50"/>
        <v>31.209320944802393</v>
      </c>
      <c r="AV1587" s="48">
        <f t="shared" si="51"/>
        <v>17.667285382830627</v>
      </c>
    </row>
    <row r="1588" spans="9:48" x14ac:dyDescent="0.25">
      <c r="I1588" s="46">
        <v>126420</v>
      </c>
      <c r="J1588" s="46" t="s">
        <v>13</v>
      </c>
      <c r="K1588" s="46">
        <v>23</v>
      </c>
      <c r="L1588" s="46">
        <v>19.96</v>
      </c>
      <c r="M1588" s="46">
        <f>VLOOKUP(fLineItemInvoiceDetail[[#This Row],[Invoice Number]],fInvoiceHeader[[Invoice Number]:[% Sales Discount]],5,0)*fLineItemInvoiceDetail[[#This Row],[Quanity]]*fLineItemInvoiceDetail[[#This Row],[Unit Price]]</f>
        <v>22.953868308271332</v>
      </c>
      <c r="N15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17.258004640371229</v>
      </c>
      <c r="O1588" s="46">
        <f>VLOOKUP(fLineItemInvoiceDetail[[#This Row],[Product]],dProduct[],4,0)*fLineItemInvoiceDetail[[#This Row],[Quanity]]</f>
        <v>126.5</v>
      </c>
      <c r="AQ1588" s="32">
        <v>126420</v>
      </c>
      <c r="AR1588" s="31" t="s">
        <v>13</v>
      </c>
      <c r="AS1588" s="31">
        <v>23</v>
      </c>
      <c r="AT1588" s="31">
        <v>19.96</v>
      </c>
      <c r="AU1588" s="48">
        <f t="shared" si="50"/>
        <v>22.953868308271332</v>
      </c>
      <c r="AV1588" s="48">
        <f t="shared" si="51"/>
        <v>17.258004640371229</v>
      </c>
    </row>
    <row r="1589" spans="9:48" x14ac:dyDescent="0.25">
      <c r="I1589" s="43">
        <v>126420</v>
      </c>
      <c r="J1589" s="43" t="s">
        <v>15</v>
      </c>
      <c r="K1589" s="43">
        <v>27</v>
      </c>
      <c r="L1589" s="43">
        <v>18.82</v>
      </c>
      <c r="M1589" s="43">
        <f>VLOOKUP(fLineItemInvoiceDetail[[#This Row],[Invoice Number]],fInvoiceHeader[[Invoice Number]:[% Sales Discount]],5,0)*fLineItemInvoiceDetail[[#This Row],[Quanity]]*fLineItemInvoiceDetail[[#This Row],[Unit Price]]</f>
        <v>25.406854234915468</v>
      </c>
      <c r="N15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18.417633410672853</v>
      </c>
      <c r="O1589" s="43">
        <f>VLOOKUP(fLineItemInvoiceDetail[[#This Row],[Product]],dProduct[],4,0)*fLineItemInvoiceDetail[[#This Row],[Quanity]]</f>
        <v>135</v>
      </c>
      <c r="AQ1589" s="30">
        <v>126420</v>
      </c>
      <c r="AR1589" s="28" t="s">
        <v>15</v>
      </c>
      <c r="AS1589" s="28">
        <v>27</v>
      </c>
      <c r="AT1589" s="28">
        <v>18.82</v>
      </c>
      <c r="AU1589" s="48">
        <f t="shared" si="50"/>
        <v>25.406854234915468</v>
      </c>
      <c r="AV1589" s="48">
        <f t="shared" si="51"/>
        <v>18.417633410672853</v>
      </c>
    </row>
    <row r="1590" spans="9:48" x14ac:dyDescent="0.25">
      <c r="I1590" s="46">
        <v>126420</v>
      </c>
      <c r="J1590" s="46" t="s">
        <v>11</v>
      </c>
      <c r="K1590" s="46">
        <v>8</v>
      </c>
      <c r="L1590" s="46">
        <v>18.95</v>
      </c>
      <c r="M1590" s="46">
        <f>VLOOKUP(fLineItemInvoiceDetail[[#This Row],[Invoice Number]],fInvoiceHeader[[Invoice Number]:[% Sales Discount]],5,0)*fLineItemInvoiceDetail[[#This Row],[Quanity]]*fLineItemInvoiceDetail[[#This Row],[Unit Price]]</f>
        <v>7.5799565120108339</v>
      </c>
      <c r="N15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5.4570765661252905</v>
      </c>
      <c r="O1590" s="46">
        <f>VLOOKUP(fLineItemInvoiceDetail[[#This Row],[Product]],dProduct[],4,0)*fLineItemInvoiceDetail[[#This Row],[Quanity]]</f>
        <v>40</v>
      </c>
      <c r="AQ1590" s="32">
        <v>126420</v>
      </c>
      <c r="AR1590" s="31" t="s">
        <v>11</v>
      </c>
      <c r="AS1590" s="31">
        <v>8</v>
      </c>
      <c r="AT1590" s="31">
        <v>18.95</v>
      </c>
      <c r="AU1590" s="48">
        <f t="shared" si="50"/>
        <v>7.5799565120108339</v>
      </c>
      <c r="AV1590" s="48">
        <f t="shared" si="51"/>
        <v>5.4570765661252905</v>
      </c>
    </row>
    <row r="1591" spans="9:48" x14ac:dyDescent="0.25">
      <c r="I1591" s="43">
        <v>126421</v>
      </c>
      <c r="J1591" s="43" t="s">
        <v>13</v>
      </c>
      <c r="K1591" s="43">
        <v>200</v>
      </c>
      <c r="L1591" s="43">
        <v>11.23</v>
      </c>
      <c r="M1591" s="43">
        <f>VLOOKUP(fLineItemInvoiceDetail[[#This Row],[Invoice Number]],fInvoiceHeader[[Invoice Number]:[% Sales Discount]],5,0)*fLineItemInvoiceDetail[[#This Row],[Quanity]]*fLineItemInvoiceDetail[[#This Row],[Unit Price]]</f>
        <v>168.45000000000002</v>
      </c>
      <c r="N15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106.8217213114754</v>
      </c>
      <c r="O1591" s="43">
        <f>VLOOKUP(fLineItemInvoiceDetail[[#This Row],[Product]],dProduct[],4,0)*fLineItemInvoiceDetail[[#This Row],[Quanity]]</f>
        <v>1100</v>
      </c>
      <c r="AQ1591" s="30">
        <v>126421</v>
      </c>
      <c r="AR1591" s="28" t="s">
        <v>13</v>
      </c>
      <c r="AS1591" s="28">
        <v>200</v>
      </c>
      <c r="AT1591" s="28">
        <v>11.23</v>
      </c>
      <c r="AU1591" s="48">
        <f t="shared" si="50"/>
        <v>168.45000000000002</v>
      </c>
      <c r="AV1591" s="48">
        <f t="shared" si="51"/>
        <v>106.8217213114754</v>
      </c>
    </row>
    <row r="1592" spans="9:48" x14ac:dyDescent="0.25">
      <c r="I1592" s="46">
        <v>126421</v>
      </c>
      <c r="J1592" s="46" t="s">
        <v>10</v>
      </c>
      <c r="K1592" s="46">
        <v>20</v>
      </c>
      <c r="L1592" s="46">
        <v>23.16</v>
      </c>
      <c r="M1592" s="46">
        <f>VLOOKUP(fLineItemInvoiceDetail[[#This Row],[Invoice Number]],fInvoiceHeader[[Invoice Number]:[% Sales Discount]],5,0)*fLineItemInvoiceDetail[[#This Row],[Quanity]]*fLineItemInvoiceDetail[[#This Row],[Unit Price]]</f>
        <v>34.74</v>
      </c>
      <c r="N15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11.653278688524589</v>
      </c>
      <c r="O1592" s="46">
        <f>VLOOKUP(fLineItemInvoiceDetail[[#This Row],[Product]],dProduct[],4,0)*fLineItemInvoiceDetail[[#This Row],[Quanity]]</f>
        <v>120</v>
      </c>
      <c r="AQ1592" s="32">
        <v>126421</v>
      </c>
      <c r="AR1592" s="31" t="s">
        <v>10</v>
      </c>
      <c r="AS1592" s="31">
        <v>20</v>
      </c>
      <c r="AT1592" s="31">
        <v>23.16</v>
      </c>
      <c r="AU1592" s="48">
        <f t="shared" si="50"/>
        <v>34.74</v>
      </c>
      <c r="AV1592" s="48">
        <f t="shared" si="51"/>
        <v>11.653278688524589</v>
      </c>
    </row>
    <row r="1593" spans="9:48" x14ac:dyDescent="0.25">
      <c r="I1593" s="43">
        <v>126422</v>
      </c>
      <c r="J1593" s="43" t="s">
        <v>15</v>
      </c>
      <c r="K1593" s="43">
        <v>222</v>
      </c>
      <c r="L1593" s="43">
        <v>13.03</v>
      </c>
      <c r="M1593" s="43">
        <f>VLOOKUP(fLineItemInvoiceDetail[[#This Row],[Invoice Number]],fInvoiceHeader[[Invoice Number]:[% Sales Discount]],5,0)*fLineItemInvoiceDetail[[#This Row],[Quanity]]*fLineItemInvoiceDetail[[#This Row],[Unit Price]]</f>
        <v>289.27</v>
      </c>
      <c r="N15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61.25</v>
      </c>
      <c r="O1593" s="43">
        <f>VLOOKUP(fLineItemInvoiceDetail[[#This Row],[Product]],dProduct[],4,0)*fLineItemInvoiceDetail[[#This Row],[Quanity]]</f>
        <v>1110</v>
      </c>
      <c r="AQ1593" s="30">
        <v>126422</v>
      </c>
      <c r="AR1593" s="28" t="s">
        <v>15</v>
      </c>
      <c r="AS1593" s="28">
        <v>222</v>
      </c>
      <c r="AT1593" s="28">
        <v>13.03</v>
      </c>
      <c r="AU1593" s="48">
        <f t="shared" si="50"/>
        <v>289.27</v>
      </c>
      <c r="AV1593" s="48">
        <f t="shared" si="51"/>
        <v>61.25</v>
      </c>
    </row>
    <row r="1594" spans="9:48" x14ac:dyDescent="0.25">
      <c r="I1594" s="46">
        <v>126423</v>
      </c>
      <c r="J1594" s="46" t="s">
        <v>8</v>
      </c>
      <c r="K1594" s="46">
        <v>25</v>
      </c>
      <c r="L1594" s="46">
        <v>18.170000000000002</v>
      </c>
      <c r="M1594" s="46">
        <f>VLOOKUP(fLineItemInvoiceDetail[[#This Row],[Invoice Number]],fInvoiceHeader[[Invoice Number]:[% Sales Discount]],5,0)*fLineItemInvoiceDetail[[#This Row],[Quanity]]*fLineItemInvoiceDetail[[#This Row],[Unit Price]]</f>
        <v>45.425684740499563</v>
      </c>
      <c r="N15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10.265588914549653</v>
      </c>
      <c r="O1594" s="46">
        <f>VLOOKUP(fLineItemInvoiceDetail[[#This Row],[Product]],dProduct[],4,0)*fLineItemInvoiceDetail[[#This Row],[Quanity]]</f>
        <v>100</v>
      </c>
      <c r="AQ1594" s="32">
        <v>126423</v>
      </c>
      <c r="AR1594" s="31" t="s">
        <v>8</v>
      </c>
      <c r="AS1594" s="31">
        <v>25</v>
      </c>
      <c r="AT1594" s="31">
        <v>18.170000000000002</v>
      </c>
      <c r="AU1594" s="48">
        <f t="shared" si="50"/>
        <v>45.425684740499563</v>
      </c>
      <c r="AV1594" s="48">
        <f t="shared" si="51"/>
        <v>10.265588914549653</v>
      </c>
    </row>
    <row r="1595" spans="9:48" x14ac:dyDescent="0.25">
      <c r="I1595" s="43">
        <v>126423</v>
      </c>
      <c r="J1595" s="43" t="s">
        <v>22</v>
      </c>
      <c r="K1595" s="43">
        <v>51</v>
      </c>
      <c r="L1595" s="43">
        <v>45</v>
      </c>
      <c r="M1595" s="43">
        <f>VLOOKUP(fLineItemInvoiceDetail[[#This Row],[Invoice Number]],fInvoiceHeader[[Invoice Number]:[% Sales Discount]],5,0)*fLineItemInvoiceDetail[[#This Row],[Quanity]]*fLineItemInvoiceDetail[[#This Row],[Unit Price]]</f>
        <v>229.50345950345954</v>
      </c>
      <c r="N15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36.648152424942261</v>
      </c>
      <c r="O1595" s="43">
        <f>VLOOKUP(fLineItemInvoiceDetail[[#This Row],[Product]],dProduct[],4,0)*fLineItemInvoiceDetail[[#This Row],[Quanity]]</f>
        <v>357</v>
      </c>
      <c r="AQ1595" s="30">
        <v>126423</v>
      </c>
      <c r="AR1595" s="28" t="s">
        <v>22</v>
      </c>
      <c r="AS1595" s="28">
        <v>51</v>
      </c>
      <c r="AT1595" s="28">
        <v>45</v>
      </c>
      <c r="AU1595" s="48">
        <f t="shared" si="50"/>
        <v>229.50345950345954</v>
      </c>
      <c r="AV1595" s="48">
        <f t="shared" si="51"/>
        <v>36.648152424942261</v>
      </c>
    </row>
    <row r="1596" spans="9:48" x14ac:dyDescent="0.25">
      <c r="I1596" s="46">
        <v>126423</v>
      </c>
      <c r="J1596" s="46" t="s">
        <v>13</v>
      </c>
      <c r="K1596" s="46">
        <v>35</v>
      </c>
      <c r="L1596" s="46">
        <v>16.22</v>
      </c>
      <c r="M1596" s="46">
        <f>VLOOKUP(fLineItemInvoiceDetail[[#This Row],[Invoice Number]],fInvoiceHeader[[Invoice Number]:[% Sales Discount]],5,0)*fLineItemInvoiceDetail[[#This Row],[Quanity]]*fLineItemInvoiceDetail[[#This Row],[Unit Price]]</f>
        <v>56.770855756040937</v>
      </c>
      <c r="N15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19.761258660508084</v>
      </c>
      <c r="O1596" s="46">
        <f>VLOOKUP(fLineItemInvoiceDetail[[#This Row],[Product]],dProduct[],4,0)*fLineItemInvoiceDetail[[#This Row],[Quanity]]</f>
        <v>192.5</v>
      </c>
      <c r="AQ1596" s="32">
        <v>126423</v>
      </c>
      <c r="AR1596" s="31" t="s">
        <v>13</v>
      </c>
      <c r="AS1596" s="31">
        <v>35</v>
      </c>
      <c r="AT1596" s="31">
        <v>16.22</v>
      </c>
      <c r="AU1596" s="48">
        <f t="shared" si="50"/>
        <v>56.770855756040937</v>
      </c>
      <c r="AV1596" s="48">
        <f t="shared" si="51"/>
        <v>19.761258660508084</v>
      </c>
    </row>
    <row r="1597" spans="9:48" x14ac:dyDescent="0.25">
      <c r="I1597" s="43">
        <v>126424</v>
      </c>
      <c r="J1597" s="43" t="s">
        <v>17</v>
      </c>
      <c r="K1597" s="43">
        <v>97</v>
      </c>
      <c r="L1597" s="43">
        <v>16.77</v>
      </c>
      <c r="M1597" s="43">
        <f>VLOOKUP(fLineItemInvoiceDetail[[#This Row],[Invoice Number]],fInvoiceHeader[[Invoice Number]:[% Sales Discount]],5,0)*fLineItemInvoiceDetail[[#This Row],[Quanity]]*fLineItemInvoiceDetail[[#This Row],[Unit Price]]</f>
        <v>122.00311362036012</v>
      </c>
      <c r="N15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65.810437817258887</v>
      </c>
      <c r="O1597" s="43">
        <f>VLOOKUP(fLineItemInvoiceDetail[[#This Row],[Product]],dProduct[],4,0)*fLineItemInvoiceDetail[[#This Row],[Quanity]]</f>
        <v>630.5</v>
      </c>
      <c r="AQ1597" s="30">
        <v>126424</v>
      </c>
      <c r="AR1597" s="28" t="s">
        <v>17</v>
      </c>
      <c r="AS1597" s="28">
        <v>97</v>
      </c>
      <c r="AT1597" s="28">
        <v>16.77</v>
      </c>
      <c r="AU1597" s="48">
        <f t="shared" si="50"/>
        <v>122.00311362036012</v>
      </c>
      <c r="AV1597" s="48">
        <f t="shared" si="51"/>
        <v>65.810437817258887</v>
      </c>
    </row>
    <row r="1598" spans="9:48" x14ac:dyDescent="0.25">
      <c r="I1598" s="46">
        <v>126424</v>
      </c>
      <c r="J1598" s="46" t="s">
        <v>21</v>
      </c>
      <c r="K1598" s="46">
        <v>45</v>
      </c>
      <c r="L1598" s="46">
        <v>16.87</v>
      </c>
      <c r="M1598" s="46">
        <f>VLOOKUP(fLineItemInvoiceDetail[[#This Row],[Invoice Number]],fInvoiceHeader[[Invoice Number]:[% Sales Discount]],5,0)*fLineItemInvoiceDetail[[#This Row],[Quanity]]*fLineItemInvoiceDetail[[#This Row],[Unit Price]]</f>
        <v>56.93688637963988</v>
      </c>
      <c r="N15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16.439562182741117</v>
      </c>
      <c r="O1598" s="46">
        <f>VLOOKUP(fLineItemInvoiceDetail[[#This Row],[Product]],dProduct[],4,0)*fLineItemInvoiceDetail[[#This Row],[Quanity]]</f>
        <v>157.5</v>
      </c>
      <c r="AQ1598" s="32">
        <v>126424</v>
      </c>
      <c r="AR1598" s="31" t="s">
        <v>21</v>
      </c>
      <c r="AS1598" s="31">
        <v>45</v>
      </c>
      <c r="AT1598" s="31">
        <v>16.87</v>
      </c>
      <c r="AU1598" s="48">
        <f t="shared" si="50"/>
        <v>56.93688637963988</v>
      </c>
      <c r="AV1598" s="48">
        <f t="shared" si="51"/>
        <v>16.439562182741117</v>
      </c>
    </row>
    <row r="1599" spans="9:48" x14ac:dyDescent="0.25">
      <c r="I1599" s="43">
        <v>126425</v>
      </c>
      <c r="J1599" s="43" t="s">
        <v>14</v>
      </c>
      <c r="K1599" s="43">
        <v>51</v>
      </c>
      <c r="L1599" s="43">
        <v>17.37</v>
      </c>
      <c r="M1599" s="43">
        <f>VLOOKUP(fLineItemInvoiceDetail[[#This Row],[Invoice Number]],fInvoiceHeader[[Invoice Number]:[% Sales Discount]],5,0)*fLineItemInvoiceDetail[[#This Row],[Quanity]]*fLineItemInvoiceDetail[[#This Row],[Unit Price]]</f>
        <v>31.010000000000005</v>
      </c>
      <c r="N15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</v>
      </c>
      <c r="O1599" s="43">
        <f>VLOOKUP(fLineItemInvoiceDetail[[#This Row],[Product]],dProduct[],4,0)*fLineItemInvoiceDetail[[#This Row],[Quanity]]</f>
        <v>357</v>
      </c>
      <c r="AQ1599" s="30">
        <v>126425</v>
      </c>
      <c r="AR1599" s="28" t="s">
        <v>14</v>
      </c>
      <c r="AS1599" s="28">
        <v>51</v>
      </c>
      <c r="AT1599" s="28">
        <v>17.37</v>
      </c>
      <c r="AU1599" s="48">
        <f t="shared" si="50"/>
        <v>31.010000000000005</v>
      </c>
      <c r="AV1599" s="48">
        <f t="shared" si="51"/>
        <v>48.3</v>
      </c>
    </row>
    <row r="1600" spans="9:48" x14ac:dyDescent="0.25">
      <c r="I1600" s="46">
        <v>126426</v>
      </c>
      <c r="J1600" s="46" t="s">
        <v>6</v>
      </c>
      <c r="K1600" s="46">
        <v>52</v>
      </c>
      <c r="L1600" s="46">
        <v>27.57</v>
      </c>
      <c r="M1600" s="46">
        <f>VLOOKUP(fLineItemInvoiceDetail[[#This Row],[Invoice Number]],fInvoiceHeader[[Invoice Number]:[% Sales Discount]],5,0)*fLineItemInvoiceDetail[[#This Row],[Quanity]]*fLineItemInvoiceDetail[[#This Row],[Unit Price]]</f>
        <v>143.3649823107686</v>
      </c>
      <c r="N16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23.192163009404386</v>
      </c>
      <c r="O1600" s="46">
        <f>VLOOKUP(fLineItemInvoiceDetail[[#This Row],[Product]],dProduct[],4,0)*fLineItemInvoiceDetail[[#This Row],[Quanity]]</f>
        <v>156</v>
      </c>
      <c r="AQ1600" s="32">
        <v>126426</v>
      </c>
      <c r="AR1600" s="31" t="s">
        <v>6</v>
      </c>
      <c r="AS1600" s="31">
        <v>52</v>
      </c>
      <c r="AT1600" s="31">
        <v>27.57</v>
      </c>
      <c r="AU1600" s="48">
        <f t="shared" si="50"/>
        <v>143.3649823107686</v>
      </c>
      <c r="AV1600" s="48">
        <f t="shared" si="51"/>
        <v>23.192163009404386</v>
      </c>
    </row>
    <row r="1601" spans="9:48" x14ac:dyDescent="0.25">
      <c r="I1601" s="43">
        <v>126426</v>
      </c>
      <c r="J1601" s="43" t="s">
        <v>15</v>
      </c>
      <c r="K1601" s="43">
        <v>161</v>
      </c>
      <c r="L1601" s="43">
        <v>13.03</v>
      </c>
      <c r="M1601" s="43">
        <f>VLOOKUP(fLineItemInvoiceDetail[[#This Row],[Invoice Number]],fInvoiceHeader[[Invoice Number]:[% Sales Discount]],5,0)*fLineItemInvoiceDetail[[#This Row],[Quanity]]*fLineItemInvoiceDetail[[#This Row],[Unit Price]]</f>
        <v>209.78443740478761</v>
      </c>
      <c r="N16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119.6775078369906</v>
      </c>
      <c r="O1601" s="43">
        <f>VLOOKUP(fLineItemInvoiceDetail[[#This Row],[Product]],dProduct[],4,0)*fLineItemInvoiceDetail[[#This Row],[Quanity]]</f>
        <v>805</v>
      </c>
      <c r="AQ1601" s="30">
        <v>126426</v>
      </c>
      <c r="AR1601" s="28" t="s">
        <v>15</v>
      </c>
      <c r="AS1601" s="28">
        <v>161</v>
      </c>
      <c r="AT1601" s="28">
        <v>13.03</v>
      </c>
      <c r="AU1601" s="48">
        <f t="shared" si="50"/>
        <v>209.78443740478761</v>
      </c>
      <c r="AV1601" s="48">
        <f t="shared" si="51"/>
        <v>119.6775078369906</v>
      </c>
    </row>
    <row r="1602" spans="9:48" x14ac:dyDescent="0.25">
      <c r="I1602" s="46">
        <v>126426</v>
      </c>
      <c r="J1602" s="46" t="s">
        <v>14</v>
      </c>
      <c r="K1602" s="46">
        <v>45</v>
      </c>
      <c r="L1602" s="46">
        <v>18.82</v>
      </c>
      <c r="M1602" s="46">
        <f>VLOOKUP(fLineItemInvoiceDetail[[#This Row],[Invoice Number]],fInvoiceHeader[[Invoice Number]:[% Sales Discount]],5,0)*fLineItemInvoiceDetail[[#This Row],[Quanity]]*fLineItemInvoiceDetail[[#This Row],[Unit Price]]</f>
        <v>84.690580284443755</v>
      </c>
      <c r="N16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46.830329153605014</v>
      </c>
      <c r="O1602" s="46">
        <f>VLOOKUP(fLineItemInvoiceDetail[[#This Row],[Product]],dProduct[],4,0)*fLineItemInvoiceDetail[[#This Row],[Quanity]]</f>
        <v>315</v>
      </c>
      <c r="AQ1602" s="32">
        <v>126426</v>
      </c>
      <c r="AR1602" s="31" t="s">
        <v>14</v>
      </c>
      <c r="AS1602" s="31">
        <v>45</v>
      </c>
      <c r="AT1602" s="31">
        <v>18.82</v>
      </c>
      <c r="AU1602" s="48">
        <f t="shared" si="50"/>
        <v>84.690580284443755</v>
      </c>
      <c r="AV1602" s="48">
        <f t="shared" si="51"/>
        <v>46.830329153605014</v>
      </c>
    </row>
    <row r="1603" spans="9:48" x14ac:dyDescent="0.25">
      <c r="I1603" s="43">
        <v>126427</v>
      </c>
      <c r="J1603" s="43" t="s">
        <v>13</v>
      </c>
      <c r="K1603" s="43">
        <v>35</v>
      </c>
      <c r="L1603" s="43">
        <v>16.22</v>
      </c>
      <c r="M1603" s="43">
        <f>VLOOKUP(fLineItemInvoiceDetail[[#This Row],[Invoice Number]],fInvoiceHeader[[Invoice Number]:[% Sales Discount]],5,0)*fLineItemInvoiceDetail[[#This Row],[Quanity]]*fLineItemInvoiceDetail[[#This Row],[Unit Price]]</f>
        <v>17.030000000000005</v>
      </c>
      <c r="N16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34.125</v>
      </c>
      <c r="O1603" s="43">
        <f>VLOOKUP(fLineItemInvoiceDetail[[#This Row],[Product]],dProduct[],4,0)*fLineItemInvoiceDetail[[#This Row],[Quanity]]</f>
        <v>192.5</v>
      </c>
      <c r="AQ1603" s="30">
        <v>126427</v>
      </c>
      <c r="AR1603" s="28" t="s">
        <v>13</v>
      </c>
      <c r="AS1603" s="28">
        <v>35</v>
      </c>
      <c r="AT1603" s="28">
        <v>16.22</v>
      </c>
      <c r="AU1603" s="48">
        <f t="shared" si="50"/>
        <v>17.030000000000005</v>
      </c>
      <c r="AV1603" s="48">
        <f t="shared" si="51"/>
        <v>34.125</v>
      </c>
    </row>
    <row r="1604" spans="9:48" x14ac:dyDescent="0.25">
      <c r="I1604" s="46">
        <v>126428</v>
      </c>
      <c r="J1604" s="46" t="s">
        <v>13</v>
      </c>
      <c r="K1604" s="46">
        <v>23</v>
      </c>
      <c r="L1604" s="46">
        <v>19.96</v>
      </c>
      <c r="M1604" s="46">
        <f>VLOOKUP(fLineItemInvoiceDetail[[#This Row],[Invoice Number]],fInvoiceHeader[[Invoice Number]:[% Sales Discount]],5,0)*fLineItemInvoiceDetail[[#This Row],[Quanity]]*fLineItemInvoiceDetail[[#This Row],[Unit Price]]</f>
        <v>45.907935039005196</v>
      </c>
      <c r="N16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14.549291784702552</v>
      </c>
      <c r="O1604" s="46">
        <f>VLOOKUP(fLineItemInvoiceDetail[[#This Row],[Product]],dProduct[],4,0)*fLineItemInvoiceDetail[[#This Row],[Quanity]]</f>
        <v>126.5</v>
      </c>
      <c r="AQ1604" s="32">
        <v>126428</v>
      </c>
      <c r="AR1604" s="31" t="s">
        <v>13</v>
      </c>
      <c r="AS1604" s="31">
        <v>23</v>
      </c>
      <c r="AT1604" s="31">
        <v>19.96</v>
      </c>
      <c r="AU1604" s="48">
        <f t="shared" si="50"/>
        <v>45.907935039005196</v>
      </c>
      <c r="AV1604" s="48">
        <f t="shared" si="51"/>
        <v>14.549291784702552</v>
      </c>
    </row>
    <row r="1605" spans="9:48" x14ac:dyDescent="0.25">
      <c r="I1605" s="43">
        <v>126428</v>
      </c>
      <c r="J1605" s="43" t="s">
        <v>11</v>
      </c>
      <c r="K1605" s="43">
        <v>45</v>
      </c>
      <c r="L1605" s="43">
        <v>12.97</v>
      </c>
      <c r="M1605" s="43">
        <f>VLOOKUP(fLineItemInvoiceDetail[[#This Row],[Invoice Number]],fInvoiceHeader[[Invoice Number]:[% Sales Discount]],5,0)*fLineItemInvoiceDetail[[#This Row],[Quanity]]*fLineItemInvoiceDetail[[#This Row],[Unit Price]]</f>
        <v>58.364917412031403</v>
      </c>
      <c r="N16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25.878186968838527</v>
      </c>
      <c r="O1605" s="43">
        <f>VLOOKUP(fLineItemInvoiceDetail[[#This Row],[Product]],dProduct[],4,0)*fLineItemInvoiceDetail[[#This Row],[Quanity]]</f>
        <v>225</v>
      </c>
      <c r="AQ1605" s="30">
        <v>126428</v>
      </c>
      <c r="AR1605" s="28" t="s">
        <v>11</v>
      </c>
      <c r="AS1605" s="28">
        <v>45</v>
      </c>
      <c r="AT1605" s="28">
        <v>12.97</v>
      </c>
      <c r="AU1605" s="48">
        <f t="shared" si="50"/>
        <v>58.364917412031403</v>
      </c>
      <c r="AV1605" s="48">
        <f t="shared" si="51"/>
        <v>25.878186968838527</v>
      </c>
    </row>
    <row r="1606" spans="9:48" x14ac:dyDescent="0.25">
      <c r="I1606" s="46">
        <v>126428</v>
      </c>
      <c r="J1606" s="46" t="s">
        <v>21</v>
      </c>
      <c r="K1606" s="46">
        <v>204</v>
      </c>
      <c r="L1606" s="46">
        <v>11.68</v>
      </c>
      <c r="M1606" s="46">
        <f>VLOOKUP(fLineItemInvoiceDetail[[#This Row],[Invoice Number]],fInvoiceHeader[[Invoice Number]:[% Sales Discount]],5,0)*fLineItemInvoiceDetail[[#This Row],[Quanity]]*fLineItemInvoiceDetail[[#This Row],[Unit Price]]</f>
        <v>238.2716628390225</v>
      </c>
      <c r="N16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82.120113314447607</v>
      </c>
      <c r="O1606" s="46">
        <f>VLOOKUP(fLineItemInvoiceDetail[[#This Row],[Product]],dProduct[],4,0)*fLineItemInvoiceDetail[[#This Row],[Quanity]]</f>
        <v>714</v>
      </c>
      <c r="AQ1606" s="32">
        <v>126428</v>
      </c>
      <c r="AR1606" s="31" t="s">
        <v>21</v>
      </c>
      <c r="AS1606" s="31">
        <v>204</v>
      </c>
      <c r="AT1606" s="31">
        <v>11.68</v>
      </c>
      <c r="AU1606" s="48">
        <f t="shared" si="50"/>
        <v>238.2716628390225</v>
      </c>
      <c r="AV1606" s="48">
        <f t="shared" si="51"/>
        <v>82.120113314447607</v>
      </c>
    </row>
    <row r="1607" spans="9:48" x14ac:dyDescent="0.25">
      <c r="I1607" s="43">
        <v>126428</v>
      </c>
      <c r="J1607" s="43" t="s">
        <v>15</v>
      </c>
      <c r="K1607" s="43">
        <v>131</v>
      </c>
      <c r="L1607" s="43">
        <v>15.92</v>
      </c>
      <c r="M1607" s="43">
        <f>VLOOKUP(fLineItemInvoiceDetail[[#This Row],[Invoice Number]],fInvoiceHeader[[Invoice Number]:[% Sales Discount]],5,0)*fLineItemInvoiceDetail[[#This Row],[Quanity]]*fLineItemInvoiceDetail[[#This Row],[Unit Price]]</f>
        <v>208.55170489358306</v>
      </c>
      <c r="N16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75.334277620396605</v>
      </c>
      <c r="O1607" s="43">
        <f>VLOOKUP(fLineItemInvoiceDetail[[#This Row],[Product]],dProduct[],4,0)*fLineItemInvoiceDetail[[#This Row],[Quanity]]</f>
        <v>655</v>
      </c>
      <c r="AQ1607" s="30">
        <v>126428</v>
      </c>
      <c r="AR1607" s="28" t="s">
        <v>15</v>
      </c>
      <c r="AS1607" s="28">
        <v>131</v>
      </c>
      <c r="AT1607" s="28">
        <v>15.92</v>
      </c>
      <c r="AU1607" s="48">
        <f t="shared" si="50"/>
        <v>208.55170489358306</v>
      </c>
      <c r="AV1607" s="48">
        <f t="shared" si="51"/>
        <v>75.334277620396605</v>
      </c>
    </row>
    <row r="1608" spans="9:48" x14ac:dyDescent="0.25">
      <c r="I1608" s="46">
        <v>126428</v>
      </c>
      <c r="J1608" s="46" t="s">
        <v>13</v>
      </c>
      <c r="K1608" s="46">
        <v>70</v>
      </c>
      <c r="L1608" s="46">
        <v>14.97</v>
      </c>
      <c r="M1608" s="46">
        <f>VLOOKUP(fLineItemInvoiceDetail[[#This Row],[Invoice Number]],fInvoiceHeader[[Invoice Number]:[% Sales Discount]],5,0)*fLineItemInvoiceDetail[[#This Row],[Quanity]]*fLineItemInvoiceDetail[[#This Row],[Unit Price]]</f>
        <v>104.78985171946837</v>
      </c>
      <c r="N16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44.28045325779037</v>
      </c>
      <c r="O1608" s="46">
        <f>VLOOKUP(fLineItemInvoiceDetail[[#This Row],[Product]],dProduct[],4,0)*fLineItemInvoiceDetail[[#This Row],[Quanity]]</f>
        <v>385</v>
      </c>
      <c r="AQ1608" s="32">
        <v>126428</v>
      </c>
      <c r="AR1608" s="31" t="s">
        <v>13</v>
      </c>
      <c r="AS1608" s="31">
        <v>70</v>
      </c>
      <c r="AT1608" s="31">
        <v>14.97</v>
      </c>
      <c r="AU1608" s="48">
        <f t="shared" si="50"/>
        <v>104.78985171946837</v>
      </c>
      <c r="AV1608" s="48">
        <f t="shared" si="51"/>
        <v>44.28045325779037</v>
      </c>
    </row>
    <row r="1609" spans="9:48" x14ac:dyDescent="0.25">
      <c r="I1609" s="43">
        <v>126428</v>
      </c>
      <c r="J1609" s="43" t="s">
        <v>14</v>
      </c>
      <c r="K1609" s="43">
        <v>27</v>
      </c>
      <c r="L1609" s="43">
        <v>18.82</v>
      </c>
      <c r="M1609" s="43">
        <f>VLOOKUP(fLineItemInvoiceDetail[[#This Row],[Invoice Number]],fInvoiceHeader[[Invoice Number]:[% Sales Discount]],5,0)*fLineItemInvoiceDetail[[#This Row],[Quanity]]*fLineItemInvoiceDetail[[#This Row],[Unit Price]]</f>
        <v>50.813928096889647</v>
      </c>
      <c r="N16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21.737677053824367</v>
      </c>
      <c r="O1609" s="43">
        <f>VLOOKUP(fLineItemInvoiceDetail[[#This Row],[Product]],dProduct[],4,0)*fLineItemInvoiceDetail[[#This Row],[Quanity]]</f>
        <v>189</v>
      </c>
      <c r="AQ1609" s="30">
        <v>126428</v>
      </c>
      <c r="AR1609" s="28" t="s">
        <v>14</v>
      </c>
      <c r="AS1609" s="28">
        <v>27</v>
      </c>
      <c r="AT1609" s="28">
        <v>18.82</v>
      </c>
      <c r="AU1609" s="48">
        <f t="shared" si="50"/>
        <v>50.813928096889647</v>
      </c>
      <c r="AV1609" s="48">
        <f t="shared" si="51"/>
        <v>21.737677053824367</v>
      </c>
    </row>
    <row r="1610" spans="9:48" x14ac:dyDescent="0.25">
      <c r="I1610" s="46">
        <v>126429</v>
      </c>
      <c r="J1610" s="46" t="s">
        <v>14</v>
      </c>
      <c r="K1610" s="46">
        <v>31</v>
      </c>
      <c r="L1610" s="46">
        <v>18.82</v>
      </c>
      <c r="M1610" s="46">
        <f>VLOOKUP(fLineItemInvoiceDetail[[#This Row],[Invoice Number]],fInvoiceHeader[[Invoice Number]:[% Sales Discount]],5,0)*fLineItemInvoiceDetail[[#This Row],[Quanity]]*fLineItemInvoiceDetail[[#This Row],[Unit Price]]</f>
        <v>58.342000000000006</v>
      </c>
      <c r="N16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33.365389642215327</v>
      </c>
      <c r="O1610" s="46">
        <f>VLOOKUP(fLineItemInvoiceDetail[[#This Row],[Product]],dProduct[],4,0)*fLineItemInvoiceDetail[[#This Row],[Quanity]]</f>
        <v>217</v>
      </c>
      <c r="AQ1610" s="32">
        <v>126429</v>
      </c>
      <c r="AR1610" s="31" t="s">
        <v>14</v>
      </c>
      <c r="AS1610" s="31">
        <v>31</v>
      </c>
      <c r="AT1610" s="31">
        <v>18.82</v>
      </c>
      <c r="AU1610" s="48">
        <f t="shared" ref="AU1610:AU1673" si="52">VLOOKUP(AQ1610,$AM$9:$AO$872,3,0)/SUMPRODUCT($AS$9:$AS$1780,$AT$9:$AT$1780,--($AQ$9:$AQ$1780=AQ1610))*AS1610*AT1610</f>
        <v>58.342000000000006</v>
      </c>
      <c r="AV1610" s="48">
        <f t="shared" ref="AV1610:AV1673" si="53">(VLOOKUP(AR1610,$AX$9:$BA$19,4,0)*AS1610)/SUMPRODUCT(SUMIFS($BA$9:$BA$19,$AX$9:$AX$19,$AR$9:$AR$1780),$AS$9:$AS$1780,--($AQ$9:$AQ$1780=AQ1610))*VLOOKUP(AQ1610,$AM$9:$AO$872,2,0)</f>
        <v>33.365389642215327</v>
      </c>
    </row>
    <row r="1611" spans="9:48" x14ac:dyDescent="0.25">
      <c r="I1611" s="43">
        <v>126429</v>
      </c>
      <c r="J1611" s="43" t="s">
        <v>15</v>
      </c>
      <c r="K1611" s="43">
        <v>228</v>
      </c>
      <c r="L1611" s="43">
        <v>13.03</v>
      </c>
      <c r="M1611" s="43">
        <f>VLOOKUP(fLineItemInvoiceDetail[[#This Row],[Invoice Number]],fInvoiceHeader[[Invoice Number]:[% Sales Discount]],5,0)*fLineItemInvoiceDetail[[#This Row],[Quanity]]*fLineItemInvoiceDetail[[#This Row],[Unit Price]]</f>
        <v>297.084</v>
      </c>
      <c r="N16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175.28361378859665</v>
      </c>
      <c r="O1611" s="43">
        <f>VLOOKUP(fLineItemInvoiceDetail[[#This Row],[Product]],dProduct[],4,0)*fLineItemInvoiceDetail[[#This Row],[Quanity]]</f>
        <v>1140</v>
      </c>
      <c r="AQ1611" s="30">
        <v>126429</v>
      </c>
      <c r="AR1611" s="28" t="s">
        <v>15</v>
      </c>
      <c r="AS1611" s="28">
        <v>228</v>
      </c>
      <c r="AT1611" s="28">
        <v>13.03</v>
      </c>
      <c r="AU1611" s="48">
        <f t="shared" si="52"/>
        <v>297.084</v>
      </c>
      <c r="AV1611" s="48">
        <f t="shared" si="53"/>
        <v>175.28361378859665</v>
      </c>
    </row>
    <row r="1612" spans="9:48" x14ac:dyDescent="0.25">
      <c r="I1612" s="46">
        <v>126429</v>
      </c>
      <c r="J1612" s="46" t="s">
        <v>17</v>
      </c>
      <c r="K1612" s="46">
        <v>219</v>
      </c>
      <c r="L1612" s="46">
        <v>12.58</v>
      </c>
      <c r="M1612" s="46">
        <f>VLOOKUP(fLineItemInvoiceDetail[[#This Row],[Invoice Number]],fInvoiceHeader[[Invoice Number]:[% Sales Discount]],5,0)*fLineItemInvoiceDetail[[#This Row],[Quanity]]*fLineItemInvoiceDetail[[#This Row],[Unit Price]]</f>
        <v>275.50200000000001</v>
      </c>
      <c r="N16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218.87388090181346</v>
      </c>
      <c r="O1612" s="46">
        <f>VLOOKUP(fLineItemInvoiceDetail[[#This Row],[Product]],dProduct[],4,0)*fLineItemInvoiceDetail[[#This Row],[Quanity]]</f>
        <v>1423.5</v>
      </c>
      <c r="AQ1612" s="32">
        <v>126429</v>
      </c>
      <c r="AR1612" s="31" t="s">
        <v>17</v>
      </c>
      <c r="AS1612" s="31">
        <v>219</v>
      </c>
      <c r="AT1612" s="31">
        <v>12.58</v>
      </c>
      <c r="AU1612" s="48">
        <f t="shared" si="52"/>
        <v>275.50200000000001</v>
      </c>
      <c r="AV1612" s="48">
        <f t="shared" si="53"/>
        <v>218.87388090181346</v>
      </c>
    </row>
    <row r="1613" spans="9:48" x14ac:dyDescent="0.25">
      <c r="I1613" s="43">
        <v>126429</v>
      </c>
      <c r="J1613" s="43" t="s">
        <v>15</v>
      </c>
      <c r="K1613" s="43">
        <v>56</v>
      </c>
      <c r="L1613" s="43">
        <v>17.37</v>
      </c>
      <c r="M1613" s="43">
        <f>VLOOKUP(fLineItemInvoiceDetail[[#This Row],[Invoice Number]],fInvoiceHeader[[Invoice Number]:[% Sales Discount]],5,0)*fLineItemInvoiceDetail[[#This Row],[Quanity]]*fLineItemInvoiceDetail[[#This Row],[Unit Price]]</f>
        <v>97.27200000000002</v>
      </c>
      <c r="N16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43.052115667374615</v>
      </c>
      <c r="O1613" s="43">
        <f>VLOOKUP(fLineItemInvoiceDetail[[#This Row],[Product]],dProduct[],4,0)*fLineItemInvoiceDetail[[#This Row],[Quanity]]</f>
        <v>280</v>
      </c>
      <c r="AQ1613" s="30">
        <v>126429</v>
      </c>
      <c r="AR1613" s="28" t="s">
        <v>15</v>
      </c>
      <c r="AS1613" s="28">
        <v>56</v>
      </c>
      <c r="AT1613" s="28">
        <v>17.37</v>
      </c>
      <c r="AU1613" s="48">
        <f t="shared" si="52"/>
        <v>97.27200000000002</v>
      </c>
      <c r="AV1613" s="48">
        <f t="shared" si="53"/>
        <v>43.052115667374615</v>
      </c>
    </row>
    <row r="1614" spans="9:48" x14ac:dyDescent="0.25">
      <c r="I1614" s="46">
        <v>126430</v>
      </c>
      <c r="J1614" s="46" t="s">
        <v>8</v>
      </c>
      <c r="K1614" s="46">
        <v>209</v>
      </c>
      <c r="L1614" s="46">
        <v>12.58</v>
      </c>
      <c r="M1614" s="46">
        <f>VLOOKUP(fLineItemInvoiceDetail[[#This Row],[Invoice Number]],fInvoiceHeader[[Invoice Number]:[% Sales Discount]],5,0)*fLineItemInvoiceDetail[[#This Row],[Quanity]]*fLineItemInvoiceDetail[[#This Row],[Unit Price]]</f>
        <v>197.19</v>
      </c>
      <c r="N16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139.125</v>
      </c>
      <c r="O1614" s="46">
        <f>VLOOKUP(fLineItemInvoiceDetail[[#This Row],[Product]],dProduct[],4,0)*fLineItemInvoiceDetail[[#This Row],[Quanity]]</f>
        <v>836</v>
      </c>
      <c r="AQ1614" s="32">
        <v>126430</v>
      </c>
      <c r="AR1614" s="31" t="s">
        <v>8</v>
      </c>
      <c r="AS1614" s="31">
        <v>209</v>
      </c>
      <c r="AT1614" s="31">
        <v>12.58</v>
      </c>
      <c r="AU1614" s="48">
        <f t="shared" si="52"/>
        <v>197.19</v>
      </c>
      <c r="AV1614" s="48">
        <f t="shared" si="53"/>
        <v>139.125</v>
      </c>
    </row>
    <row r="1615" spans="9:48" x14ac:dyDescent="0.25">
      <c r="I1615" s="43">
        <v>126431</v>
      </c>
      <c r="J1615" s="43" t="s">
        <v>22</v>
      </c>
      <c r="K1615" s="43">
        <v>41</v>
      </c>
      <c r="L1615" s="43">
        <v>48.75</v>
      </c>
      <c r="M1615" s="43">
        <f>VLOOKUP(fLineItemInvoiceDetail[[#This Row],[Invoice Number]],fInvoiceHeader[[Invoice Number]:[% Sales Discount]],5,0)*fLineItemInvoiceDetail[[#This Row],[Quanity]]*fLineItemInvoiceDetail[[#This Row],[Unit Price]]</f>
        <v>129.91999999999999</v>
      </c>
      <c r="N16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1615" s="43">
        <f>VLOOKUP(fLineItemInvoiceDetail[[#This Row],[Product]],dProduct[],4,0)*fLineItemInvoiceDetail[[#This Row],[Quanity]]</f>
        <v>287</v>
      </c>
      <c r="AQ1615" s="30">
        <v>126431</v>
      </c>
      <c r="AR1615" s="28" t="s">
        <v>22</v>
      </c>
      <c r="AS1615" s="28">
        <v>41</v>
      </c>
      <c r="AT1615" s="28">
        <v>48.75</v>
      </c>
      <c r="AU1615" s="48">
        <f t="shared" si="52"/>
        <v>129.91999999999999</v>
      </c>
      <c r="AV1615" s="48">
        <f t="shared" si="53"/>
        <v>25.2</v>
      </c>
    </row>
    <row r="1616" spans="9:48" x14ac:dyDescent="0.25">
      <c r="I1616" s="46">
        <v>126435</v>
      </c>
      <c r="J1616" s="46" t="s">
        <v>14</v>
      </c>
      <c r="K1616" s="46">
        <v>38</v>
      </c>
      <c r="L1616" s="46">
        <v>18.82</v>
      </c>
      <c r="M1616" s="46">
        <f>VLOOKUP(fLineItemInvoiceDetail[[#This Row],[Invoice Number]],fInvoiceHeader[[Invoice Number]:[% Sales Discount]],5,0)*fLineItemInvoiceDetail[[#This Row],[Quanity]]*fLineItemInvoiceDetail[[#This Row],[Unit Price]]</f>
        <v>53.637275727526486</v>
      </c>
      <c r="N16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33.988025700934578</v>
      </c>
      <c r="O1616" s="46">
        <f>VLOOKUP(fLineItemInvoiceDetail[[#This Row],[Product]],dProduct[],4,0)*fLineItemInvoiceDetail[[#This Row],[Quanity]]</f>
        <v>266</v>
      </c>
      <c r="AQ1616" s="32">
        <v>126435</v>
      </c>
      <c r="AR1616" s="31" t="s">
        <v>14</v>
      </c>
      <c r="AS1616" s="31">
        <v>38</v>
      </c>
      <c r="AT1616" s="31">
        <v>18.82</v>
      </c>
      <c r="AU1616" s="48">
        <f t="shared" si="52"/>
        <v>53.637275727526486</v>
      </c>
      <c r="AV1616" s="48">
        <f t="shared" si="53"/>
        <v>33.988025700934578</v>
      </c>
    </row>
    <row r="1617" spans="9:48" x14ac:dyDescent="0.25">
      <c r="I1617" s="43">
        <v>126435</v>
      </c>
      <c r="J1617" s="43" t="s">
        <v>15</v>
      </c>
      <c r="K1617" s="43">
        <v>118</v>
      </c>
      <c r="L1617" s="43">
        <v>15.92</v>
      </c>
      <c r="M1617" s="43">
        <f>VLOOKUP(fLineItemInvoiceDetail[[#This Row],[Invoice Number]],fInvoiceHeader[[Invoice Number]:[% Sales Discount]],5,0)*fLineItemInvoiceDetail[[#This Row],[Quanity]]*fLineItemInvoiceDetail[[#This Row],[Unit Price]]</f>
        <v>140.89272427247352</v>
      </c>
      <c r="N16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75.386974299065429</v>
      </c>
      <c r="O1617" s="43">
        <f>VLOOKUP(fLineItemInvoiceDetail[[#This Row],[Product]],dProduct[],4,0)*fLineItemInvoiceDetail[[#This Row],[Quanity]]</f>
        <v>590</v>
      </c>
      <c r="AQ1617" s="30">
        <v>126435</v>
      </c>
      <c r="AR1617" s="28" t="s">
        <v>15</v>
      </c>
      <c r="AS1617" s="28">
        <v>118</v>
      </c>
      <c r="AT1617" s="28">
        <v>15.92</v>
      </c>
      <c r="AU1617" s="48">
        <f t="shared" si="52"/>
        <v>140.89272427247352</v>
      </c>
      <c r="AV1617" s="48">
        <f t="shared" si="53"/>
        <v>75.386974299065429</v>
      </c>
    </row>
    <row r="1618" spans="9:48" x14ac:dyDescent="0.25">
      <c r="I1618" s="46">
        <v>126436</v>
      </c>
      <c r="J1618" s="46" t="s">
        <v>10</v>
      </c>
      <c r="K1618" s="46">
        <v>37</v>
      </c>
      <c r="L1618" s="46">
        <v>18.82</v>
      </c>
      <c r="M1618" s="46">
        <f>VLOOKUP(fLineItemInvoiceDetail[[#This Row],[Invoice Number]],fInvoiceHeader[[Invoice Number]:[% Sales Discount]],5,0)*fLineItemInvoiceDetail[[#This Row],[Quanity]]*fLineItemInvoiceDetail[[#This Row],[Unit Price]]</f>
        <v>69.633667401433385</v>
      </c>
      <c r="N16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20.866567386448249</v>
      </c>
      <c r="O1618" s="46">
        <f>VLOOKUP(fLineItemInvoiceDetail[[#This Row],[Product]],dProduct[],4,0)*fLineItemInvoiceDetail[[#This Row],[Quanity]]</f>
        <v>222</v>
      </c>
      <c r="AQ1618" s="32">
        <v>126436</v>
      </c>
      <c r="AR1618" s="31" t="s">
        <v>10</v>
      </c>
      <c r="AS1618" s="31">
        <v>37</v>
      </c>
      <c r="AT1618" s="31">
        <v>18.82</v>
      </c>
      <c r="AU1618" s="48">
        <f t="shared" si="52"/>
        <v>69.633667401433385</v>
      </c>
      <c r="AV1618" s="48">
        <f t="shared" si="53"/>
        <v>20.866567386448249</v>
      </c>
    </row>
    <row r="1619" spans="9:48" x14ac:dyDescent="0.25">
      <c r="I1619" s="43">
        <v>126436</v>
      </c>
      <c r="J1619" s="43" t="s">
        <v>22</v>
      </c>
      <c r="K1619" s="43">
        <v>179</v>
      </c>
      <c r="L1619" s="43">
        <v>33.75</v>
      </c>
      <c r="M1619" s="43">
        <f>VLOOKUP(fLineItemInvoiceDetail[[#This Row],[Invoice Number]],fInvoiceHeader[[Invoice Number]:[% Sales Discount]],5,0)*fLineItemInvoiceDetail[[#This Row],[Quanity]]*fLineItemInvoiceDetail[[#This Row],[Unit Price]]</f>
        <v>604.12211446837682</v>
      </c>
      <c r="N16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117.77391412261107</v>
      </c>
      <c r="O1619" s="43">
        <f>VLOOKUP(fLineItemInvoiceDetail[[#This Row],[Product]],dProduct[],4,0)*fLineItemInvoiceDetail[[#This Row],[Quanity]]</f>
        <v>1253</v>
      </c>
      <c r="AQ1619" s="30">
        <v>126436</v>
      </c>
      <c r="AR1619" s="28" t="s">
        <v>22</v>
      </c>
      <c r="AS1619" s="28">
        <v>179</v>
      </c>
      <c r="AT1619" s="28">
        <v>33.75</v>
      </c>
      <c r="AU1619" s="48">
        <f t="shared" si="52"/>
        <v>604.12211446837682</v>
      </c>
      <c r="AV1619" s="48">
        <f t="shared" si="53"/>
        <v>117.77391412261107</v>
      </c>
    </row>
    <row r="1620" spans="9:48" x14ac:dyDescent="0.25">
      <c r="I1620" s="46">
        <v>126436</v>
      </c>
      <c r="J1620" s="46" t="s">
        <v>13</v>
      </c>
      <c r="K1620" s="46">
        <v>52</v>
      </c>
      <c r="L1620" s="46">
        <v>14.97</v>
      </c>
      <c r="M1620" s="46">
        <f>VLOOKUP(fLineItemInvoiceDetail[[#This Row],[Invoice Number]],fInvoiceHeader[[Invoice Number]:[% Sales Discount]],5,0)*fLineItemInvoiceDetail[[#This Row],[Quanity]]*fLineItemInvoiceDetail[[#This Row],[Unit Price]]</f>
        <v>77.843628187339249</v>
      </c>
      <c r="N16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26.882154380739635</v>
      </c>
      <c r="O1620" s="46">
        <f>VLOOKUP(fLineItemInvoiceDetail[[#This Row],[Product]],dProduct[],4,0)*fLineItemInvoiceDetail[[#This Row],[Quanity]]</f>
        <v>286</v>
      </c>
      <c r="AQ1620" s="32">
        <v>126436</v>
      </c>
      <c r="AR1620" s="31" t="s">
        <v>13</v>
      </c>
      <c r="AS1620" s="31">
        <v>52</v>
      </c>
      <c r="AT1620" s="31">
        <v>14.97</v>
      </c>
      <c r="AU1620" s="48">
        <f t="shared" si="52"/>
        <v>77.843628187339249</v>
      </c>
      <c r="AV1620" s="48">
        <f t="shared" si="53"/>
        <v>26.882154380739635</v>
      </c>
    </row>
    <row r="1621" spans="9:48" x14ac:dyDescent="0.25">
      <c r="I1621" s="43">
        <v>126436</v>
      </c>
      <c r="J1621" s="43" t="s">
        <v>16</v>
      </c>
      <c r="K1621" s="43">
        <v>63</v>
      </c>
      <c r="L1621" s="43">
        <v>11.37</v>
      </c>
      <c r="M1621" s="43">
        <f>VLOOKUP(fLineItemInvoiceDetail[[#This Row],[Invoice Number]],fInvoiceHeader[[Invoice Number]:[% Sales Discount]],5,0)*fLineItemInvoiceDetail[[#This Row],[Quanity]]*fLineItemInvoiceDetail[[#This Row],[Unit Price]]</f>
        <v>71.63065786299903</v>
      </c>
      <c r="N16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20.725577066269548</v>
      </c>
      <c r="O1621" s="43">
        <f>VLOOKUP(fLineItemInvoiceDetail[[#This Row],[Product]],dProduct[],4,0)*fLineItemInvoiceDetail[[#This Row],[Quanity]]</f>
        <v>220.5</v>
      </c>
      <c r="AQ1621" s="30">
        <v>126436</v>
      </c>
      <c r="AR1621" s="28" t="s">
        <v>16</v>
      </c>
      <c r="AS1621" s="28">
        <v>63</v>
      </c>
      <c r="AT1621" s="28">
        <v>11.37</v>
      </c>
      <c r="AU1621" s="48">
        <f t="shared" si="52"/>
        <v>71.63065786299903</v>
      </c>
      <c r="AV1621" s="48">
        <f t="shared" si="53"/>
        <v>20.725577066269548</v>
      </c>
    </row>
    <row r="1622" spans="9:48" x14ac:dyDescent="0.25">
      <c r="I1622" s="46">
        <v>126436</v>
      </c>
      <c r="J1622" s="46" t="s">
        <v>13</v>
      </c>
      <c r="K1622" s="46">
        <v>6</v>
      </c>
      <c r="L1622" s="46">
        <v>23.7</v>
      </c>
      <c r="M1622" s="46">
        <f>VLOOKUP(fLineItemInvoiceDetail[[#This Row],[Invoice Number]],fInvoiceHeader[[Invoice Number]:[% Sales Discount]],5,0)*fLineItemInvoiceDetail[[#This Row],[Quanity]]*fLineItemInvoiceDetail[[#This Row],[Unit Price]]</f>
        <v>14.219932079851549</v>
      </c>
      <c r="N16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3.1017870439314965</v>
      </c>
      <c r="O1622" s="46">
        <f>VLOOKUP(fLineItemInvoiceDetail[[#This Row],[Product]],dProduct[],4,0)*fLineItemInvoiceDetail[[#This Row],[Quanity]]</f>
        <v>33</v>
      </c>
      <c r="AQ1622" s="32">
        <v>126436</v>
      </c>
      <c r="AR1622" s="31" t="s">
        <v>13</v>
      </c>
      <c r="AS1622" s="31">
        <v>6</v>
      </c>
      <c r="AT1622" s="31">
        <v>23.7</v>
      </c>
      <c r="AU1622" s="48">
        <f t="shared" si="52"/>
        <v>14.219932079851549</v>
      </c>
      <c r="AV1622" s="48">
        <f t="shared" si="53"/>
        <v>3.1017870439314965</v>
      </c>
    </row>
    <row r="1623" spans="9:48" x14ac:dyDescent="0.25">
      <c r="I1623" s="43">
        <v>126438</v>
      </c>
      <c r="J1623" s="43" t="s">
        <v>21</v>
      </c>
      <c r="K1623" s="43">
        <v>166</v>
      </c>
      <c r="L1623" s="43">
        <v>11.68</v>
      </c>
      <c r="M1623" s="43">
        <f>VLOOKUP(fLineItemInvoiceDetail[[#This Row],[Invoice Number]],fInvoiceHeader[[Invoice Number]:[% Sales Discount]],5,0)*fLineItemInvoiceDetail[[#This Row],[Quanity]]*fLineItemInvoiceDetail[[#This Row],[Unit Price]]</f>
        <v>126.03</v>
      </c>
      <c r="N16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84.174999999999997</v>
      </c>
      <c r="O1623" s="43">
        <f>VLOOKUP(fLineItemInvoiceDetail[[#This Row],[Product]],dProduct[],4,0)*fLineItemInvoiceDetail[[#This Row],[Quanity]]</f>
        <v>581</v>
      </c>
      <c r="AQ1623" s="30">
        <v>126438</v>
      </c>
      <c r="AR1623" s="28" t="s">
        <v>21</v>
      </c>
      <c r="AS1623" s="28">
        <v>166</v>
      </c>
      <c r="AT1623" s="28">
        <v>11.68</v>
      </c>
      <c r="AU1623" s="48">
        <f t="shared" si="52"/>
        <v>126.03</v>
      </c>
      <c r="AV1623" s="48">
        <f t="shared" si="53"/>
        <v>84.174999999999997</v>
      </c>
    </row>
    <row r="1624" spans="9:48" x14ac:dyDescent="0.25">
      <c r="I1624" s="46">
        <v>126439</v>
      </c>
      <c r="J1624" s="46" t="s">
        <v>16</v>
      </c>
      <c r="K1624" s="46">
        <v>26</v>
      </c>
      <c r="L1624" s="46">
        <v>12.32</v>
      </c>
      <c r="M1624" s="46">
        <f>VLOOKUP(fLineItemInvoiceDetail[[#This Row],[Invoice Number]],fInvoiceHeader[[Invoice Number]:[% Sales Discount]],5,0)*fLineItemInvoiceDetail[[#This Row],[Quanity]]*fLineItemInvoiceDetail[[#This Row],[Unit Price]]</f>
        <v>32.032191620205303</v>
      </c>
      <c r="N16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11.214968025579537</v>
      </c>
      <c r="O1624" s="46">
        <f>VLOOKUP(fLineItemInvoiceDetail[[#This Row],[Product]],dProduct[],4,0)*fLineItemInvoiceDetail[[#This Row],[Quanity]]</f>
        <v>91</v>
      </c>
      <c r="AQ1624" s="32">
        <v>126439</v>
      </c>
      <c r="AR1624" s="31" t="s">
        <v>16</v>
      </c>
      <c r="AS1624" s="31">
        <v>26</v>
      </c>
      <c r="AT1624" s="31">
        <v>12.32</v>
      </c>
      <c r="AU1624" s="48">
        <f t="shared" si="52"/>
        <v>32.032191620205303</v>
      </c>
      <c r="AV1624" s="48">
        <f t="shared" si="53"/>
        <v>11.214968025579537</v>
      </c>
    </row>
    <row r="1625" spans="9:48" x14ac:dyDescent="0.25">
      <c r="I1625" s="43">
        <v>126439</v>
      </c>
      <c r="J1625" s="43" t="s">
        <v>15</v>
      </c>
      <c r="K1625" s="43">
        <v>232</v>
      </c>
      <c r="L1625" s="43">
        <v>13.03</v>
      </c>
      <c r="M1625" s="43">
        <f>VLOOKUP(fLineItemInvoiceDetail[[#This Row],[Invoice Number]],fInvoiceHeader[[Invoice Number]:[% Sales Discount]],5,0)*fLineItemInvoiceDetail[[#This Row],[Quanity]]*fLineItemInvoiceDetail[[#This Row],[Unit Price]]</f>
        <v>302.29780837979467</v>
      </c>
      <c r="N16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142.96003197442047</v>
      </c>
      <c r="O1625" s="43">
        <f>VLOOKUP(fLineItemInvoiceDetail[[#This Row],[Product]],dProduct[],4,0)*fLineItemInvoiceDetail[[#This Row],[Quanity]]</f>
        <v>1160</v>
      </c>
      <c r="AQ1625" s="30">
        <v>126439</v>
      </c>
      <c r="AR1625" s="28" t="s">
        <v>15</v>
      </c>
      <c r="AS1625" s="28">
        <v>232</v>
      </c>
      <c r="AT1625" s="28">
        <v>13.03</v>
      </c>
      <c r="AU1625" s="48">
        <f t="shared" si="52"/>
        <v>302.29780837979467</v>
      </c>
      <c r="AV1625" s="48">
        <f t="shared" si="53"/>
        <v>142.96003197442047</v>
      </c>
    </row>
    <row r="1626" spans="9:48" x14ac:dyDescent="0.25">
      <c r="I1626" s="46">
        <v>126440</v>
      </c>
      <c r="J1626" s="46" t="s">
        <v>10</v>
      </c>
      <c r="K1626" s="46">
        <v>50</v>
      </c>
      <c r="L1626" s="46">
        <v>17.37</v>
      </c>
      <c r="M1626" s="46">
        <f>VLOOKUP(fLineItemInvoiceDetail[[#This Row],[Invoice Number]],fInvoiceHeader[[Invoice Number]:[% Sales Discount]],5,0)*fLineItemInvoiceDetail[[#This Row],[Quanity]]*fLineItemInvoiceDetail[[#This Row],[Unit Price]]</f>
        <v>30.400000000000002</v>
      </c>
      <c r="N16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36.575000000000003</v>
      </c>
      <c r="O1626" s="46">
        <f>VLOOKUP(fLineItemInvoiceDetail[[#This Row],[Product]],dProduct[],4,0)*fLineItemInvoiceDetail[[#This Row],[Quanity]]</f>
        <v>300</v>
      </c>
      <c r="AQ1626" s="32">
        <v>126440</v>
      </c>
      <c r="AR1626" s="31" t="s">
        <v>10</v>
      </c>
      <c r="AS1626" s="31">
        <v>50</v>
      </c>
      <c r="AT1626" s="31">
        <v>17.37</v>
      </c>
      <c r="AU1626" s="48">
        <f t="shared" si="52"/>
        <v>30.400000000000002</v>
      </c>
      <c r="AV1626" s="48">
        <f t="shared" si="53"/>
        <v>36.575000000000003</v>
      </c>
    </row>
    <row r="1627" spans="9:48" x14ac:dyDescent="0.25">
      <c r="I1627" s="43">
        <v>126441</v>
      </c>
      <c r="J1627" s="43" t="s">
        <v>15</v>
      </c>
      <c r="K1627" s="43">
        <v>26</v>
      </c>
      <c r="L1627" s="43">
        <v>18.82</v>
      </c>
      <c r="M1627" s="43">
        <f>VLOOKUP(fLineItemInvoiceDetail[[#This Row],[Invoice Number]],fInvoiceHeader[[Invoice Number]:[% Sales Discount]],5,0)*fLineItemInvoiceDetail[[#This Row],[Quanity]]*fLineItemInvoiceDetail[[#This Row],[Unit Price]]</f>
        <v>24.465631319600369</v>
      </c>
      <c r="N16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14.266145833333331</v>
      </c>
      <c r="O1627" s="43">
        <f>VLOOKUP(fLineItemInvoiceDetail[[#This Row],[Product]],dProduct[],4,0)*fLineItemInvoiceDetail[[#This Row],[Quanity]]</f>
        <v>130</v>
      </c>
      <c r="AQ1627" s="30">
        <v>126441</v>
      </c>
      <c r="AR1627" s="28" t="s">
        <v>15</v>
      </c>
      <c r="AS1627" s="28">
        <v>26</v>
      </c>
      <c r="AT1627" s="28">
        <v>18.82</v>
      </c>
      <c r="AU1627" s="48">
        <f t="shared" si="52"/>
        <v>24.465631319600369</v>
      </c>
      <c r="AV1627" s="48">
        <f t="shared" si="53"/>
        <v>14.266145833333331</v>
      </c>
    </row>
    <row r="1628" spans="9:48" x14ac:dyDescent="0.25">
      <c r="I1628" s="46">
        <v>126441</v>
      </c>
      <c r="J1628" s="46" t="s">
        <v>11</v>
      </c>
      <c r="K1628" s="46">
        <v>70</v>
      </c>
      <c r="L1628" s="46">
        <v>11.97</v>
      </c>
      <c r="M1628" s="46">
        <f>VLOOKUP(fLineItemInvoiceDetail[[#This Row],[Invoice Number]],fInvoiceHeader[[Invoice Number]:[% Sales Discount]],5,0)*fLineItemInvoiceDetail[[#This Row],[Quanity]]*fLineItemInvoiceDetail[[#This Row],[Unit Price]]</f>
        <v>41.894368680399637</v>
      </c>
      <c r="N16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38.408854166666664</v>
      </c>
      <c r="O1628" s="46">
        <f>VLOOKUP(fLineItemInvoiceDetail[[#This Row],[Product]],dProduct[],4,0)*fLineItemInvoiceDetail[[#This Row],[Quanity]]</f>
        <v>350</v>
      </c>
      <c r="AQ1628" s="32">
        <v>126441</v>
      </c>
      <c r="AR1628" s="31" t="s">
        <v>11</v>
      </c>
      <c r="AS1628" s="31">
        <v>70</v>
      </c>
      <c r="AT1628" s="31">
        <v>11.97</v>
      </c>
      <c r="AU1628" s="48">
        <f t="shared" si="52"/>
        <v>41.894368680399637</v>
      </c>
      <c r="AV1628" s="48">
        <f t="shared" si="53"/>
        <v>38.408854166666664</v>
      </c>
    </row>
    <row r="1629" spans="9:48" x14ac:dyDescent="0.25">
      <c r="I1629" s="43">
        <v>126442</v>
      </c>
      <c r="J1629" s="43" t="s">
        <v>21</v>
      </c>
      <c r="K1629" s="43">
        <v>70</v>
      </c>
      <c r="L1629" s="43">
        <v>15.57</v>
      </c>
      <c r="M1629" s="43">
        <f>VLOOKUP(fLineItemInvoiceDetail[[#This Row],[Invoice Number]],fInvoiceHeader[[Invoice Number]:[% Sales Discount]],5,0)*fLineItemInvoiceDetail[[#This Row],[Quanity]]*fLineItemInvoiceDetail[[#This Row],[Unit Price]]</f>
        <v>70.846172464524699</v>
      </c>
      <c r="N16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35.773006134969329</v>
      </c>
      <c r="O1629" s="43">
        <f>VLOOKUP(fLineItemInvoiceDetail[[#This Row],[Product]],dProduct[],4,0)*fLineItemInvoiceDetail[[#This Row],[Quanity]]</f>
        <v>245</v>
      </c>
      <c r="AQ1629" s="30">
        <v>126442</v>
      </c>
      <c r="AR1629" s="28" t="s">
        <v>21</v>
      </c>
      <c r="AS1629" s="28">
        <v>70</v>
      </c>
      <c r="AT1629" s="28">
        <v>15.57</v>
      </c>
      <c r="AU1629" s="48">
        <f t="shared" si="52"/>
        <v>70.846172464524699</v>
      </c>
      <c r="AV1629" s="48">
        <f t="shared" si="53"/>
        <v>35.773006134969329</v>
      </c>
    </row>
    <row r="1630" spans="9:48" x14ac:dyDescent="0.25">
      <c r="I1630" s="46">
        <v>126442</v>
      </c>
      <c r="J1630" s="46" t="s">
        <v>6</v>
      </c>
      <c r="K1630" s="46">
        <v>27</v>
      </c>
      <c r="L1630" s="46">
        <v>29.87</v>
      </c>
      <c r="M1630" s="46">
        <f>VLOOKUP(fLineItemInvoiceDetail[[#This Row],[Invoice Number]],fInvoiceHeader[[Invoice Number]:[% Sales Discount]],5,0)*fLineItemInvoiceDetail[[#This Row],[Quanity]]*fLineItemInvoiceDetail[[#This Row],[Unit Price]]</f>
        <v>52.423827535475297</v>
      </c>
      <c r="N16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11.826993865030676</v>
      </c>
      <c r="O1630" s="46">
        <f>VLOOKUP(fLineItemInvoiceDetail[[#This Row],[Product]],dProduct[],4,0)*fLineItemInvoiceDetail[[#This Row],[Quanity]]</f>
        <v>81</v>
      </c>
      <c r="AQ1630" s="32">
        <v>126442</v>
      </c>
      <c r="AR1630" s="31" t="s">
        <v>6</v>
      </c>
      <c r="AS1630" s="31">
        <v>27</v>
      </c>
      <c r="AT1630" s="31">
        <v>29.87</v>
      </c>
      <c r="AU1630" s="48">
        <f t="shared" si="52"/>
        <v>52.423827535475297</v>
      </c>
      <c r="AV1630" s="48">
        <f t="shared" si="53"/>
        <v>11.826993865030676</v>
      </c>
    </row>
    <row r="1631" spans="9:48" x14ac:dyDescent="0.25">
      <c r="I1631" s="43">
        <v>126443</v>
      </c>
      <c r="J1631" s="43" t="s">
        <v>11</v>
      </c>
      <c r="K1631" s="43">
        <v>38</v>
      </c>
      <c r="L1631" s="43">
        <v>12.97</v>
      </c>
      <c r="M1631" s="43">
        <f>VLOOKUP(fLineItemInvoiceDetail[[#This Row],[Invoice Number]],fInvoiceHeader[[Invoice Number]:[% Sales Discount]],5,0)*fLineItemInvoiceDetail[[#This Row],[Quanity]]*fLineItemInvoiceDetail[[#This Row],[Unit Price]]</f>
        <v>9.86</v>
      </c>
      <c r="N16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1631" s="43">
        <f>VLOOKUP(fLineItemInvoiceDetail[[#This Row],[Product]],dProduct[],4,0)*fLineItemInvoiceDetail[[#This Row],[Quanity]]</f>
        <v>190</v>
      </c>
      <c r="AQ1631" s="30">
        <v>126443</v>
      </c>
      <c r="AR1631" s="28" t="s">
        <v>11</v>
      </c>
      <c r="AS1631" s="28">
        <v>38</v>
      </c>
      <c r="AT1631" s="28">
        <v>12.97</v>
      </c>
      <c r="AU1631" s="48">
        <f t="shared" si="52"/>
        <v>9.86</v>
      </c>
      <c r="AV1631" s="48">
        <f t="shared" si="53"/>
        <v>29.4</v>
      </c>
    </row>
    <row r="1632" spans="9:48" x14ac:dyDescent="0.25">
      <c r="I1632" s="46">
        <v>126444</v>
      </c>
      <c r="J1632" s="46" t="s">
        <v>11</v>
      </c>
      <c r="K1632" s="46">
        <v>186</v>
      </c>
      <c r="L1632" s="46">
        <v>8.98</v>
      </c>
      <c r="M1632" s="46">
        <f>VLOOKUP(fLineItemInvoiceDetail[[#This Row],[Invoice Number]],fInvoiceHeader[[Invoice Number]:[% Sales Discount]],5,0)*fLineItemInvoiceDetail[[#This Row],[Quanity]]*fLineItemInvoiceDetail[[#This Row],[Unit Price]]</f>
        <v>167.02879797815723</v>
      </c>
      <c r="N16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108.88923766816144</v>
      </c>
      <c r="O1632" s="46">
        <f>VLOOKUP(fLineItemInvoiceDetail[[#This Row],[Product]],dProduct[],4,0)*fLineItemInvoiceDetail[[#This Row],[Quanity]]</f>
        <v>930</v>
      </c>
      <c r="AQ1632" s="32">
        <v>126444</v>
      </c>
      <c r="AR1632" s="31" t="s">
        <v>11</v>
      </c>
      <c r="AS1632" s="31">
        <v>186</v>
      </c>
      <c r="AT1632" s="31">
        <v>8.98</v>
      </c>
      <c r="AU1632" s="48">
        <f t="shared" si="52"/>
        <v>167.02879797815723</v>
      </c>
      <c r="AV1632" s="48">
        <f t="shared" si="53"/>
        <v>108.88923766816144</v>
      </c>
    </row>
    <row r="1633" spans="9:48" x14ac:dyDescent="0.25">
      <c r="I1633" s="43">
        <v>126444</v>
      </c>
      <c r="J1633" s="43" t="s">
        <v>17</v>
      </c>
      <c r="K1633" s="43">
        <v>200</v>
      </c>
      <c r="L1633" s="43">
        <v>12.58</v>
      </c>
      <c r="M1633" s="43">
        <f>VLOOKUP(fLineItemInvoiceDetail[[#This Row],[Invoice Number]],fInvoiceHeader[[Invoice Number]:[% Sales Discount]],5,0)*fLineItemInvoiceDetail[[#This Row],[Quanity]]*fLineItemInvoiceDetail[[#This Row],[Unit Price]]</f>
        <v>251.60120202184282</v>
      </c>
      <c r="N16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152.21076233183859</v>
      </c>
      <c r="O1633" s="43">
        <f>VLOOKUP(fLineItemInvoiceDetail[[#This Row],[Product]],dProduct[],4,0)*fLineItemInvoiceDetail[[#This Row],[Quanity]]</f>
        <v>1300</v>
      </c>
      <c r="AQ1633" s="30">
        <v>126444</v>
      </c>
      <c r="AR1633" s="28" t="s">
        <v>17</v>
      </c>
      <c r="AS1633" s="28">
        <v>200</v>
      </c>
      <c r="AT1633" s="28">
        <v>12.58</v>
      </c>
      <c r="AU1633" s="48">
        <f t="shared" si="52"/>
        <v>251.60120202184282</v>
      </c>
      <c r="AV1633" s="48">
        <f t="shared" si="53"/>
        <v>152.21076233183859</v>
      </c>
    </row>
    <row r="1634" spans="9:48" x14ac:dyDescent="0.25">
      <c r="I1634" s="46">
        <v>126447</v>
      </c>
      <c r="J1634" s="46" t="s">
        <v>17</v>
      </c>
      <c r="K1634" s="46">
        <v>34</v>
      </c>
      <c r="L1634" s="46">
        <v>18.170000000000002</v>
      </c>
      <c r="M1634" s="46">
        <f>VLOOKUP(fLineItemInvoiceDetail[[#This Row],[Invoice Number]],fInvoiceHeader[[Invoice Number]:[% Sales Discount]],5,0)*fLineItemInvoiceDetail[[#This Row],[Quanity]]*fLineItemInvoiceDetail[[#This Row],[Unit Price]]</f>
        <v>18.53</v>
      </c>
      <c r="N16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1634" s="46">
        <f>VLOOKUP(fLineItemInvoiceDetail[[#This Row],[Product]],dProduct[],4,0)*fLineItemInvoiceDetail[[#This Row],[Quanity]]</f>
        <v>221</v>
      </c>
      <c r="AQ1634" s="32">
        <v>126447</v>
      </c>
      <c r="AR1634" s="31" t="s">
        <v>17</v>
      </c>
      <c r="AS1634" s="31">
        <v>34</v>
      </c>
      <c r="AT1634" s="31">
        <v>18.170000000000002</v>
      </c>
      <c r="AU1634" s="48">
        <f t="shared" si="52"/>
        <v>18.53</v>
      </c>
      <c r="AV1634" s="48">
        <f t="shared" si="53"/>
        <v>22.05</v>
      </c>
    </row>
    <row r="1635" spans="9:48" x14ac:dyDescent="0.25">
      <c r="I1635" s="43">
        <v>126448</v>
      </c>
      <c r="J1635" s="43" t="s">
        <v>13</v>
      </c>
      <c r="K1635" s="43">
        <v>36</v>
      </c>
      <c r="L1635" s="43">
        <v>16.22</v>
      </c>
      <c r="M1635" s="43">
        <f>VLOOKUP(fLineItemInvoiceDetail[[#This Row],[Invoice Number]],fInvoiceHeader[[Invoice Number]:[% Sales Discount]],5,0)*fLineItemInvoiceDetail[[#This Row],[Quanity]]*fLineItemInvoiceDetail[[#This Row],[Unit Price]]</f>
        <v>17.52</v>
      </c>
      <c r="N16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11.375</v>
      </c>
      <c r="O1635" s="43">
        <f>VLOOKUP(fLineItemInvoiceDetail[[#This Row],[Product]],dProduct[],4,0)*fLineItemInvoiceDetail[[#This Row],[Quanity]]</f>
        <v>198</v>
      </c>
      <c r="AQ1635" s="30">
        <v>126448</v>
      </c>
      <c r="AR1635" s="28" t="s">
        <v>13</v>
      </c>
      <c r="AS1635" s="28">
        <v>36</v>
      </c>
      <c r="AT1635" s="28">
        <v>16.22</v>
      </c>
      <c r="AU1635" s="48">
        <f t="shared" si="52"/>
        <v>17.52</v>
      </c>
      <c r="AV1635" s="48">
        <f t="shared" si="53"/>
        <v>11.375</v>
      </c>
    </row>
    <row r="1636" spans="9:48" x14ac:dyDescent="0.25">
      <c r="I1636" s="46">
        <v>126449</v>
      </c>
      <c r="J1636" s="46" t="s">
        <v>15</v>
      </c>
      <c r="K1636" s="46">
        <v>53</v>
      </c>
      <c r="L1636" s="46">
        <v>17.37</v>
      </c>
      <c r="M1636" s="46">
        <f>VLOOKUP(fLineItemInvoiceDetail[[#This Row],[Invoice Number]],fInvoiceHeader[[Invoice Number]:[% Sales Discount]],5,0)*fLineItemInvoiceDetail[[#This Row],[Quanity]]*fLineItemInvoiceDetail[[#This Row],[Unit Price]]</f>
        <v>69.043999391496172</v>
      </c>
      <c r="N16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25.475515463917528</v>
      </c>
      <c r="O1636" s="46">
        <f>VLOOKUP(fLineItemInvoiceDetail[[#This Row],[Product]],dProduct[],4,0)*fLineItemInvoiceDetail[[#This Row],[Quanity]]</f>
        <v>265</v>
      </c>
      <c r="AQ1636" s="32">
        <v>126449</v>
      </c>
      <c r="AR1636" s="31" t="s">
        <v>15</v>
      </c>
      <c r="AS1636" s="31">
        <v>53</v>
      </c>
      <c r="AT1636" s="31">
        <v>17.37</v>
      </c>
      <c r="AU1636" s="48">
        <f t="shared" si="52"/>
        <v>69.043999391496172</v>
      </c>
      <c r="AV1636" s="48">
        <f t="shared" si="53"/>
        <v>25.475515463917528</v>
      </c>
    </row>
    <row r="1637" spans="9:48" x14ac:dyDescent="0.25">
      <c r="I1637" s="43">
        <v>126449</v>
      </c>
      <c r="J1637" s="43" t="s">
        <v>8</v>
      </c>
      <c r="K1637" s="43">
        <v>66</v>
      </c>
      <c r="L1637" s="43">
        <v>16.77</v>
      </c>
      <c r="M1637" s="43">
        <f>VLOOKUP(fLineItemInvoiceDetail[[#This Row],[Invoice Number]],fInvoiceHeader[[Invoice Number]:[% Sales Discount]],5,0)*fLineItemInvoiceDetail[[#This Row],[Quanity]]*fLineItemInvoiceDetail[[#This Row],[Unit Price]]</f>
        <v>83.009395299307826</v>
      </c>
      <c r="N16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25.379381443298971</v>
      </c>
      <c r="O1637" s="43">
        <f>VLOOKUP(fLineItemInvoiceDetail[[#This Row],[Product]],dProduct[],4,0)*fLineItemInvoiceDetail[[#This Row],[Quanity]]</f>
        <v>264</v>
      </c>
      <c r="AQ1637" s="30">
        <v>126449</v>
      </c>
      <c r="AR1637" s="28" t="s">
        <v>8</v>
      </c>
      <c r="AS1637" s="28">
        <v>66</v>
      </c>
      <c r="AT1637" s="28">
        <v>16.77</v>
      </c>
      <c r="AU1637" s="48">
        <f t="shared" si="52"/>
        <v>83.009395299307826</v>
      </c>
      <c r="AV1637" s="48">
        <f t="shared" si="53"/>
        <v>25.379381443298971</v>
      </c>
    </row>
    <row r="1638" spans="9:48" x14ac:dyDescent="0.25">
      <c r="I1638" s="46">
        <v>126449</v>
      </c>
      <c r="J1638" s="46" t="s">
        <v>10</v>
      </c>
      <c r="K1638" s="46">
        <v>25</v>
      </c>
      <c r="L1638" s="46">
        <v>18.82</v>
      </c>
      <c r="M1638" s="46">
        <f>VLOOKUP(fLineItemInvoiceDetail[[#This Row],[Invoice Number]],fInvoiceHeader[[Invoice Number]:[% Sales Discount]],5,0)*fLineItemInvoiceDetail[[#This Row],[Quanity]]*fLineItemInvoiceDetail[[#This Row],[Unit Price]]</f>
        <v>35.28660530919602</v>
      </c>
      <c r="N16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14.420103092783506</v>
      </c>
      <c r="O1638" s="46">
        <f>VLOOKUP(fLineItemInvoiceDetail[[#This Row],[Product]],dProduct[],4,0)*fLineItemInvoiceDetail[[#This Row],[Quanity]]</f>
        <v>150</v>
      </c>
      <c r="AQ1638" s="32">
        <v>126449</v>
      </c>
      <c r="AR1638" s="31" t="s">
        <v>10</v>
      </c>
      <c r="AS1638" s="31">
        <v>25</v>
      </c>
      <c r="AT1638" s="31">
        <v>18.82</v>
      </c>
      <c r="AU1638" s="48">
        <f t="shared" si="52"/>
        <v>35.28660530919602</v>
      </c>
      <c r="AV1638" s="48">
        <f t="shared" si="53"/>
        <v>14.420103092783506</v>
      </c>
    </row>
    <row r="1639" spans="9:48" x14ac:dyDescent="0.25">
      <c r="I1639" s="43">
        <v>126451</v>
      </c>
      <c r="J1639" s="43" t="s">
        <v>16</v>
      </c>
      <c r="K1639" s="43">
        <v>71</v>
      </c>
      <c r="L1639" s="43">
        <v>11.37</v>
      </c>
      <c r="M1639" s="43">
        <f>VLOOKUP(fLineItemInvoiceDetail[[#This Row],[Invoice Number]],fInvoiceHeader[[Invoice Number]:[% Sales Discount]],5,0)*fLineItemInvoiceDetail[[#This Row],[Quanity]]*fLineItemInvoiceDetail[[#This Row],[Unit Price]]</f>
        <v>60.545166295462181</v>
      </c>
      <c r="N16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29.209649122807015</v>
      </c>
      <c r="O1639" s="43">
        <f>VLOOKUP(fLineItemInvoiceDetail[[#This Row],[Product]],dProduct[],4,0)*fLineItemInvoiceDetail[[#This Row],[Quanity]]</f>
        <v>248.5</v>
      </c>
      <c r="AQ1639" s="30">
        <v>126451</v>
      </c>
      <c r="AR1639" s="28" t="s">
        <v>16</v>
      </c>
      <c r="AS1639" s="28">
        <v>71</v>
      </c>
      <c r="AT1639" s="28">
        <v>11.37</v>
      </c>
      <c r="AU1639" s="48">
        <f t="shared" si="52"/>
        <v>60.545166295462181</v>
      </c>
      <c r="AV1639" s="48">
        <f t="shared" si="53"/>
        <v>29.209649122807015</v>
      </c>
    </row>
    <row r="1640" spans="9:48" x14ac:dyDescent="0.25">
      <c r="I1640" s="46">
        <v>126451</v>
      </c>
      <c r="J1640" s="46" t="s">
        <v>21</v>
      </c>
      <c r="K1640" s="46">
        <v>64</v>
      </c>
      <c r="L1640" s="46">
        <v>15.57</v>
      </c>
      <c r="M1640" s="46">
        <f>VLOOKUP(fLineItemInvoiceDetail[[#This Row],[Invoice Number]],fInvoiceHeader[[Invoice Number]:[% Sales Discount]],5,0)*fLineItemInvoiceDetail[[#This Row],[Quanity]]*fLineItemInvoiceDetail[[#This Row],[Unit Price]]</f>
        <v>74.735896676579273</v>
      </c>
      <c r="N16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26.329824561403505</v>
      </c>
      <c r="O1640" s="46">
        <f>VLOOKUP(fLineItemInvoiceDetail[[#This Row],[Product]],dProduct[],4,0)*fLineItemInvoiceDetail[[#This Row],[Quanity]]</f>
        <v>224</v>
      </c>
      <c r="AQ1640" s="32">
        <v>126451</v>
      </c>
      <c r="AR1640" s="31" t="s">
        <v>21</v>
      </c>
      <c r="AS1640" s="31">
        <v>64</v>
      </c>
      <c r="AT1640" s="31">
        <v>15.57</v>
      </c>
      <c r="AU1640" s="48">
        <f t="shared" si="52"/>
        <v>74.735896676579273</v>
      </c>
      <c r="AV1640" s="48">
        <f t="shared" si="53"/>
        <v>26.329824561403505</v>
      </c>
    </row>
    <row r="1641" spans="9:48" x14ac:dyDescent="0.25">
      <c r="I1641" s="43">
        <v>126451</v>
      </c>
      <c r="J1641" s="43" t="s">
        <v>21</v>
      </c>
      <c r="K1641" s="43">
        <v>36</v>
      </c>
      <c r="L1641" s="43">
        <v>16.87</v>
      </c>
      <c r="M1641" s="43">
        <f>VLOOKUP(fLineItemInvoiceDetail[[#This Row],[Invoice Number]],fInvoiceHeader[[Invoice Number]:[% Sales Discount]],5,0)*fLineItemInvoiceDetail[[#This Row],[Quanity]]*fLineItemInvoiceDetail[[#This Row],[Unit Price]]</f>
        <v>45.548937027958544</v>
      </c>
      <c r="N16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14.810526315789472</v>
      </c>
      <c r="O1641" s="43">
        <f>VLOOKUP(fLineItemInvoiceDetail[[#This Row],[Product]],dProduct[],4,0)*fLineItemInvoiceDetail[[#This Row],[Quanity]]</f>
        <v>126</v>
      </c>
      <c r="AQ1641" s="30">
        <v>126451</v>
      </c>
      <c r="AR1641" s="28" t="s">
        <v>21</v>
      </c>
      <c r="AS1641" s="28">
        <v>36</v>
      </c>
      <c r="AT1641" s="28">
        <v>16.87</v>
      </c>
      <c r="AU1641" s="48">
        <f t="shared" si="52"/>
        <v>45.548937027958544</v>
      </c>
      <c r="AV1641" s="48">
        <f t="shared" si="53"/>
        <v>14.810526315789472</v>
      </c>
    </row>
    <row r="1642" spans="9:48" x14ac:dyDescent="0.25">
      <c r="I1642" s="46">
        <v>126452</v>
      </c>
      <c r="J1642" s="46" t="s">
        <v>8</v>
      </c>
      <c r="K1642" s="46">
        <v>67</v>
      </c>
      <c r="L1642" s="46">
        <v>16.77</v>
      </c>
      <c r="M1642" s="46">
        <f>VLOOKUP(fLineItemInvoiceDetail[[#This Row],[Invoice Number]],fInvoiceHeader[[Invoice Number]:[% Sales Discount]],5,0)*fLineItemInvoiceDetail[[#This Row],[Quanity]]*fLineItemInvoiceDetail[[#This Row],[Unit Price]]</f>
        <v>56.180000000000007</v>
      </c>
      <c r="N16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32.725000000000001</v>
      </c>
      <c r="O1642" s="46">
        <f>VLOOKUP(fLineItemInvoiceDetail[[#This Row],[Product]],dProduct[],4,0)*fLineItemInvoiceDetail[[#This Row],[Quanity]]</f>
        <v>268</v>
      </c>
      <c r="AQ1642" s="32">
        <v>126452</v>
      </c>
      <c r="AR1642" s="31" t="s">
        <v>8</v>
      </c>
      <c r="AS1642" s="31">
        <v>67</v>
      </c>
      <c r="AT1642" s="31">
        <v>16.77</v>
      </c>
      <c r="AU1642" s="48">
        <f t="shared" si="52"/>
        <v>56.180000000000007</v>
      </c>
      <c r="AV1642" s="48">
        <f t="shared" si="53"/>
        <v>32.725000000000001</v>
      </c>
    </row>
    <row r="1643" spans="9:48" x14ac:dyDescent="0.25">
      <c r="I1643" s="43">
        <v>126453</v>
      </c>
      <c r="J1643" s="43" t="s">
        <v>14</v>
      </c>
      <c r="K1643" s="43">
        <v>21</v>
      </c>
      <c r="L1643" s="43">
        <v>23.16</v>
      </c>
      <c r="M1643" s="43">
        <f>VLOOKUP(fLineItemInvoiceDetail[[#This Row],[Invoice Number]],fInvoiceHeader[[Invoice Number]:[% Sales Discount]],5,0)*fLineItemInvoiceDetail[[#This Row],[Quanity]]*fLineItemInvoiceDetail[[#This Row],[Unit Price]]</f>
        <v>24.31816091954023</v>
      </c>
      <c r="N16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18.44983031674208</v>
      </c>
      <c r="O1643" s="43">
        <f>VLOOKUP(fLineItemInvoiceDetail[[#This Row],[Product]],dProduct[],4,0)*fLineItemInvoiceDetail[[#This Row],[Quanity]]</f>
        <v>147</v>
      </c>
      <c r="AQ1643" s="30">
        <v>126453</v>
      </c>
      <c r="AR1643" s="28" t="s">
        <v>14</v>
      </c>
      <c r="AS1643" s="28">
        <v>21</v>
      </c>
      <c r="AT1643" s="28">
        <v>23.16</v>
      </c>
      <c r="AU1643" s="48">
        <f t="shared" si="52"/>
        <v>24.31816091954023</v>
      </c>
      <c r="AV1643" s="48">
        <f t="shared" si="53"/>
        <v>18.44983031674208</v>
      </c>
    </row>
    <row r="1644" spans="9:48" x14ac:dyDescent="0.25">
      <c r="I1644" s="46">
        <v>126453</v>
      </c>
      <c r="J1644" s="46" t="s">
        <v>15</v>
      </c>
      <c r="K1644" s="46">
        <v>59</v>
      </c>
      <c r="L1644" s="46">
        <v>17.37</v>
      </c>
      <c r="M1644" s="46">
        <f>VLOOKUP(fLineItemInvoiceDetail[[#This Row],[Invoice Number]],fInvoiceHeader[[Invoice Number]:[% Sales Discount]],5,0)*fLineItemInvoiceDetail[[#This Row],[Quanity]]*fLineItemInvoiceDetail[[#This Row],[Unit Price]]</f>
        <v>51.241839080459769</v>
      </c>
      <c r="N16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37.025169683257914</v>
      </c>
      <c r="O1644" s="46">
        <f>VLOOKUP(fLineItemInvoiceDetail[[#This Row],[Product]],dProduct[],4,0)*fLineItemInvoiceDetail[[#This Row],[Quanity]]</f>
        <v>295</v>
      </c>
      <c r="AQ1644" s="32">
        <v>126453</v>
      </c>
      <c r="AR1644" s="31" t="s">
        <v>15</v>
      </c>
      <c r="AS1644" s="31">
        <v>59</v>
      </c>
      <c r="AT1644" s="31">
        <v>17.37</v>
      </c>
      <c r="AU1644" s="48">
        <f t="shared" si="52"/>
        <v>51.241839080459769</v>
      </c>
      <c r="AV1644" s="48">
        <f t="shared" si="53"/>
        <v>37.025169683257914</v>
      </c>
    </row>
    <row r="1645" spans="9:48" x14ac:dyDescent="0.25">
      <c r="I1645" s="43">
        <v>126454</v>
      </c>
      <c r="J1645" s="43" t="s">
        <v>8</v>
      </c>
      <c r="K1645" s="43">
        <v>29</v>
      </c>
      <c r="L1645" s="43">
        <v>18.170000000000002</v>
      </c>
      <c r="M1645" s="43">
        <f>VLOOKUP(fLineItemInvoiceDetail[[#This Row],[Invoice Number]],fInvoiceHeader[[Invoice Number]:[% Sales Discount]],5,0)*fLineItemInvoiceDetail[[#This Row],[Quanity]]*fLineItemInvoiceDetail[[#This Row],[Unit Price]]</f>
        <v>34.251434516038252</v>
      </c>
      <c r="N16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10.709228650137742</v>
      </c>
      <c r="O1645" s="43">
        <f>VLOOKUP(fLineItemInvoiceDetail[[#This Row],[Product]],dProduct[],4,0)*fLineItemInvoiceDetail[[#This Row],[Quanity]]</f>
        <v>116</v>
      </c>
      <c r="AQ1645" s="30">
        <v>126454</v>
      </c>
      <c r="AR1645" s="28" t="s">
        <v>8</v>
      </c>
      <c r="AS1645" s="28">
        <v>29</v>
      </c>
      <c r="AT1645" s="28">
        <v>18.170000000000002</v>
      </c>
      <c r="AU1645" s="48">
        <f t="shared" si="52"/>
        <v>34.251434516038252</v>
      </c>
      <c r="AV1645" s="48">
        <f t="shared" si="53"/>
        <v>10.709228650137742</v>
      </c>
    </row>
    <row r="1646" spans="9:48" x14ac:dyDescent="0.25">
      <c r="I1646" s="46">
        <v>126454</v>
      </c>
      <c r="J1646" s="46" t="s">
        <v>11</v>
      </c>
      <c r="K1646" s="46">
        <v>50</v>
      </c>
      <c r="L1646" s="46">
        <v>11.97</v>
      </c>
      <c r="M1646" s="46">
        <f>VLOOKUP(fLineItemInvoiceDetail[[#This Row],[Invoice Number]],fInvoiceHeader[[Invoice Number]:[% Sales Discount]],5,0)*fLineItemInvoiceDetail[[#This Row],[Quanity]]*fLineItemInvoiceDetail[[#This Row],[Unit Price]]</f>
        <v>38.903618237429818</v>
      </c>
      <c r="N16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23.080234159779614</v>
      </c>
      <c r="O1646" s="46">
        <f>VLOOKUP(fLineItemInvoiceDetail[[#This Row],[Product]],dProduct[],4,0)*fLineItemInvoiceDetail[[#This Row],[Quanity]]</f>
        <v>250</v>
      </c>
      <c r="AQ1646" s="32">
        <v>126454</v>
      </c>
      <c r="AR1646" s="31" t="s">
        <v>11</v>
      </c>
      <c r="AS1646" s="31">
        <v>50</v>
      </c>
      <c r="AT1646" s="31">
        <v>11.97</v>
      </c>
      <c r="AU1646" s="48">
        <f t="shared" si="52"/>
        <v>38.903618237429818</v>
      </c>
      <c r="AV1646" s="48">
        <f t="shared" si="53"/>
        <v>23.080234159779614</v>
      </c>
    </row>
    <row r="1647" spans="9:48" x14ac:dyDescent="0.25">
      <c r="I1647" s="43">
        <v>126454</v>
      </c>
      <c r="J1647" s="43" t="s">
        <v>10</v>
      </c>
      <c r="K1647" s="43">
        <v>60</v>
      </c>
      <c r="L1647" s="43">
        <v>17.37</v>
      </c>
      <c r="M1647" s="43">
        <f>VLOOKUP(fLineItemInvoiceDetail[[#This Row],[Invoice Number]],fInvoiceHeader[[Invoice Number]:[% Sales Discount]],5,0)*fLineItemInvoiceDetail[[#This Row],[Quanity]]*fLineItemInvoiceDetail[[#This Row],[Unit Price]]</f>
        <v>67.744947246531922</v>
      </c>
      <c r="N16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33.235537190082646</v>
      </c>
      <c r="O1647" s="43">
        <f>VLOOKUP(fLineItemInvoiceDetail[[#This Row],[Product]],dProduct[],4,0)*fLineItemInvoiceDetail[[#This Row],[Quanity]]</f>
        <v>360</v>
      </c>
      <c r="AQ1647" s="30">
        <v>126454</v>
      </c>
      <c r="AR1647" s="28" t="s">
        <v>10</v>
      </c>
      <c r="AS1647" s="28">
        <v>60</v>
      </c>
      <c r="AT1647" s="28">
        <v>17.37</v>
      </c>
      <c r="AU1647" s="48">
        <f t="shared" si="52"/>
        <v>67.744947246531922</v>
      </c>
      <c r="AV1647" s="48">
        <f t="shared" si="53"/>
        <v>33.235537190082646</v>
      </c>
    </row>
    <row r="1648" spans="9:48" x14ac:dyDescent="0.25">
      <c r="I1648" s="46">
        <v>126455</v>
      </c>
      <c r="J1648" s="46" t="s">
        <v>16</v>
      </c>
      <c r="K1648" s="46">
        <v>32</v>
      </c>
      <c r="L1648" s="46">
        <v>12.32</v>
      </c>
      <c r="M1648" s="46">
        <f>VLOOKUP(fLineItemInvoiceDetail[[#This Row],[Invoice Number]],fInvoiceHeader[[Invoice Number]:[% Sales Discount]],5,0)*fLineItemInvoiceDetail[[#This Row],[Quanity]]*fLineItemInvoiceDetail[[#This Row],[Unit Price]]</f>
        <v>7.8800000000000008</v>
      </c>
      <c r="N16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648" s="46">
        <f>VLOOKUP(fLineItemInvoiceDetail[[#This Row],[Product]],dProduct[],4,0)*fLineItemInvoiceDetail[[#This Row],[Quanity]]</f>
        <v>112</v>
      </c>
      <c r="AQ1648" s="32">
        <v>126455</v>
      </c>
      <c r="AR1648" s="31" t="s">
        <v>16</v>
      </c>
      <c r="AS1648" s="31">
        <v>32</v>
      </c>
      <c r="AT1648" s="31">
        <v>12.32</v>
      </c>
      <c r="AU1648" s="48">
        <f t="shared" si="52"/>
        <v>7.8800000000000008</v>
      </c>
      <c r="AV1648" s="48">
        <f t="shared" si="53"/>
        <v>17.149999999999999</v>
      </c>
    </row>
    <row r="1649" spans="9:48" x14ac:dyDescent="0.25">
      <c r="I1649" s="43">
        <v>126456</v>
      </c>
      <c r="J1649" s="43" t="s">
        <v>13</v>
      </c>
      <c r="K1649" s="43">
        <v>28</v>
      </c>
      <c r="L1649" s="43">
        <v>16.22</v>
      </c>
      <c r="M1649" s="43">
        <f>VLOOKUP(fLineItemInvoiceDetail[[#This Row],[Invoice Number]],fInvoiceHeader[[Invoice Number]:[% Sales Discount]],5,0)*fLineItemInvoiceDetail[[#This Row],[Quanity]]*fLineItemInvoiceDetail[[#This Row],[Unit Price]]</f>
        <v>45.416151984980871</v>
      </c>
      <c r="N16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22.562790697674419</v>
      </c>
      <c r="O1649" s="43">
        <f>VLOOKUP(fLineItemInvoiceDetail[[#This Row],[Product]],dProduct[],4,0)*fLineItemInvoiceDetail[[#This Row],[Quanity]]</f>
        <v>154</v>
      </c>
      <c r="AQ1649" s="30">
        <v>126456</v>
      </c>
      <c r="AR1649" s="28" t="s">
        <v>13</v>
      </c>
      <c r="AS1649" s="28">
        <v>28</v>
      </c>
      <c r="AT1649" s="28">
        <v>16.22</v>
      </c>
      <c r="AU1649" s="48">
        <f t="shared" si="52"/>
        <v>45.416151984980871</v>
      </c>
      <c r="AV1649" s="48">
        <f t="shared" si="53"/>
        <v>22.562790697674419</v>
      </c>
    </row>
    <row r="1650" spans="9:48" x14ac:dyDescent="0.25">
      <c r="I1650" s="46">
        <v>126456</v>
      </c>
      <c r="J1650" s="46" t="s">
        <v>13</v>
      </c>
      <c r="K1650" s="46">
        <v>191</v>
      </c>
      <c r="L1650" s="46">
        <v>11.23</v>
      </c>
      <c r="M1650" s="46">
        <f>VLOOKUP(fLineItemInvoiceDetail[[#This Row],[Invoice Number]],fInvoiceHeader[[Invoice Number]:[% Sales Discount]],5,0)*fLineItemInvoiceDetail[[#This Row],[Quanity]]*fLineItemInvoiceDetail[[#This Row],[Unit Price]]</f>
        <v>214.49371780241552</v>
      </c>
      <c r="N16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153.91046511627906</v>
      </c>
      <c r="O1650" s="46">
        <f>VLOOKUP(fLineItemInvoiceDetail[[#This Row],[Product]],dProduct[],4,0)*fLineItemInvoiceDetail[[#This Row],[Quanity]]</f>
        <v>1050.5</v>
      </c>
      <c r="AQ1650" s="32">
        <v>126456</v>
      </c>
      <c r="AR1650" s="31" t="s">
        <v>13</v>
      </c>
      <c r="AS1650" s="31">
        <v>191</v>
      </c>
      <c r="AT1650" s="31">
        <v>11.23</v>
      </c>
      <c r="AU1650" s="48">
        <f t="shared" si="52"/>
        <v>214.49371780241552</v>
      </c>
      <c r="AV1650" s="48">
        <f t="shared" si="53"/>
        <v>153.91046511627906</v>
      </c>
    </row>
    <row r="1651" spans="9:48" x14ac:dyDescent="0.25">
      <c r="I1651" s="43">
        <v>126456</v>
      </c>
      <c r="J1651" s="43" t="s">
        <v>11</v>
      </c>
      <c r="K1651" s="43">
        <v>30</v>
      </c>
      <c r="L1651" s="43">
        <v>12.97</v>
      </c>
      <c r="M1651" s="43">
        <f>VLOOKUP(fLineItemInvoiceDetail[[#This Row],[Invoice Number]],fInvoiceHeader[[Invoice Number]:[% Sales Discount]],5,0)*fLineItemInvoiceDetail[[#This Row],[Quanity]]*fLineItemInvoiceDetail[[#This Row],[Unit Price]]</f>
        <v>38.910130212603619</v>
      </c>
      <c r="N16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21.97674418604651</v>
      </c>
      <c r="O1651" s="43">
        <f>VLOOKUP(fLineItemInvoiceDetail[[#This Row],[Product]],dProduct[],4,0)*fLineItemInvoiceDetail[[#This Row],[Quanity]]</f>
        <v>150</v>
      </c>
      <c r="AQ1651" s="30">
        <v>126456</v>
      </c>
      <c r="AR1651" s="28" t="s">
        <v>11</v>
      </c>
      <c r="AS1651" s="28">
        <v>30</v>
      </c>
      <c r="AT1651" s="28">
        <v>12.97</v>
      </c>
      <c r="AU1651" s="48">
        <f t="shared" si="52"/>
        <v>38.910130212603619</v>
      </c>
      <c r="AV1651" s="48">
        <f t="shared" si="53"/>
        <v>21.97674418604651</v>
      </c>
    </row>
    <row r="1652" spans="9:48" x14ac:dyDescent="0.25">
      <c r="I1652" s="46">
        <v>126457</v>
      </c>
      <c r="J1652" s="46" t="s">
        <v>15</v>
      </c>
      <c r="K1652" s="46">
        <v>96</v>
      </c>
      <c r="L1652" s="46">
        <v>17.37</v>
      </c>
      <c r="M1652" s="46">
        <f>VLOOKUP(fLineItemInvoiceDetail[[#This Row],[Invoice Number]],fInvoiceHeader[[Invoice Number]:[% Sales Discount]],5,0)*fLineItemInvoiceDetail[[#This Row],[Quanity]]*fLineItemInvoiceDetail[[#This Row],[Unit Price]]</f>
        <v>166.7543919442293</v>
      </c>
      <c r="N16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51.409836065573771</v>
      </c>
      <c r="O1652" s="46">
        <f>VLOOKUP(fLineItemInvoiceDetail[[#This Row],[Product]],dProduct[],4,0)*fLineItemInvoiceDetail[[#This Row],[Quanity]]</f>
        <v>480</v>
      </c>
      <c r="AQ1652" s="32">
        <v>126457</v>
      </c>
      <c r="AR1652" s="31" t="s">
        <v>15</v>
      </c>
      <c r="AS1652" s="31">
        <v>96</v>
      </c>
      <c r="AT1652" s="31">
        <v>17.37</v>
      </c>
      <c r="AU1652" s="48">
        <f t="shared" si="52"/>
        <v>166.7543919442293</v>
      </c>
      <c r="AV1652" s="48">
        <f t="shared" si="53"/>
        <v>51.409836065573771</v>
      </c>
    </row>
    <row r="1653" spans="9:48" x14ac:dyDescent="0.25">
      <c r="I1653" s="43">
        <v>126457</v>
      </c>
      <c r="J1653" s="43" t="s">
        <v>21</v>
      </c>
      <c r="K1653" s="43">
        <v>72</v>
      </c>
      <c r="L1653" s="43">
        <v>15.57</v>
      </c>
      <c r="M1653" s="43">
        <f>VLOOKUP(fLineItemInvoiceDetail[[#This Row],[Invoice Number]],fInvoiceHeader[[Invoice Number]:[% Sales Discount]],5,0)*fLineItemInvoiceDetail[[#This Row],[Quanity]]*fLineItemInvoiceDetail[[#This Row],[Unit Price]]</f>
        <v>112.10560805577073</v>
      </c>
      <c r="N16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26.990163934426231</v>
      </c>
      <c r="O1653" s="43">
        <f>VLOOKUP(fLineItemInvoiceDetail[[#This Row],[Product]],dProduct[],4,0)*fLineItemInvoiceDetail[[#This Row],[Quanity]]</f>
        <v>252</v>
      </c>
      <c r="AQ1653" s="30">
        <v>126457</v>
      </c>
      <c r="AR1653" s="28" t="s">
        <v>21</v>
      </c>
      <c r="AS1653" s="28">
        <v>72</v>
      </c>
      <c r="AT1653" s="28">
        <v>15.57</v>
      </c>
      <c r="AU1653" s="48">
        <f t="shared" si="52"/>
        <v>112.10560805577073</v>
      </c>
      <c r="AV1653" s="48">
        <f t="shared" si="53"/>
        <v>26.990163934426231</v>
      </c>
    </row>
    <row r="1654" spans="9:48" x14ac:dyDescent="0.25">
      <c r="I1654" s="46">
        <v>126458</v>
      </c>
      <c r="J1654" s="46" t="s">
        <v>16</v>
      </c>
      <c r="K1654" s="46">
        <v>35</v>
      </c>
      <c r="L1654" s="46">
        <v>12.32</v>
      </c>
      <c r="M1654" s="46">
        <f>VLOOKUP(fLineItemInvoiceDetail[[#This Row],[Invoice Number]],fInvoiceHeader[[Invoice Number]:[% Sales Discount]],5,0)*fLineItemInvoiceDetail[[#This Row],[Quanity]]*fLineItemInvoiceDetail[[#This Row],[Unit Price]]</f>
        <v>8.620000000000001</v>
      </c>
      <c r="N16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654" s="46">
        <f>VLOOKUP(fLineItemInvoiceDetail[[#This Row],[Product]],dProduct[],4,0)*fLineItemInvoiceDetail[[#This Row],[Quanity]]</f>
        <v>122.5</v>
      </c>
      <c r="AQ1654" s="32">
        <v>126458</v>
      </c>
      <c r="AR1654" s="31" t="s">
        <v>16</v>
      </c>
      <c r="AS1654" s="31">
        <v>35</v>
      </c>
      <c r="AT1654" s="31">
        <v>12.32</v>
      </c>
      <c r="AU1654" s="48">
        <f t="shared" si="52"/>
        <v>8.620000000000001</v>
      </c>
      <c r="AV1654" s="48">
        <f t="shared" si="53"/>
        <v>9.8000000000000007</v>
      </c>
    </row>
    <row r="1655" spans="9:48" x14ac:dyDescent="0.25">
      <c r="I1655" s="43">
        <v>126459</v>
      </c>
      <c r="J1655" s="43" t="s">
        <v>6</v>
      </c>
      <c r="K1655" s="43">
        <v>23</v>
      </c>
      <c r="L1655" s="43">
        <v>36.76</v>
      </c>
      <c r="M1655" s="43">
        <f>VLOOKUP(fLineItemInvoiceDetail[[#This Row],[Invoice Number]],fInvoiceHeader[[Invoice Number]:[% Sales Discount]],5,0)*fLineItemInvoiceDetail[[#This Row],[Quanity]]*fLineItemInvoiceDetail[[#This Row],[Unit Price]]</f>
        <v>42.273999999999994</v>
      </c>
      <c r="N16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8.3183333333333334</v>
      </c>
      <c r="O1655" s="43">
        <f>VLOOKUP(fLineItemInvoiceDetail[[#This Row],[Product]],dProduct[],4,0)*fLineItemInvoiceDetail[[#This Row],[Quanity]]</f>
        <v>69</v>
      </c>
      <c r="AQ1655" s="30">
        <v>126459</v>
      </c>
      <c r="AR1655" s="28" t="s">
        <v>6</v>
      </c>
      <c r="AS1655" s="28">
        <v>23</v>
      </c>
      <c r="AT1655" s="28">
        <v>36.76</v>
      </c>
      <c r="AU1655" s="48">
        <f t="shared" si="52"/>
        <v>42.273999999999994</v>
      </c>
      <c r="AV1655" s="48">
        <f t="shared" si="53"/>
        <v>8.3183333333333334</v>
      </c>
    </row>
    <row r="1656" spans="9:48" x14ac:dyDescent="0.25">
      <c r="I1656" s="46">
        <v>126459</v>
      </c>
      <c r="J1656" s="46" t="s">
        <v>10</v>
      </c>
      <c r="K1656" s="46">
        <v>26</v>
      </c>
      <c r="L1656" s="46">
        <v>18.82</v>
      </c>
      <c r="M1656" s="46">
        <f>VLOOKUP(fLineItemInvoiceDetail[[#This Row],[Invoice Number]],fInvoiceHeader[[Invoice Number]:[% Sales Discount]],5,0)*fLineItemInvoiceDetail[[#This Row],[Quanity]]*fLineItemInvoiceDetail[[#This Row],[Unit Price]]</f>
        <v>24.465999999999998</v>
      </c>
      <c r="N16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18.806666666666668</v>
      </c>
      <c r="O1656" s="46">
        <f>VLOOKUP(fLineItemInvoiceDetail[[#This Row],[Product]],dProduct[],4,0)*fLineItemInvoiceDetail[[#This Row],[Quanity]]</f>
        <v>156</v>
      </c>
      <c r="AQ1656" s="32">
        <v>126459</v>
      </c>
      <c r="AR1656" s="31" t="s">
        <v>10</v>
      </c>
      <c r="AS1656" s="31">
        <v>26</v>
      </c>
      <c r="AT1656" s="31">
        <v>18.82</v>
      </c>
      <c r="AU1656" s="48">
        <f t="shared" si="52"/>
        <v>24.465999999999998</v>
      </c>
      <c r="AV1656" s="48">
        <f t="shared" si="53"/>
        <v>18.806666666666668</v>
      </c>
    </row>
    <row r="1657" spans="9:48" x14ac:dyDescent="0.25">
      <c r="I1657" s="43">
        <v>126461</v>
      </c>
      <c r="J1657" s="43" t="s">
        <v>14</v>
      </c>
      <c r="K1657" s="43">
        <v>147</v>
      </c>
      <c r="L1657" s="43">
        <v>13.03</v>
      </c>
      <c r="M1657" s="43">
        <f>VLOOKUP(fLineItemInvoiceDetail[[#This Row],[Invoice Number]],fInvoiceHeader[[Invoice Number]:[% Sales Discount]],5,0)*fLineItemInvoiceDetail[[#This Row],[Quanity]]*fLineItemInvoiceDetail[[#This Row],[Unit Price]]</f>
        <v>191.54057636887609</v>
      </c>
      <c r="N16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116.73771870794079</v>
      </c>
      <c r="O1657" s="43">
        <f>VLOOKUP(fLineItemInvoiceDetail[[#This Row],[Product]],dProduct[],4,0)*fLineItemInvoiceDetail[[#This Row],[Quanity]]</f>
        <v>1029</v>
      </c>
      <c r="AQ1657" s="30">
        <v>126461</v>
      </c>
      <c r="AR1657" s="28" t="s">
        <v>14</v>
      </c>
      <c r="AS1657" s="28">
        <v>147</v>
      </c>
      <c r="AT1657" s="28">
        <v>13.03</v>
      </c>
      <c r="AU1657" s="48">
        <f t="shared" si="52"/>
        <v>191.54057636887609</v>
      </c>
      <c r="AV1657" s="48">
        <f t="shared" si="53"/>
        <v>116.73771870794079</v>
      </c>
    </row>
    <row r="1658" spans="9:48" x14ac:dyDescent="0.25">
      <c r="I1658" s="46">
        <v>126461</v>
      </c>
      <c r="J1658" s="46" t="s">
        <v>10</v>
      </c>
      <c r="K1658" s="46">
        <v>200</v>
      </c>
      <c r="L1658" s="46">
        <v>13.03</v>
      </c>
      <c r="M1658" s="46">
        <f>VLOOKUP(fLineItemInvoiceDetail[[#This Row],[Invoice Number]],fInvoiceHeader[[Invoice Number]:[% Sales Discount]],5,0)*fLineItemInvoiceDetail[[#This Row],[Quanity]]*fLineItemInvoiceDetail[[#This Row],[Unit Price]]</f>
        <v>260.5994236311239</v>
      </c>
      <c r="N16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136.13728129205921</v>
      </c>
      <c r="O1658" s="46">
        <f>VLOOKUP(fLineItemInvoiceDetail[[#This Row],[Product]],dProduct[],4,0)*fLineItemInvoiceDetail[[#This Row],[Quanity]]</f>
        <v>1200</v>
      </c>
      <c r="AQ1658" s="32">
        <v>126461</v>
      </c>
      <c r="AR1658" s="31" t="s">
        <v>10</v>
      </c>
      <c r="AS1658" s="31">
        <v>200</v>
      </c>
      <c r="AT1658" s="31">
        <v>13.03</v>
      </c>
      <c r="AU1658" s="48">
        <f t="shared" si="52"/>
        <v>260.5994236311239</v>
      </c>
      <c r="AV1658" s="48">
        <f t="shared" si="53"/>
        <v>136.13728129205921</v>
      </c>
    </row>
    <row r="1659" spans="9:48" x14ac:dyDescent="0.25">
      <c r="I1659" s="43">
        <v>126462</v>
      </c>
      <c r="J1659" s="43" t="s">
        <v>15</v>
      </c>
      <c r="K1659" s="43">
        <v>19</v>
      </c>
      <c r="L1659" s="43">
        <v>23.16</v>
      </c>
      <c r="M1659" s="43">
        <f>VLOOKUP(fLineItemInvoiceDetail[[#This Row],[Invoice Number]],fInvoiceHeader[[Invoice Number]:[% Sales Discount]],5,0)*fLineItemInvoiceDetail[[#This Row],[Quanity]]*fLineItemInvoiceDetail[[#This Row],[Unit Price]]</f>
        <v>8.7999999999999989</v>
      </c>
      <c r="N16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1659" s="43">
        <f>VLOOKUP(fLineItemInvoiceDetail[[#This Row],[Product]],dProduct[],4,0)*fLineItemInvoiceDetail[[#This Row],[Quanity]]</f>
        <v>95</v>
      </c>
      <c r="AQ1659" s="30">
        <v>126462</v>
      </c>
      <c r="AR1659" s="28" t="s">
        <v>15</v>
      </c>
      <c r="AS1659" s="28">
        <v>19</v>
      </c>
      <c r="AT1659" s="28">
        <v>23.16</v>
      </c>
      <c r="AU1659" s="48">
        <f t="shared" si="52"/>
        <v>8.7999999999999989</v>
      </c>
      <c r="AV1659" s="48">
        <f t="shared" si="53"/>
        <v>14.7</v>
      </c>
    </row>
    <row r="1660" spans="9:48" x14ac:dyDescent="0.25">
      <c r="I1660" s="46">
        <v>126464</v>
      </c>
      <c r="J1660" s="46" t="s">
        <v>10</v>
      </c>
      <c r="K1660" s="46">
        <v>56</v>
      </c>
      <c r="L1660" s="46">
        <v>17.37</v>
      </c>
      <c r="M1660" s="46">
        <f>VLOOKUP(fLineItemInvoiceDetail[[#This Row],[Invoice Number]],fInvoiceHeader[[Invoice Number]:[% Sales Discount]],5,0)*fLineItemInvoiceDetail[[#This Row],[Quanity]]*fLineItemInvoiceDetail[[#This Row],[Unit Price]]</f>
        <v>34.049999999999997</v>
      </c>
      <c r="N16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40.424999999999997</v>
      </c>
      <c r="O1660" s="46">
        <f>VLOOKUP(fLineItemInvoiceDetail[[#This Row],[Product]],dProduct[],4,0)*fLineItemInvoiceDetail[[#This Row],[Quanity]]</f>
        <v>336</v>
      </c>
      <c r="AQ1660" s="32">
        <v>126464</v>
      </c>
      <c r="AR1660" s="31" t="s">
        <v>10</v>
      </c>
      <c r="AS1660" s="31">
        <v>56</v>
      </c>
      <c r="AT1660" s="31">
        <v>17.37</v>
      </c>
      <c r="AU1660" s="48">
        <f t="shared" si="52"/>
        <v>34.049999999999997</v>
      </c>
      <c r="AV1660" s="48">
        <f t="shared" si="53"/>
        <v>40.424999999999997</v>
      </c>
    </row>
    <row r="1661" spans="9:48" x14ac:dyDescent="0.25">
      <c r="I1661" s="43">
        <v>126468</v>
      </c>
      <c r="J1661" s="43" t="s">
        <v>11</v>
      </c>
      <c r="K1661" s="43">
        <v>120</v>
      </c>
      <c r="L1661" s="43">
        <v>10.97</v>
      </c>
      <c r="M1661" s="43">
        <f>VLOOKUP(fLineItemInvoiceDetail[[#This Row],[Invoice Number]],fInvoiceHeader[[Invoice Number]:[% Sales Discount]],5,0)*fLineItemInvoiceDetail[[#This Row],[Quanity]]*fLineItemInvoiceDetail[[#This Row],[Unit Price]]</f>
        <v>98.73</v>
      </c>
      <c r="N16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50.528511821974959</v>
      </c>
      <c r="O1661" s="43">
        <f>VLOOKUP(fLineItemInvoiceDetail[[#This Row],[Product]],dProduct[],4,0)*fLineItemInvoiceDetail[[#This Row],[Quanity]]</f>
        <v>600</v>
      </c>
      <c r="AQ1661" s="30">
        <v>126468</v>
      </c>
      <c r="AR1661" s="28" t="s">
        <v>11</v>
      </c>
      <c r="AS1661" s="28">
        <v>120</v>
      </c>
      <c r="AT1661" s="28">
        <v>10.97</v>
      </c>
      <c r="AU1661" s="48">
        <f t="shared" si="52"/>
        <v>98.73</v>
      </c>
      <c r="AV1661" s="48">
        <f t="shared" si="53"/>
        <v>50.528511821974959</v>
      </c>
    </row>
    <row r="1662" spans="9:48" x14ac:dyDescent="0.25">
      <c r="I1662" s="46">
        <v>126468</v>
      </c>
      <c r="J1662" s="46" t="s">
        <v>22</v>
      </c>
      <c r="K1662" s="46">
        <v>17</v>
      </c>
      <c r="L1662" s="46">
        <v>60</v>
      </c>
      <c r="M1662" s="46">
        <f>VLOOKUP(fLineItemInvoiceDetail[[#This Row],[Invoice Number]],fInvoiceHeader[[Invoice Number]:[% Sales Discount]],5,0)*fLineItemInvoiceDetail[[#This Row],[Quanity]]*fLineItemInvoiceDetail[[#This Row],[Unit Price]]</f>
        <v>76.5</v>
      </c>
      <c r="N16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10.021488178025034</v>
      </c>
      <c r="O1662" s="46">
        <f>VLOOKUP(fLineItemInvoiceDetail[[#This Row],[Product]],dProduct[],4,0)*fLineItemInvoiceDetail[[#This Row],[Quanity]]</f>
        <v>119</v>
      </c>
      <c r="AQ1662" s="32">
        <v>126468</v>
      </c>
      <c r="AR1662" s="31" t="s">
        <v>22</v>
      </c>
      <c r="AS1662" s="31">
        <v>17</v>
      </c>
      <c r="AT1662" s="31">
        <v>60</v>
      </c>
      <c r="AU1662" s="48">
        <f t="shared" si="52"/>
        <v>76.5</v>
      </c>
      <c r="AV1662" s="48">
        <f t="shared" si="53"/>
        <v>10.021488178025034</v>
      </c>
    </row>
    <row r="1663" spans="9:48" x14ac:dyDescent="0.25">
      <c r="I1663" s="43">
        <v>126469</v>
      </c>
      <c r="J1663" s="43" t="s">
        <v>14</v>
      </c>
      <c r="K1663" s="43">
        <v>49</v>
      </c>
      <c r="L1663" s="43">
        <v>18.82</v>
      </c>
      <c r="M1663" s="43">
        <f>VLOOKUP(fLineItemInvoiceDetail[[#This Row],[Invoice Number]],fInvoiceHeader[[Invoice Number]:[% Sales Discount]],5,0)*fLineItemInvoiceDetail[[#This Row],[Quanity]]*fLineItemInvoiceDetail[[#This Row],[Unit Price]]</f>
        <v>59.939484922611392</v>
      </c>
      <c r="N16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37.420990990990987</v>
      </c>
      <c r="O1663" s="43">
        <f>VLOOKUP(fLineItemInvoiceDetail[[#This Row],[Product]],dProduct[],4,0)*fLineItemInvoiceDetail[[#This Row],[Quanity]]</f>
        <v>343</v>
      </c>
      <c r="AQ1663" s="30">
        <v>126469</v>
      </c>
      <c r="AR1663" s="28" t="s">
        <v>14</v>
      </c>
      <c r="AS1663" s="28">
        <v>49</v>
      </c>
      <c r="AT1663" s="28">
        <v>18.82</v>
      </c>
      <c r="AU1663" s="48">
        <f t="shared" si="52"/>
        <v>59.939484922611392</v>
      </c>
      <c r="AV1663" s="48">
        <f t="shared" si="53"/>
        <v>37.420990990990987</v>
      </c>
    </row>
    <row r="1664" spans="9:48" x14ac:dyDescent="0.25">
      <c r="I1664" s="46">
        <v>126469</v>
      </c>
      <c r="J1664" s="46" t="s">
        <v>8</v>
      </c>
      <c r="K1664" s="46">
        <v>53</v>
      </c>
      <c r="L1664" s="46">
        <v>16.77</v>
      </c>
      <c r="M1664" s="46">
        <f>VLOOKUP(fLineItemInvoiceDetail[[#This Row],[Invoice Number]],fInvoiceHeader[[Invoice Number]:[% Sales Discount]],5,0)*fLineItemInvoiceDetail[[#This Row],[Quanity]]*fLineItemInvoiceDetail[[#This Row],[Unit Price]]</f>
        <v>57.770515077388609</v>
      </c>
      <c r="N16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23.129009009009007</v>
      </c>
      <c r="O1664" s="46">
        <f>VLOOKUP(fLineItemInvoiceDetail[[#This Row],[Product]],dProduct[],4,0)*fLineItemInvoiceDetail[[#This Row],[Quanity]]</f>
        <v>212</v>
      </c>
      <c r="AQ1664" s="32">
        <v>126469</v>
      </c>
      <c r="AR1664" s="31" t="s">
        <v>8</v>
      </c>
      <c r="AS1664" s="31">
        <v>53</v>
      </c>
      <c r="AT1664" s="31">
        <v>16.77</v>
      </c>
      <c r="AU1664" s="48">
        <f t="shared" si="52"/>
        <v>57.770515077388609</v>
      </c>
      <c r="AV1664" s="48">
        <f t="shared" si="53"/>
        <v>23.129009009009007</v>
      </c>
    </row>
    <row r="1665" spans="9:48" x14ac:dyDescent="0.25">
      <c r="I1665" s="43">
        <v>126471</v>
      </c>
      <c r="J1665" s="43" t="s">
        <v>8</v>
      </c>
      <c r="K1665" s="43">
        <v>169</v>
      </c>
      <c r="L1665" s="43">
        <v>12.58</v>
      </c>
      <c r="M1665" s="43">
        <f>VLOOKUP(fLineItemInvoiceDetail[[#This Row],[Invoice Number]],fInvoiceHeader[[Invoice Number]:[% Sales Discount]],5,0)*fLineItemInvoiceDetail[[#This Row],[Quanity]]*fLineItemInvoiceDetail[[#This Row],[Unit Price]]</f>
        <v>212.60249099315482</v>
      </c>
      <c r="N16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89.369792487523</v>
      </c>
      <c r="O1665" s="43">
        <f>VLOOKUP(fLineItemInvoiceDetail[[#This Row],[Product]],dProduct[],4,0)*fLineItemInvoiceDetail[[#This Row],[Quanity]]</f>
        <v>676</v>
      </c>
      <c r="AQ1665" s="30">
        <v>126471</v>
      </c>
      <c r="AR1665" s="28" t="s">
        <v>8</v>
      </c>
      <c r="AS1665" s="28">
        <v>169</v>
      </c>
      <c r="AT1665" s="28">
        <v>12.58</v>
      </c>
      <c r="AU1665" s="48">
        <f t="shared" si="52"/>
        <v>212.60249099315482</v>
      </c>
      <c r="AV1665" s="48">
        <f t="shared" si="53"/>
        <v>89.369792487523</v>
      </c>
    </row>
    <row r="1666" spans="9:48" x14ac:dyDescent="0.25">
      <c r="I1666" s="46">
        <v>126471</v>
      </c>
      <c r="J1666" s="46" t="s">
        <v>22</v>
      </c>
      <c r="K1666" s="46">
        <v>35</v>
      </c>
      <c r="L1666" s="46">
        <v>48.75</v>
      </c>
      <c r="M1666" s="46">
        <f>VLOOKUP(fLineItemInvoiceDetail[[#This Row],[Invoice Number]],fInvoiceHeader[[Invoice Number]:[% Sales Discount]],5,0)*fLineItemInvoiceDetail[[#This Row],[Quanity]]*fLineItemInvoiceDetail[[#This Row],[Unit Price]]</f>
        <v>170.62539404947759</v>
      </c>
      <c r="N16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32.389939584975053</v>
      </c>
      <c r="O1666" s="46">
        <f>VLOOKUP(fLineItemInvoiceDetail[[#This Row],[Product]],dProduct[],4,0)*fLineItemInvoiceDetail[[#This Row],[Quanity]]</f>
        <v>245</v>
      </c>
      <c r="AQ1666" s="32">
        <v>126471</v>
      </c>
      <c r="AR1666" s="31" t="s">
        <v>22</v>
      </c>
      <c r="AS1666" s="31">
        <v>35</v>
      </c>
      <c r="AT1666" s="31">
        <v>48.75</v>
      </c>
      <c r="AU1666" s="48">
        <f t="shared" si="52"/>
        <v>170.62539404947759</v>
      </c>
      <c r="AV1666" s="48">
        <f t="shared" si="53"/>
        <v>32.389939584975053</v>
      </c>
    </row>
    <row r="1667" spans="9:48" x14ac:dyDescent="0.25">
      <c r="I1667" s="43">
        <v>126471</v>
      </c>
      <c r="J1667" s="43" t="s">
        <v>22</v>
      </c>
      <c r="K1667" s="43">
        <v>83</v>
      </c>
      <c r="L1667" s="43">
        <v>45</v>
      </c>
      <c r="M1667" s="43">
        <f>VLOOKUP(fLineItemInvoiceDetail[[#This Row],[Invoice Number]],fInvoiceHeader[[Invoice Number]:[% Sales Discount]],5,0)*fLineItemInvoiceDetail[[#This Row],[Quanity]]*fLineItemInvoiceDetail[[#This Row],[Unit Price]]</f>
        <v>373.50086257863671</v>
      </c>
      <c r="N16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76.810428158655128</v>
      </c>
      <c r="O1667" s="43">
        <f>VLOOKUP(fLineItemInvoiceDetail[[#This Row],[Product]],dProduct[],4,0)*fLineItemInvoiceDetail[[#This Row],[Quanity]]</f>
        <v>581</v>
      </c>
      <c r="AQ1667" s="30">
        <v>126471</v>
      </c>
      <c r="AR1667" s="28" t="s">
        <v>22</v>
      </c>
      <c r="AS1667" s="28">
        <v>83</v>
      </c>
      <c r="AT1667" s="28">
        <v>45</v>
      </c>
      <c r="AU1667" s="48">
        <f t="shared" si="52"/>
        <v>373.50086257863671</v>
      </c>
      <c r="AV1667" s="48">
        <f t="shared" si="53"/>
        <v>76.810428158655128</v>
      </c>
    </row>
    <row r="1668" spans="9:48" x14ac:dyDescent="0.25">
      <c r="I1668" s="46">
        <v>126471</v>
      </c>
      <c r="J1668" s="46" t="s">
        <v>13</v>
      </c>
      <c r="K1668" s="46">
        <v>73</v>
      </c>
      <c r="L1668" s="46">
        <v>14.97</v>
      </c>
      <c r="M1668" s="46">
        <f>VLOOKUP(fLineItemInvoiceDetail[[#This Row],[Invoice Number]],fInvoiceHeader[[Invoice Number]:[% Sales Discount]],5,0)*fLineItemInvoiceDetail[[#This Row],[Quanity]]*fLineItemInvoiceDetail[[#This Row],[Unit Price]]</f>
        <v>109.28125237873091</v>
      </c>
      <c r="N16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53.079839768846867</v>
      </c>
      <c r="O1668" s="46">
        <f>VLOOKUP(fLineItemInvoiceDetail[[#This Row],[Product]],dProduct[],4,0)*fLineItemInvoiceDetail[[#This Row],[Quanity]]</f>
        <v>401.5</v>
      </c>
      <c r="AQ1668" s="32">
        <v>126471</v>
      </c>
      <c r="AR1668" s="31" t="s">
        <v>13</v>
      </c>
      <c r="AS1668" s="31">
        <v>73</v>
      </c>
      <c r="AT1668" s="31">
        <v>14.97</v>
      </c>
      <c r="AU1668" s="48">
        <f t="shared" si="52"/>
        <v>109.28125237873091</v>
      </c>
      <c r="AV1668" s="48">
        <f t="shared" si="53"/>
        <v>53.079839768846867</v>
      </c>
    </row>
    <row r="1669" spans="9:48" x14ac:dyDescent="0.25">
      <c r="I1669" s="43">
        <v>126472</v>
      </c>
      <c r="J1669" s="43" t="s">
        <v>10</v>
      </c>
      <c r="K1669" s="43">
        <v>63</v>
      </c>
      <c r="L1669" s="43">
        <v>17.37</v>
      </c>
      <c r="M1669" s="43">
        <f>VLOOKUP(fLineItemInvoiceDetail[[#This Row],[Invoice Number]],fInvoiceHeader[[Invoice Number]:[% Sales Discount]],5,0)*fLineItemInvoiceDetail[[#This Row],[Quanity]]*fLineItemInvoiceDetail[[#This Row],[Unit Price]]</f>
        <v>109.43157330036306</v>
      </c>
      <c r="N16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25.381517919887557</v>
      </c>
      <c r="O1669" s="43">
        <f>VLOOKUP(fLineItemInvoiceDetail[[#This Row],[Product]],dProduct[],4,0)*fLineItemInvoiceDetail[[#This Row],[Quanity]]</f>
        <v>378</v>
      </c>
      <c r="AQ1669" s="30">
        <v>126472</v>
      </c>
      <c r="AR1669" s="28" t="s">
        <v>10</v>
      </c>
      <c r="AS1669" s="28">
        <v>63</v>
      </c>
      <c r="AT1669" s="28">
        <v>17.37</v>
      </c>
      <c r="AU1669" s="48">
        <f t="shared" si="52"/>
        <v>109.43157330036306</v>
      </c>
      <c r="AV1669" s="48">
        <f t="shared" si="53"/>
        <v>25.381517919887557</v>
      </c>
    </row>
    <row r="1670" spans="9:48" x14ac:dyDescent="0.25">
      <c r="I1670" s="46">
        <v>126472</v>
      </c>
      <c r="J1670" s="46" t="s">
        <v>15</v>
      </c>
      <c r="K1670" s="46">
        <v>209</v>
      </c>
      <c r="L1670" s="46">
        <v>13.03</v>
      </c>
      <c r="M1670" s="46">
        <f>VLOOKUP(fLineItemInvoiceDetail[[#This Row],[Invoice Number]],fInvoiceHeader[[Invoice Number]:[% Sales Discount]],5,0)*fLineItemInvoiceDetail[[#This Row],[Quanity]]*fLineItemInvoiceDetail[[#This Row],[Unit Price]]</f>
        <v>272.32842669963691</v>
      </c>
      <c r="N16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70.16848208011244</v>
      </c>
      <c r="O1670" s="46">
        <f>VLOOKUP(fLineItemInvoiceDetail[[#This Row],[Product]],dProduct[],4,0)*fLineItemInvoiceDetail[[#This Row],[Quanity]]</f>
        <v>1045</v>
      </c>
      <c r="AQ1670" s="32">
        <v>126472</v>
      </c>
      <c r="AR1670" s="31" t="s">
        <v>15</v>
      </c>
      <c r="AS1670" s="31">
        <v>209</v>
      </c>
      <c r="AT1670" s="31">
        <v>13.03</v>
      </c>
      <c r="AU1670" s="48">
        <f t="shared" si="52"/>
        <v>272.32842669963691</v>
      </c>
      <c r="AV1670" s="48">
        <f t="shared" si="53"/>
        <v>70.16848208011244</v>
      </c>
    </row>
    <row r="1671" spans="9:48" x14ac:dyDescent="0.25">
      <c r="I1671" s="43">
        <v>126473</v>
      </c>
      <c r="J1671" s="43" t="s">
        <v>22</v>
      </c>
      <c r="K1671" s="43">
        <v>26</v>
      </c>
      <c r="L1671" s="43">
        <v>48.75</v>
      </c>
      <c r="M1671" s="43">
        <f>VLOOKUP(fLineItemInvoiceDetail[[#This Row],[Invoice Number]],fInvoiceHeader[[Invoice Number]:[% Sales Discount]],5,0)*fLineItemInvoiceDetail[[#This Row],[Quanity]]*fLineItemInvoiceDetail[[#This Row],[Unit Price]]</f>
        <v>63.38</v>
      </c>
      <c r="N16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1671" s="43">
        <f>VLOOKUP(fLineItemInvoiceDetail[[#This Row],[Product]],dProduct[],4,0)*fLineItemInvoiceDetail[[#This Row],[Quanity]]</f>
        <v>182</v>
      </c>
      <c r="AQ1671" s="30">
        <v>126473</v>
      </c>
      <c r="AR1671" s="28" t="s">
        <v>22</v>
      </c>
      <c r="AS1671" s="28">
        <v>26</v>
      </c>
      <c r="AT1671" s="28">
        <v>48.75</v>
      </c>
      <c r="AU1671" s="48">
        <f t="shared" si="52"/>
        <v>63.38</v>
      </c>
      <c r="AV1671" s="48">
        <f t="shared" si="53"/>
        <v>29.4</v>
      </c>
    </row>
    <row r="1672" spans="9:48" x14ac:dyDescent="0.25">
      <c r="I1672" s="46">
        <v>126474</v>
      </c>
      <c r="J1672" s="46" t="s">
        <v>11</v>
      </c>
      <c r="K1672" s="46">
        <v>107</v>
      </c>
      <c r="L1672" s="46">
        <v>10.97</v>
      </c>
      <c r="M1672" s="46">
        <f>VLOOKUP(fLineItemInvoiceDetail[[#This Row],[Invoice Number]],fInvoiceHeader[[Invoice Number]:[% Sales Discount]],5,0)*fLineItemInvoiceDetail[[#This Row],[Quanity]]*fLineItemInvoiceDetail[[#This Row],[Unit Price]]</f>
        <v>117.37923517708558</v>
      </c>
      <c r="N16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71.909980039920157</v>
      </c>
      <c r="O1672" s="46">
        <f>VLOOKUP(fLineItemInvoiceDetail[[#This Row],[Product]],dProduct[],4,0)*fLineItemInvoiceDetail[[#This Row],[Quanity]]</f>
        <v>535</v>
      </c>
      <c r="AQ1672" s="32">
        <v>126474</v>
      </c>
      <c r="AR1672" s="31" t="s">
        <v>11</v>
      </c>
      <c r="AS1672" s="31">
        <v>107</v>
      </c>
      <c r="AT1672" s="31">
        <v>10.97</v>
      </c>
      <c r="AU1672" s="48">
        <f t="shared" si="52"/>
        <v>117.37923517708558</v>
      </c>
      <c r="AV1672" s="48">
        <f t="shared" si="53"/>
        <v>71.909980039920157</v>
      </c>
    </row>
    <row r="1673" spans="9:48" x14ac:dyDescent="0.25">
      <c r="I1673" s="43">
        <v>126474</v>
      </c>
      <c r="J1673" s="43" t="s">
        <v>13</v>
      </c>
      <c r="K1673" s="43">
        <v>71</v>
      </c>
      <c r="L1673" s="43">
        <v>14.97</v>
      </c>
      <c r="M1673" s="43">
        <f>VLOOKUP(fLineItemInvoiceDetail[[#This Row],[Invoice Number]],fInvoiceHeader[[Invoice Number]:[% Sales Discount]],5,0)*fLineItemInvoiceDetail[[#This Row],[Quanity]]*fLineItemInvoiceDetail[[#This Row],[Unit Price]]</f>
        <v>106.28721295348312</v>
      </c>
      <c r="N16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52.487564870259483</v>
      </c>
      <c r="O1673" s="43">
        <f>VLOOKUP(fLineItemInvoiceDetail[[#This Row],[Product]],dProduct[],4,0)*fLineItemInvoiceDetail[[#This Row],[Quanity]]</f>
        <v>390.5</v>
      </c>
      <c r="AQ1673" s="30">
        <v>126474</v>
      </c>
      <c r="AR1673" s="28" t="s">
        <v>13</v>
      </c>
      <c r="AS1673" s="28">
        <v>71</v>
      </c>
      <c r="AT1673" s="28">
        <v>14.97</v>
      </c>
      <c r="AU1673" s="48">
        <f t="shared" si="52"/>
        <v>106.28721295348312</v>
      </c>
      <c r="AV1673" s="48">
        <f t="shared" si="53"/>
        <v>52.487564870259483</v>
      </c>
    </row>
    <row r="1674" spans="9:48" x14ac:dyDescent="0.25">
      <c r="I1674" s="46">
        <v>126474</v>
      </c>
      <c r="J1674" s="46" t="s">
        <v>6</v>
      </c>
      <c r="K1674" s="46">
        <v>109</v>
      </c>
      <c r="L1674" s="46">
        <v>25.27</v>
      </c>
      <c r="M1674" s="46">
        <f>VLOOKUP(fLineItemInvoiceDetail[[#This Row],[Invoice Number]],fInvoiceHeader[[Invoice Number]:[% Sales Discount]],5,0)*fLineItemInvoiceDetail[[#This Row],[Quanity]]*fLineItemInvoiceDetail[[#This Row],[Unit Price]]</f>
        <v>275.44355186943136</v>
      </c>
      <c r="N16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43.952455089820361</v>
      </c>
      <c r="O1674" s="46">
        <f>VLOOKUP(fLineItemInvoiceDetail[[#This Row],[Product]],dProduct[],4,0)*fLineItemInvoiceDetail[[#This Row],[Quanity]]</f>
        <v>327</v>
      </c>
      <c r="AQ1674" s="32">
        <v>126474</v>
      </c>
      <c r="AR1674" s="31" t="s">
        <v>6</v>
      </c>
      <c r="AS1674" s="31">
        <v>109</v>
      </c>
      <c r="AT1674" s="31">
        <v>25.27</v>
      </c>
      <c r="AU1674" s="48">
        <f t="shared" ref="AU1674:AU1737" si="54">VLOOKUP(AQ1674,$AM$9:$AO$872,3,0)/SUMPRODUCT($AS$9:$AS$1780,$AT$9:$AT$1780,--($AQ$9:$AQ$1780=AQ1674))*AS1674*AT1674</f>
        <v>275.44355186943136</v>
      </c>
      <c r="AV1674" s="48">
        <f t="shared" ref="AV1674:AV1737" si="55">(VLOOKUP(AR1674,$AX$9:$BA$19,4,0)*AS1674)/SUMPRODUCT(SUMIFS($BA$9:$BA$19,$AX$9:$AX$19,$AR$9:$AR$1780),$AS$9:$AS$1780,--($AQ$9:$AQ$1780=AQ1674))*VLOOKUP(AQ1674,$AM$9:$AO$872,2,0)</f>
        <v>43.952455089820361</v>
      </c>
    </row>
    <row r="1675" spans="9:48" x14ac:dyDescent="0.25">
      <c r="I1675" s="43">
        <v>126475</v>
      </c>
      <c r="J1675" s="43" t="s">
        <v>22</v>
      </c>
      <c r="K1675" s="43">
        <v>41</v>
      </c>
      <c r="L1675" s="43">
        <v>48.75</v>
      </c>
      <c r="M1675" s="43">
        <f>VLOOKUP(fLineItemInvoiceDetail[[#This Row],[Invoice Number]],fInvoiceHeader[[Invoice Number]:[% Sales Discount]],5,0)*fLineItemInvoiceDetail[[#This Row],[Quanity]]*fLineItemInvoiceDetail[[#This Row],[Unit Price]]</f>
        <v>199.87383738515632</v>
      </c>
      <c r="N16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28.825877192982453</v>
      </c>
      <c r="O1675" s="43">
        <f>VLOOKUP(fLineItemInvoiceDetail[[#This Row],[Product]],dProduct[],4,0)*fLineItemInvoiceDetail[[#This Row],[Quanity]]</f>
        <v>287</v>
      </c>
      <c r="AQ1675" s="30">
        <v>126475</v>
      </c>
      <c r="AR1675" s="28" t="s">
        <v>22</v>
      </c>
      <c r="AS1675" s="28">
        <v>41</v>
      </c>
      <c r="AT1675" s="28">
        <v>48.75</v>
      </c>
      <c r="AU1675" s="48">
        <f t="shared" si="54"/>
        <v>199.87383738515632</v>
      </c>
      <c r="AV1675" s="48">
        <f t="shared" si="55"/>
        <v>28.825877192982453</v>
      </c>
    </row>
    <row r="1676" spans="9:48" x14ac:dyDescent="0.25">
      <c r="I1676" s="46">
        <v>126475</v>
      </c>
      <c r="J1676" s="46" t="s">
        <v>17</v>
      </c>
      <c r="K1676" s="46">
        <v>50</v>
      </c>
      <c r="L1676" s="46">
        <v>16.77</v>
      </c>
      <c r="M1676" s="46">
        <f>VLOOKUP(fLineItemInvoiceDetail[[#This Row],[Invoice Number]],fInvoiceHeader[[Invoice Number]:[% Sales Discount]],5,0)*fLineItemInvoiceDetail[[#This Row],[Quanity]]*fLineItemInvoiceDetail[[#This Row],[Unit Price]]</f>
        <v>83.849512268894856</v>
      </c>
      <c r="N16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32.642543859649116</v>
      </c>
      <c r="O1676" s="46">
        <f>VLOOKUP(fLineItemInvoiceDetail[[#This Row],[Product]],dProduct[],4,0)*fLineItemInvoiceDetail[[#This Row],[Quanity]]</f>
        <v>325</v>
      </c>
      <c r="AQ1676" s="32">
        <v>126475</v>
      </c>
      <c r="AR1676" s="31" t="s">
        <v>17</v>
      </c>
      <c r="AS1676" s="31">
        <v>50</v>
      </c>
      <c r="AT1676" s="31">
        <v>16.77</v>
      </c>
      <c r="AU1676" s="48">
        <f t="shared" si="54"/>
        <v>83.849512268894856</v>
      </c>
      <c r="AV1676" s="48">
        <f t="shared" si="55"/>
        <v>32.642543859649116</v>
      </c>
    </row>
    <row r="1677" spans="9:48" x14ac:dyDescent="0.25">
      <c r="I1677" s="43">
        <v>126475</v>
      </c>
      <c r="J1677" s="43" t="s">
        <v>10</v>
      </c>
      <c r="K1677" s="43">
        <v>28</v>
      </c>
      <c r="L1677" s="43">
        <v>18.82</v>
      </c>
      <c r="M1677" s="43">
        <f>VLOOKUP(fLineItemInvoiceDetail[[#This Row],[Invoice Number]],fInvoiceHeader[[Invoice Number]:[% Sales Discount]],5,0)*fLineItemInvoiceDetail[[#This Row],[Quanity]]*fLineItemInvoiceDetail[[#This Row],[Unit Price]]</f>
        <v>52.695693482667657</v>
      </c>
      <c r="N16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16.873684210526314</v>
      </c>
      <c r="O1677" s="43">
        <f>VLOOKUP(fLineItemInvoiceDetail[[#This Row],[Product]],dProduct[],4,0)*fLineItemInvoiceDetail[[#This Row],[Quanity]]</f>
        <v>168</v>
      </c>
      <c r="AQ1677" s="30">
        <v>126475</v>
      </c>
      <c r="AR1677" s="28" t="s">
        <v>10</v>
      </c>
      <c r="AS1677" s="28">
        <v>28</v>
      </c>
      <c r="AT1677" s="28">
        <v>18.82</v>
      </c>
      <c r="AU1677" s="48">
        <f t="shared" si="54"/>
        <v>52.695693482667657</v>
      </c>
      <c r="AV1677" s="48">
        <f t="shared" si="55"/>
        <v>16.873684210526314</v>
      </c>
    </row>
    <row r="1678" spans="9:48" x14ac:dyDescent="0.25">
      <c r="I1678" s="46">
        <v>126475</v>
      </c>
      <c r="J1678" s="46" t="s">
        <v>6</v>
      </c>
      <c r="K1678" s="46">
        <v>139</v>
      </c>
      <c r="L1678" s="46">
        <v>25.27</v>
      </c>
      <c r="M1678" s="46">
        <f>VLOOKUP(fLineItemInvoiceDetail[[#This Row],[Invoice Number]],fInvoiceHeader[[Invoice Number]:[% Sales Discount]],5,0)*fLineItemInvoiceDetail[[#This Row],[Quanity]]*fLineItemInvoiceDetail[[#This Row],[Unit Price]]</f>
        <v>351.25095686328115</v>
      </c>
      <c r="N16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41.882894736842104</v>
      </c>
      <c r="O1678" s="46">
        <f>VLOOKUP(fLineItemInvoiceDetail[[#This Row],[Product]],dProduct[],4,0)*fLineItemInvoiceDetail[[#This Row],[Quanity]]</f>
        <v>417</v>
      </c>
      <c r="AQ1678" s="32">
        <v>126475</v>
      </c>
      <c r="AR1678" s="31" t="s">
        <v>6</v>
      </c>
      <c r="AS1678" s="31">
        <v>139</v>
      </c>
      <c r="AT1678" s="31">
        <v>25.27</v>
      </c>
      <c r="AU1678" s="48">
        <f t="shared" si="54"/>
        <v>351.25095686328115</v>
      </c>
      <c r="AV1678" s="48">
        <f t="shared" si="55"/>
        <v>41.882894736842104</v>
      </c>
    </row>
    <row r="1679" spans="9:48" x14ac:dyDescent="0.25">
      <c r="I1679" s="43">
        <v>126477</v>
      </c>
      <c r="J1679" s="43" t="s">
        <v>6</v>
      </c>
      <c r="K1679" s="43">
        <v>22</v>
      </c>
      <c r="L1679" s="43">
        <v>36.76</v>
      </c>
      <c r="M1679" s="43">
        <f>VLOOKUP(fLineItemInvoiceDetail[[#This Row],[Invoice Number]],fInvoiceHeader[[Invoice Number]:[% Sales Discount]],5,0)*fLineItemInvoiceDetail[[#This Row],[Quanity]]*fLineItemInvoiceDetail[[#This Row],[Unit Price]]</f>
        <v>28.310000000000002</v>
      </c>
      <c r="N16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1679" s="43">
        <f>VLOOKUP(fLineItemInvoiceDetail[[#This Row],[Product]],dProduct[],4,0)*fLineItemInvoiceDetail[[#This Row],[Quanity]]</f>
        <v>66</v>
      </c>
      <c r="AQ1679" s="30">
        <v>126477</v>
      </c>
      <c r="AR1679" s="28" t="s">
        <v>6</v>
      </c>
      <c r="AS1679" s="28">
        <v>22</v>
      </c>
      <c r="AT1679" s="28">
        <v>36.76</v>
      </c>
      <c r="AU1679" s="48">
        <f t="shared" si="54"/>
        <v>28.310000000000002</v>
      </c>
      <c r="AV1679" s="48">
        <f t="shared" si="55"/>
        <v>5.25</v>
      </c>
    </row>
    <row r="1680" spans="9:48" x14ac:dyDescent="0.25">
      <c r="I1680" s="46">
        <v>126479</v>
      </c>
      <c r="J1680" s="46" t="s">
        <v>22</v>
      </c>
      <c r="K1680" s="46">
        <v>30</v>
      </c>
      <c r="L1680" s="46">
        <v>48.75</v>
      </c>
      <c r="M1680" s="46">
        <f>VLOOKUP(fLineItemInvoiceDetail[[#This Row],[Invoice Number]],fInvoiceHeader[[Invoice Number]:[% Sales Discount]],5,0)*fLineItemInvoiceDetail[[#This Row],[Quanity]]*fLineItemInvoiceDetail[[#This Row],[Unit Price]]</f>
        <v>73.129999999999981</v>
      </c>
      <c r="N16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680" s="46">
        <f>VLOOKUP(fLineItemInvoiceDetail[[#This Row],[Product]],dProduct[],4,0)*fLineItemInvoiceDetail[[#This Row],[Quanity]]</f>
        <v>210</v>
      </c>
      <c r="AQ1680" s="32">
        <v>126479</v>
      </c>
      <c r="AR1680" s="31" t="s">
        <v>22</v>
      </c>
      <c r="AS1680" s="31">
        <v>30</v>
      </c>
      <c r="AT1680" s="31">
        <v>48.75</v>
      </c>
      <c r="AU1680" s="48">
        <f t="shared" si="54"/>
        <v>73.129999999999981</v>
      </c>
      <c r="AV1680" s="48">
        <f t="shared" si="55"/>
        <v>17.149999999999999</v>
      </c>
    </row>
    <row r="1681" spans="9:48" x14ac:dyDescent="0.25">
      <c r="I1681" s="43">
        <v>126481</v>
      </c>
      <c r="J1681" s="43" t="s">
        <v>14</v>
      </c>
      <c r="K1681" s="43">
        <v>23</v>
      </c>
      <c r="L1681" s="43">
        <v>23.16</v>
      </c>
      <c r="M1681" s="43">
        <f>VLOOKUP(fLineItemInvoiceDetail[[#This Row],[Invoice Number]],fInvoiceHeader[[Invoice Number]:[% Sales Discount]],5,0)*fLineItemInvoiceDetail[[#This Row],[Quanity]]*fLineItemInvoiceDetail[[#This Row],[Unit Price]]</f>
        <v>15.98</v>
      </c>
      <c r="N16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681" s="43">
        <f>VLOOKUP(fLineItemInvoiceDetail[[#This Row],[Product]],dProduct[],4,0)*fLineItemInvoiceDetail[[#This Row],[Quanity]]</f>
        <v>161</v>
      </c>
      <c r="AQ1681" s="30">
        <v>126481</v>
      </c>
      <c r="AR1681" s="28" t="s">
        <v>14</v>
      </c>
      <c r="AS1681" s="28">
        <v>23</v>
      </c>
      <c r="AT1681" s="28">
        <v>23.16</v>
      </c>
      <c r="AU1681" s="48">
        <f t="shared" si="54"/>
        <v>15.98</v>
      </c>
      <c r="AV1681" s="48">
        <f t="shared" si="55"/>
        <v>13.475</v>
      </c>
    </row>
    <row r="1682" spans="9:48" x14ac:dyDescent="0.25">
      <c r="I1682" s="46">
        <v>126482</v>
      </c>
      <c r="J1682" s="46" t="s">
        <v>16</v>
      </c>
      <c r="K1682" s="46">
        <v>28</v>
      </c>
      <c r="L1682" s="46">
        <v>12.32</v>
      </c>
      <c r="M1682" s="46">
        <f>VLOOKUP(fLineItemInvoiceDetail[[#This Row],[Invoice Number]],fInvoiceHeader[[Invoice Number]:[% Sales Discount]],5,0)*fLineItemInvoiceDetail[[#This Row],[Quanity]]*fLineItemInvoiceDetail[[#This Row],[Unit Price]]</f>
        <v>34.496421974580734</v>
      </c>
      <c r="N16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8.2183544303797476</v>
      </c>
      <c r="O1682" s="46">
        <f>VLOOKUP(fLineItemInvoiceDetail[[#This Row],[Product]],dProduct[],4,0)*fLineItemInvoiceDetail[[#This Row],[Quanity]]</f>
        <v>98</v>
      </c>
      <c r="AQ1682" s="32">
        <v>126482</v>
      </c>
      <c r="AR1682" s="31" t="s">
        <v>16</v>
      </c>
      <c r="AS1682" s="31">
        <v>28</v>
      </c>
      <c r="AT1682" s="31">
        <v>12.32</v>
      </c>
      <c r="AU1682" s="48">
        <f t="shared" si="54"/>
        <v>34.496421974580734</v>
      </c>
      <c r="AV1682" s="48">
        <f t="shared" si="55"/>
        <v>8.2183544303797476</v>
      </c>
    </row>
    <row r="1683" spans="9:48" x14ac:dyDescent="0.25">
      <c r="I1683" s="43">
        <v>126482</v>
      </c>
      <c r="J1683" s="43" t="s">
        <v>22</v>
      </c>
      <c r="K1683" s="43">
        <v>65</v>
      </c>
      <c r="L1683" s="43">
        <v>45</v>
      </c>
      <c r="M1683" s="43">
        <f>VLOOKUP(fLineItemInvoiceDetail[[#This Row],[Invoice Number]],fInvoiceHeader[[Invoice Number]:[% Sales Discount]],5,0)*fLineItemInvoiceDetail[[#This Row],[Quanity]]*fLineItemInvoiceDetail[[#This Row],[Unit Price]]</f>
        <v>292.50357802541924</v>
      </c>
      <c r="N16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38.156645569620252</v>
      </c>
      <c r="O1683" s="43">
        <f>VLOOKUP(fLineItemInvoiceDetail[[#This Row],[Product]],dProduct[],4,0)*fLineItemInvoiceDetail[[#This Row],[Quanity]]</f>
        <v>455</v>
      </c>
      <c r="AQ1683" s="30">
        <v>126482</v>
      </c>
      <c r="AR1683" s="28" t="s">
        <v>22</v>
      </c>
      <c r="AS1683" s="28">
        <v>65</v>
      </c>
      <c r="AT1683" s="28">
        <v>45</v>
      </c>
      <c r="AU1683" s="48">
        <f t="shared" si="54"/>
        <v>292.50357802541924</v>
      </c>
      <c r="AV1683" s="48">
        <f t="shared" si="55"/>
        <v>38.156645569620252</v>
      </c>
    </row>
    <row r="1684" spans="9:48" x14ac:dyDescent="0.25">
      <c r="I1684" s="46">
        <v>126483</v>
      </c>
      <c r="J1684" s="46" t="s">
        <v>11</v>
      </c>
      <c r="K1684" s="46">
        <v>238</v>
      </c>
      <c r="L1684" s="46">
        <v>8.98</v>
      </c>
      <c r="M1684" s="46">
        <f>VLOOKUP(fLineItemInvoiceDetail[[#This Row],[Invoice Number]],fInvoiceHeader[[Invoice Number]:[% Sales Discount]],5,0)*fLineItemInvoiceDetail[[#This Row],[Quanity]]*fLineItemInvoiceDetail[[#This Row],[Unit Price]]</f>
        <v>138.91999999999996</v>
      </c>
      <c r="N16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183.75</v>
      </c>
      <c r="O1684" s="46">
        <f>VLOOKUP(fLineItemInvoiceDetail[[#This Row],[Product]],dProduct[],4,0)*fLineItemInvoiceDetail[[#This Row],[Quanity]]</f>
        <v>1190</v>
      </c>
      <c r="AQ1684" s="32">
        <v>126483</v>
      </c>
      <c r="AR1684" s="31" t="s">
        <v>11</v>
      </c>
      <c r="AS1684" s="31">
        <v>238</v>
      </c>
      <c r="AT1684" s="31">
        <v>8.98</v>
      </c>
      <c r="AU1684" s="48">
        <f t="shared" si="54"/>
        <v>138.91999999999996</v>
      </c>
      <c r="AV1684" s="48">
        <f t="shared" si="55"/>
        <v>183.75</v>
      </c>
    </row>
    <row r="1685" spans="9:48" x14ac:dyDescent="0.25">
      <c r="I1685" s="43">
        <v>126484</v>
      </c>
      <c r="J1685" s="43" t="s">
        <v>13</v>
      </c>
      <c r="K1685" s="43">
        <v>29</v>
      </c>
      <c r="L1685" s="43">
        <v>16.22</v>
      </c>
      <c r="M1685" s="43">
        <f>VLOOKUP(fLineItemInvoiceDetail[[#This Row],[Invoice Number]],fInvoiceHeader[[Invoice Number]:[% Sales Discount]],5,0)*fLineItemInvoiceDetail[[#This Row],[Quanity]]*fLineItemInvoiceDetail[[#This Row],[Unit Price]]</f>
        <v>9.41</v>
      </c>
      <c r="N16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1685" s="43">
        <f>VLOOKUP(fLineItemInvoiceDetail[[#This Row],[Product]],dProduct[],4,0)*fLineItemInvoiceDetail[[#This Row],[Quanity]]</f>
        <v>159.5</v>
      </c>
      <c r="AQ1685" s="30">
        <v>126484</v>
      </c>
      <c r="AR1685" s="28" t="s">
        <v>13</v>
      </c>
      <c r="AS1685" s="28">
        <v>29</v>
      </c>
      <c r="AT1685" s="28">
        <v>16.22</v>
      </c>
      <c r="AU1685" s="48">
        <f t="shared" si="54"/>
        <v>9.41</v>
      </c>
      <c r="AV1685" s="48">
        <f t="shared" si="55"/>
        <v>24.5</v>
      </c>
    </row>
    <row r="1686" spans="9:48" x14ac:dyDescent="0.25">
      <c r="I1686" s="46">
        <v>126485</v>
      </c>
      <c r="J1686" s="46" t="s">
        <v>8</v>
      </c>
      <c r="K1686" s="46">
        <v>147</v>
      </c>
      <c r="L1686" s="46">
        <v>12.58</v>
      </c>
      <c r="M1686" s="46">
        <f>VLOOKUP(fLineItemInvoiceDetail[[#This Row],[Invoice Number]],fInvoiceHeader[[Invoice Number]:[% Sales Discount]],5,0)*fLineItemInvoiceDetail[[#This Row],[Quanity]]*fLineItemInvoiceDetail[[#This Row],[Unit Price]]</f>
        <v>184.92442634250534</v>
      </c>
      <c r="N16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77.900576923076926</v>
      </c>
      <c r="O1686" s="46">
        <f>VLOOKUP(fLineItemInvoiceDetail[[#This Row],[Product]],dProduct[],4,0)*fLineItemInvoiceDetail[[#This Row],[Quanity]]</f>
        <v>588</v>
      </c>
      <c r="AQ1686" s="32">
        <v>126485</v>
      </c>
      <c r="AR1686" s="31" t="s">
        <v>8</v>
      </c>
      <c r="AS1686" s="31">
        <v>147</v>
      </c>
      <c r="AT1686" s="31">
        <v>12.58</v>
      </c>
      <c r="AU1686" s="48">
        <f t="shared" si="54"/>
        <v>184.92442634250534</v>
      </c>
      <c r="AV1686" s="48">
        <f t="shared" si="55"/>
        <v>77.900576923076926</v>
      </c>
    </row>
    <row r="1687" spans="9:48" x14ac:dyDescent="0.25">
      <c r="I1687" s="43">
        <v>126485</v>
      </c>
      <c r="J1687" s="43" t="s">
        <v>17</v>
      </c>
      <c r="K1687" s="43">
        <v>56</v>
      </c>
      <c r="L1687" s="43">
        <v>16.77</v>
      </c>
      <c r="M1687" s="43">
        <f>VLOOKUP(fLineItemInvoiceDetail[[#This Row],[Invoice Number]],fInvoiceHeader[[Invoice Number]:[% Sales Discount]],5,0)*fLineItemInvoiceDetail[[#This Row],[Quanity]]*fLineItemInvoiceDetail[[#This Row],[Unit Price]]</f>
        <v>93.911200840754475</v>
      </c>
      <c r="N16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48.224166666666669</v>
      </c>
      <c r="O1687" s="43">
        <f>VLOOKUP(fLineItemInvoiceDetail[[#This Row],[Product]],dProduct[],4,0)*fLineItemInvoiceDetail[[#This Row],[Quanity]]</f>
        <v>364</v>
      </c>
      <c r="AQ1687" s="30">
        <v>126485</v>
      </c>
      <c r="AR1687" s="28" t="s">
        <v>17</v>
      </c>
      <c r="AS1687" s="28">
        <v>56</v>
      </c>
      <c r="AT1687" s="28">
        <v>16.77</v>
      </c>
      <c r="AU1687" s="48">
        <f t="shared" si="54"/>
        <v>93.911200840754475</v>
      </c>
      <c r="AV1687" s="48">
        <f t="shared" si="55"/>
        <v>48.224166666666669</v>
      </c>
    </row>
    <row r="1688" spans="9:48" x14ac:dyDescent="0.25">
      <c r="I1688" s="46">
        <v>126485</v>
      </c>
      <c r="J1688" s="46" t="s">
        <v>8</v>
      </c>
      <c r="K1688" s="46">
        <v>152</v>
      </c>
      <c r="L1688" s="46">
        <v>12.58</v>
      </c>
      <c r="M1688" s="46">
        <f>VLOOKUP(fLineItemInvoiceDetail[[#This Row],[Invoice Number]],fInvoiceHeader[[Invoice Number]:[% Sales Discount]],5,0)*fLineItemInvoiceDetail[[#This Row],[Quanity]]*fLineItemInvoiceDetail[[#This Row],[Unit Price]]</f>
        <v>191.21437281674022</v>
      </c>
      <c r="N16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80.550256410256409</v>
      </c>
      <c r="O1688" s="46">
        <f>VLOOKUP(fLineItemInvoiceDetail[[#This Row],[Product]],dProduct[],4,0)*fLineItemInvoiceDetail[[#This Row],[Quanity]]</f>
        <v>608</v>
      </c>
      <c r="AQ1688" s="32">
        <v>126485</v>
      </c>
      <c r="AR1688" s="31" t="s">
        <v>8</v>
      </c>
      <c r="AS1688" s="31">
        <v>152</v>
      </c>
      <c r="AT1688" s="31">
        <v>12.58</v>
      </c>
      <c r="AU1688" s="48">
        <f t="shared" si="54"/>
        <v>191.21437281674022</v>
      </c>
      <c r="AV1688" s="48">
        <f t="shared" si="55"/>
        <v>80.550256410256409</v>
      </c>
    </row>
    <row r="1689" spans="9:48" x14ac:dyDescent="0.25">
      <c r="I1689" s="43">
        <v>126486</v>
      </c>
      <c r="J1689" s="43" t="s">
        <v>10</v>
      </c>
      <c r="K1689" s="43">
        <v>24</v>
      </c>
      <c r="L1689" s="43">
        <v>23.16</v>
      </c>
      <c r="M1689" s="43">
        <f>VLOOKUP(fLineItemInvoiceDetail[[#This Row],[Invoice Number]],fInvoiceHeader[[Invoice Number]:[% Sales Discount]],5,0)*fLineItemInvoiceDetail[[#This Row],[Quanity]]*fLineItemInvoiceDetail[[#This Row],[Unit Price]]</f>
        <v>27.791007818357077</v>
      </c>
      <c r="N16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14.593220338983052</v>
      </c>
      <c r="O1689" s="43">
        <f>VLOOKUP(fLineItemInvoiceDetail[[#This Row],[Product]],dProduct[],4,0)*fLineItemInvoiceDetail[[#This Row],[Quanity]]</f>
        <v>144</v>
      </c>
      <c r="AQ1689" s="30">
        <v>126486</v>
      </c>
      <c r="AR1689" s="28" t="s">
        <v>10</v>
      </c>
      <c r="AS1689" s="28">
        <v>24</v>
      </c>
      <c r="AT1689" s="28">
        <v>23.16</v>
      </c>
      <c r="AU1689" s="48">
        <f t="shared" si="54"/>
        <v>27.791007818357077</v>
      </c>
      <c r="AV1689" s="48">
        <f t="shared" si="55"/>
        <v>14.593220338983052</v>
      </c>
    </row>
    <row r="1690" spans="9:48" x14ac:dyDescent="0.25">
      <c r="I1690" s="46">
        <v>126486</v>
      </c>
      <c r="J1690" s="46" t="s">
        <v>14</v>
      </c>
      <c r="K1690" s="46">
        <v>30</v>
      </c>
      <c r="L1690" s="46">
        <v>18.82</v>
      </c>
      <c r="M1690" s="46">
        <f>VLOOKUP(fLineItemInvoiceDetail[[#This Row],[Invoice Number]],fInvoiceHeader[[Invoice Number]:[% Sales Discount]],5,0)*fLineItemInvoiceDetail[[#This Row],[Quanity]]*fLineItemInvoiceDetail[[#This Row],[Unit Price]]</f>
        <v>28.228992181642926</v>
      </c>
      <c r="N16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21.281779661016948</v>
      </c>
      <c r="O1690" s="46">
        <f>VLOOKUP(fLineItemInvoiceDetail[[#This Row],[Product]],dProduct[],4,0)*fLineItemInvoiceDetail[[#This Row],[Quanity]]</f>
        <v>210</v>
      </c>
      <c r="AQ1690" s="32">
        <v>126486</v>
      </c>
      <c r="AR1690" s="31" t="s">
        <v>14</v>
      </c>
      <c r="AS1690" s="31">
        <v>30</v>
      </c>
      <c r="AT1690" s="31">
        <v>18.82</v>
      </c>
      <c r="AU1690" s="48">
        <f t="shared" si="54"/>
        <v>28.228992181642926</v>
      </c>
      <c r="AV1690" s="48">
        <f t="shared" si="55"/>
        <v>21.281779661016948</v>
      </c>
    </row>
    <row r="1691" spans="9:48" x14ac:dyDescent="0.25">
      <c r="I1691" s="43">
        <v>126487</v>
      </c>
      <c r="J1691" s="43" t="s">
        <v>6</v>
      </c>
      <c r="K1691" s="43">
        <v>71</v>
      </c>
      <c r="L1691" s="43">
        <v>27.57</v>
      </c>
      <c r="M1691" s="43">
        <f>VLOOKUP(fLineItemInvoiceDetail[[#This Row],[Invoice Number]],fInvoiceHeader[[Invoice Number]:[% Sales Discount]],5,0)*fLineItemInvoiceDetail[[#This Row],[Quanity]]*fLineItemInvoiceDetail[[#This Row],[Unit Price]]</f>
        <v>146.80884023556621</v>
      </c>
      <c r="N16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32.493651832460735</v>
      </c>
      <c r="O1691" s="43">
        <f>VLOOKUP(fLineItemInvoiceDetail[[#This Row],[Product]],dProduct[],4,0)*fLineItemInvoiceDetail[[#This Row],[Quanity]]</f>
        <v>213</v>
      </c>
      <c r="AQ1691" s="30">
        <v>126487</v>
      </c>
      <c r="AR1691" s="28" t="s">
        <v>6</v>
      </c>
      <c r="AS1691" s="28">
        <v>71</v>
      </c>
      <c r="AT1691" s="28">
        <v>27.57</v>
      </c>
      <c r="AU1691" s="48">
        <f t="shared" si="54"/>
        <v>146.80884023556621</v>
      </c>
      <c r="AV1691" s="48">
        <f t="shared" si="55"/>
        <v>32.493651832460735</v>
      </c>
    </row>
    <row r="1692" spans="9:48" x14ac:dyDescent="0.25">
      <c r="I1692" s="46">
        <v>126487</v>
      </c>
      <c r="J1692" s="46" t="s">
        <v>17</v>
      </c>
      <c r="K1692" s="46">
        <v>26</v>
      </c>
      <c r="L1692" s="46">
        <v>18.170000000000002</v>
      </c>
      <c r="M1692" s="46">
        <f>VLOOKUP(fLineItemInvoiceDetail[[#This Row],[Invoice Number]],fInvoiceHeader[[Invoice Number]:[% Sales Discount]],5,0)*fLineItemInvoiceDetail[[#This Row],[Quanity]]*fLineItemInvoiceDetail[[#This Row],[Unit Price]]</f>
        <v>35.431159764433779</v>
      </c>
      <c r="N16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25.781348167539267</v>
      </c>
      <c r="O1692" s="46">
        <f>VLOOKUP(fLineItemInvoiceDetail[[#This Row],[Product]],dProduct[],4,0)*fLineItemInvoiceDetail[[#This Row],[Quanity]]</f>
        <v>169</v>
      </c>
      <c r="AQ1692" s="32">
        <v>126487</v>
      </c>
      <c r="AR1692" s="31" t="s">
        <v>17</v>
      </c>
      <c r="AS1692" s="31">
        <v>26</v>
      </c>
      <c r="AT1692" s="31">
        <v>18.170000000000002</v>
      </c>
      <c r="AU1692" s="48">
        <f t="shared" si="54"/>
        <v>35.431159764433779</v>
      </c>
      <c r="AV1692" s="48">
        <f t="shared" si="55"/>
        <v>25.781348167539267</v>
      </c>
    </row>
    <row r="1693" spans="9:48" x14ac:dyDescent="0.25">
      <c r="I1693" s="43">
        <v>126488</v>
      </c>
      <c r="J1693" s="43" t="s">
        <v>13</v>
      </c>
      <c r="K1693" s="43">
        <v>63</v>
      </c>
      <c r="L1693" s="43">
        <v>14.97</v>
      </c>
      <c r="M1693" s="43">
        <f>VLOOKUP(fLineItemInvoiceDetail[[#This Row],[Invoice Number]],fInvoiceHeader[[Invoice Number]:[% Sales Discount]],5,0)*fLineItemInvoiceDetail[[#This Row],[Quanity]]*fLineItemInvoiceDetail[[#This Row],[Unit Price]]</f>
        <v>61.304633175355441</v>
      </c>
      <c r="N16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40.425000000000004</v>
      </c>
      <c r="O1693" s="43">
        <f>VLOOKUP(fLineItemInvoiceDetail[[#This Row],[Product]],dProduct[],4,0)*fLineItemInvoiceDetail[[#This Row],[Quanity]]</f>
        <v>346.5</v>
      </c>
      <c r="AQ1693" s="30">
        <v>126488</v>
      </c>
      <c r="AR1693" s="28" t="s">
        <v>13</v>
      </c>
      <c r="AS1693" s="28">
        <v>63</v>
      </c>
      <c r="AT1693" s="28">
        <v>14.97</v>
      </c>
      <c r="AU1693" s="48">
        <f t="shared" si="54"/>
        <v>61.304633175355441</v>
      </c>
      <c r="AV1693" s="48">
        <f t="shared" si="55"/>
        <v>40.425000000000004</v>
      </c>
    </row>
    <row r="1694" spans="9:48" x14ac:dyDescent="0.25">
      <c r="I1694" s="46">
        <v>126488</v>
      </c>
      <c r="J1694" s="46" t="s">
        <v>17</v>
      </c>
      <c r="K1694" s="46">
        <v>57</v>
      </c>
      <c r="L1694" s="46">
        <v>16.77</v>
      </c>
      <c r="M1694" s="46">
        <f>VLOOKUP(fLineItemInvoiceDetail[[#This Row],[Invoice Number]],fInvoiceHeader[[Invoice Number]:[% Sales Discount]],5,0)*fLineItemInvoiceDetail[[#This Row],[Quanity]]*fLineItemInvoiceDetail[[#This Row],[Unit Price]]</f>
        <v>62.135366824644542</v>
      </c>
      <c r="N16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43.225000000000009</v>
      </c>
      <c r="O1694" s="46">
        <f>VLOOKUP(fLineItemInvoiceDetail[[#This Row],[Product]],dProduct[],4,0)*fLineItemInvoiceDetail[[#This Row],[Quanity]]</f>
        <v>370.5</v>
      </c>
      <c r="AQ1694" s="32">
        <v>126488</v>
      </c>
      <c r="AR1694" s="31" t="s">
        <v>17</v>
      </c>
      <c r="AS1694" s="31">
        <v>57</v>
      </c>
      <c r="AT1694" s="31">
        <v>16.77</v>
      </c>
      <c r="AU1694" s="48">
        <f t="shared" si="54"/>
        <v>62.135366824644542</v>
      </c>
      <c r="AV1694" s="48">
        <f t="shared" si="55"/>
        <v>43.225000000000009</v>
      </c>
    </row>
    <row r="1695" spans="9:48" x14ac:dyDescent="0.25">
      <c r="I1695" s="43">
        <v>126489</v>
      </c>
      <c r="J1695" s="43" t="s">
        <v>6</v>
      </c>
      <c r="K1695" s="43">
        <v>58</v>
      </c>
      <c r="L1695" s="43">
        <v>27.57</v>
      </c>
      <c r="M1695" s="43">
        <f>VLOOKUP(fLineItemInvoiceDetail[[#This Row],[Invoice Number]],fInvoiceHeader[[Invoice Number]:[% Sales Discount]],5,0)*fLineItemInvoiceDetail[[#This Row],[Quanity]]*fLineItemInvoiceDetail[[#This Row],[Unit Price]]</f>
        <v>159.90762379857125</v>
      </c>
      <c r="N16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18.329705882352943</v>
      </c>
      <c r="O1695" s="43">
        <f>VLOOKUP(fLineItemInvoiceDetail[[#This Row],[Product]],dProduct[],4,0)*fLineItemInvoiceDetail[[#This Row],[Quanity]]</f>
        <v>174</v>
      </c>
      <c r="AQ1695" s="30">
        <v>126489</v>
      </c>
      <c r="AR1695" s="28" t="s">
        <v>6</v>
      </c>
      <c r="AS1695" s="28">
        <v>58</v>
      </c>
      <c r="AT1695" s="28">
        <v>27.57</v>
      </c>
      <c r="AU1695" s="48">
        <f t="shared" si="54"/>
        <v>159.90762379857125</v>
      </c>
      <c r="AV1695" s="48">
        <f t="shared" si="55"/>
        <v>18.329705882352943</v>
      </c>
    </row>
    <row r="1696" spans="9:48" x14ac:dyDescent="0.25">
      <c r="I1696" s="46">
        <v>126489</v>
      </c>
      <c r="J1696" s="46" t="s">
        <v>22</v>
      </c>
      <c r="K1696" s="46">
        <v>48</v>
      </c>
      <c r="L1696" s="46">
        <v>48.75</v>
      </c>
      <c r="M1696" s="46">
        <f>VLOOKUP(fLineItemInvoiceDetail[[#This Row],[Invoice Number]],fInvoiceHeader[[Invoice Number]:[% Sales Discount]],5,0)*fLineItemInvoiceDetail[[#This Row],[Quanity]]*fLineItemInvoiceDetail[[#This Row],[Unit Price]]</f>
        <v>234.0023762014288</v>
      </c>
      <c r="N16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35.395294117647062</v>
      </c>
      <c r="O1696" s="46">
        <f>VLOOKUP(fLineItemInvoiceDetail[[#This Row],[Product]],dProduct[],4,0)*fLineItemInvoiceDetail[[#This Row],[Quanity]]</f>
        <v>336</v>
      </c>
      <c r="AQ1696" s="32">
        <v>126489</v>
      </c>
      <c r="AR1696" s="31" t="s">
        <v>22</v>
      </c>
      <c r="AS1696" s="31">
        <v>48</v>
      </c>
      <c r="AT1696" s="31">
        <v>48.75</v>
      </c>
      <c r="AU1696" s="48">
        <f t="shared" si="54"/>
        <v>234.0023762014288</v>
      </c>
      <c r="AV1696" s="48">
        <f t="shared" si="55"/>
        <v>35.395294117647062</v>
      </c>
    </row>
    <row r="1697" spans="9:48" x14ac:dyDescent="0.25">
      <c r="I1697" s="43">
        <v>126490</v>
      </c>
      <c r="J1697" s="43" t="s">
        <v>22</v>
      </c>
      <c r="K1697" s="43">
        <v>139</v>
      </c>
      <c r="L1697" s="43">
        <v>41.25</v>
      </c>
      <c r="M1697" s="43">
        <f>VLOOKUP(fLineItemInvoiceDetail[[#This Row],[Invoice Number]],fInvoiceHeader[[Invoice Number]:[% Sales Discount]],5,0)*fLineItemInvoiceDetail[[#This Row],[Quanity]]*fLineItemInvoiceDetail[[#This Row],[Unit Price]]</f>
        <v>573.37955178737286</v>
      </c>
      <c r="N16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102.95345057880678</v>
      </c>
      <c r="O1697" s="43">
        <f>VLOOKUP(fLineItemInvoiceDetail[[#This Row],[Product]],dProduct[],4,0)*fLineItemInvoiceDetail[[#This Row],[Quanity]]</f>
        <v>973</v>
      </c>
      <c r="AQ1697" s="30">
        <v>126490</v>
      </c>
      <c r="AR1697" s="28" t="s">
        <v>22</v>
      </c>
      <c r="AS1697" s="28">
        <v>139</v>
      </c>
      <c r="AT1697" s="28">
        <v>41.25</v>
      </c>
      <c r="AU1697" s="48">
        <f t="shared" si="54"/>
        <v>573.37955178737286</v>
      </c>
      <c r="AV1697" s="48">
        <f t="shared" si="55"/>
        <v>102.95345057880678</v>
      </c>
    </row>
    <row r="1698" spans="9:48" x14ac:dyDescent="0.25">
      <c r="I1698" s="46">
        <v>126490</v>
      </c>
      <c r="J1698" s="46" t="s">
        <v>15</v>
      </c>
      <c r="K1698" s="46">
        <v>30</v>
      </c>
      <c r="L1698" s="46">
        <v>18.82</v>
      </c>
      <c r="M1698" s="46">
        <f>VLOOKUP(fLineItemInvoiceDetail[[#This Row],[Invoice Number]],fInvoiceHeader[[Invoice Number]:[% Sales Discount]],5,0)*fLineItemInvoiceDetail[[#This Row],[Quanity]]*fLineItemInvoiceDetail[[#This Row],[Unit Price]]</f>
        <v>56.460448212627114</v>
      </c>
      <c r="N16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15.871549421193233</v>
      </c>
      <c r="O1698" s="46">
        <f>VLOOKUP(fLineItemInvoiceDetail[[#This Row],[Product]],dProduct[],4,0)*fLineItemInvoiceDetail[[#This Row],[Quanity]]</f>
        <v>150</v>
      </c>
      <c r="AQ1698" s="32">
        <v>126490</v>
      </c>
      <c r="AR1698" s="31" t="s">
        <v>15</v>
      </c>
      <c r="AS1698" s="31">
        <v>30</v>
      </c>
      <c r="AT1698" s="31">
        <v>18.82</v>
      </c>
      <c r="AU1698" s="48">
        <f t="shared" si="54"/>
        <v>56.460448212627114</v>
      </c>
      <c r="AV1698" s="48">
        <f t="shared" si="55"/>
        <v>15.871549421193233</v>
      </c>
    </row>
    <row r="1699" spans="9:48" x14ac:dyDescent="0.25">
      <c r="I1699" s="43">
        <v>126491</v>
      </c>
      <c r="J1699" s="43" t="s">
        <v>11</v>
      </c>
      <c r="K1699" s="43">
        <v>56</v>
      </c>
      <c r="L1699" s="43">
        <v>11.97</v>
      </c>
      <c r="M1699" s="43">
        <f>VLOOKUP(fLineItemInvoiceDetail[[#This Row],[Invoice Number]],fInvoiceHeader[[Invoice Number]:[% Sales Discount]],5,0)*fLineItemInvoiceDetail[[#This Row],[Quanity]]*fLineItemInvoiceDetail[[#This Row],[Unit Price]]</f>
        <v>20.11</v>
      </c>
      <c r="N16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28.35</v>
      </c>
      <c r="O1699" s="43">
        <f>VLOOKUP(fLineItemInvoiceDetail[[#This Row],[Product]],dProduct[],4,0)*fLineItemInvoiceDetail[[#This Row],[Quanity]]</f>
        <v>280</v>
      </c>
      <c r="AQ1699" s="30">
        <v>126491</v>
      </c>
      <c r="AR1699" s="28" t="s">
        <v>11</v>
      </c>
      <c r="AS1699" s="28">
        <v>56</v>
      </c>
      <c r="AT1699" s="28">
        <v>11.97</v>
      </c>
      <c r="AU1699" s="48">
        <f t="shared" si="54"/>
        <v>20.11</v>
      </c>
      <c r="AV1699" s="48">
        <f t="shared" si="55"/>
        <v>28.35</v>
      </c>
    </row>
    <row r="1700" spans="9:48" x14ac:dyDescent="0.25">
      <c r="I1700" s="46">
        <v>126494</v>
      </c>
      <c r="J1700" s="46" t="s">
        <v>10</v>
      </c>
      <c r="K1700" s="46">
        <v>40</v>
      </c>
      <c r="L1700" s="46">
        <v>18.82</v>
      </c>
      <c r="M1700" s="46">
        <f>VLOOKUP(fLineItemInvoiceDetail[[#This Row],[Invoice Number]],fInvoiceHeader[[Invoice Number]:[% Sales Discount]],5,0)*fLineItemInvoiceDetail[[#This Row],[Quanity]]*fLineItemInvoiceDetail[[#This Row],[Unit Price]]</f>
        <v>26.350000000000005</v>
      </c>
      <c r="N17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700" s="46">
        <f>VLOOKUP(fLineItemInvoiceDetail[[#This Row],[Product]],dProduct[],4,0)*fLineItemInvoiceDetail[[#This Row],[Quanity]]</f>
        <v>240</v>
      </c>
      <c r="AQ1700" s="32">
        <v>126494</v>
      </c>
      <c r="AR1700" s="31" t="s">
        <v>10</v>
      </c>
      <c r="AS1700" s="31">
        <v>40</v>
      </c>
      <c r="AT1700" s="31">
        <v>18.82</v>
      </c>
      <c r="AU1700" s="48">
        <f t="shared" si="54"/>
        <v>26.350000000000005</v>
      </c>
      <c r="AV1700" s="48">
        <f t="shared" si="55"/>
        <v>21</v>
      </c>
    </row>
    <row r="1701" spans="9:48" x14ac:dyDescent="0.25">
      <c r="I1701" s="43">
        <v>126495</v>
      </c>
      <c r="J1701" s="43" t="s">
        <v>10</v>
      </c>
      <c r="K1701" s="43">
        <v>193</v>
      </c>
      <c r="L1701" s="43">
        <v>13.03</v>
      </c>
      <c r="M1701" s="43">
        <f>VLOOKUP(fLineItemInvoiceDetail[[#This Row],[Invoice Number]],fInvoiceHeader[[Invoice Number]:[% Sales Discount]],5,0)*fLineItemInvoiceDetail[[#This Row],[Quanity]]*fLineItemInvoiceDetail[[#This Row],[Unit Price]]</f>
        <v>251.48071102472741</v>
      </c>
      <c r="N17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133.05770108385624</v>
      </c>
      <c r="O1701" s="43">
        <f>VLOOKUP(fLineItemInvoiceDetail[[#This Row],[Product]],dProduct[],4,0)*fLineItemInvoiceDetail[[#This Row],[Quanity]]</f>
        <v>1158</v>
      </c>
      <c r="AQ1701" s="30">
        <v>126495</v>
      </c>
      <c r="AR1701" s="28" t="s">
        <v>10</v>
      </c>
      <c r="AS1701" s="28">
        <v>193</v>
      </c>
      <c r="AT1701" s="28">
        <v>13.03</v>
      </c>
      <c r="AU1701" s="48">
        <f t="shared" si="54"/>
        <v>251.48071102472741</v>
      </c>
      <c r="AV1701" s="48">
        <f t="shared" si="55"/>
        <v>133.05770108385624</v>
      </c>
    </row>
    <row r="1702" spans="9:48" x14ac:dyDescent="0.25">
      <c r="I1702" s="46">
        <v>126495</v>
      </c>
      <c r="J1702" s="46" t="s">
        <v>15</v>
      </c>
      <c r="K1702" s="46">
        <v>119</v>
      </c>
      <c r="L1702" s="46">
        <v>15.92</v>
      </c>
      <c r="M1702" s="46">
        <f>VLOOKUP(fLineItemInvoiceDetail[[#This Row],[Invoice Number]],fInvoiceHeader[[Invoice Number]:[% Sales Discount]],5,0)*fLineItemInvoiceDetail[[#This Row],[Quanity]]*fLineItemInvoiceDetail[[#This Row],[Unit Price]]</f>
        <v>189.44928897527254</v>
      </c>
      <c r="N17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68.367298916143753</v>
      </c>
      <c r="O1702" s="46">
        <f>VLOOKUP(fLineItemInvoiceDetail[[#This Row],[Product]],dProduct[],4,0)*fLineItemInvoiceDetail[[#This Row],[Quanity]]</f>
        <v>595</v>
      </c>
      <c r="AQ1702" s="32">
        <v>126495</v>
      </c>
      <c r="AR1702" s="31" t="s">
        <v>15</v>
      </c>
      <c r="AS1702" s="31">
        <v>119</v>
      </c>
      <c r="AT1702" s="31">
        <v>15.92</v>
      </c>
      <c r="AU1702" s="48">
        <f t="shared" si="54"/>
        <v>189.44928897527254</v>
      </c>
      <c r="AV1702" s="48">
        <f t="shared" si="55"/>
        <v>68.367298916143753</v>
      </c>
    </row>
    <row r="1703" spans="9:48" x14ac:dyDescent="0.25">
      <c r="I1703" s="43">
        <v>126496</v>
      </c>
      <c r="J1703" s="43" t="s">
        <v>16</v>
      </c>
      <c r="K1703" s="43">
        <v>110</v>
      </c>
      <c r="L1703" s="43">
        <v>10.42</v>
      </c>
      <c r="M1703" s="43">
        <f>VLOOKUP(fLineItemInvoiceDetail[[#This Row],[Invoice Number]],fInvoiceHeader[[Invoice Number]:[% Sales Discount]],5,0)*fLineItemInvoiceDetail[[#This Row],[Quanity]]*fLineItemInvoiceDetail[[#This Row],[Unit Price]]</f>
        <v>74.502248211420678</v>
      </c>
      <c r="N17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34.081505847953217</v>
      </c>
      <c r="O1703" s="43">
        <f>VLOOKUP(fLineItemInvoiceDetail[[#This Row],[Product]],dProduct[],4,0)*fLineItemInvoiceDetail[[#This Row],[Quanity]]</f>
        <v>385</v>
      </c>
      <c r="AQ1703" s="30">
        <v>126496</v>
      </c>
      <c r="AR1703" s="28" t="s">
        <v>16</v>
      </c>
      <c r="AS1703" s="28">
        <v>110</v>
      </c>
      <c r="AT1703" s="28">
        <v>10.42</v>
      </c>
      <c r="AU1703" s="48">
        <f t="shared" si="54"/>
        <v>74.502248211420678</v>
      </c>
      <c r="AV1703" s="48">
        <f t="shared" si="55"/>
        <v>34.081505847953217</v>
      </c>
    </row>
    <row r="1704" spans="9:48" x14ac:dyDescent="0.25">
      <c r="I1704" s="46">
        <v>126496</v>
      </c>
      <c r="J1704" s="46" t="s">
        <v>17</v>
      </c>
      <c r="K1704" s="46">
        <v>46</v>
      </c>
      <c r="L1704" s="46">
        <v>18.170000000000002</v>
      </c>
      <c r="M1704" s="46">
        <f>VLOOKUP(fLineItemInvoiceDetail[[#This Row],[Invoice Number]],fInvoiceHeader[[Invoice Number]:[% Sales Discount]],5,0)*fLineItemInvoiceDetail[[#This Row],[Quanity]]*fLineItemInvoiceDetail[[#This Row],[Unit Price]]</f>
        <v>54.327751788579342</v>
      </c>
      <c r="N17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26.46849415204678</v>
      </c>
      <c r="O1704" s="46">
        <f>VLOOKUP(fLineItemInvoiceDetail[[#This Row],[Product]],dProduct[],4,0)*fLineItemInvoiceDetail[[#This Row],[Quanity]]</f>
        <v>299</v>
      </c>
      <c r="AQ1704" s="32">
        <v>126496</v>
      </c>
      <c r="AR1704" s="31" t="s">
        <v>17</v>
      </c>
      <c r="AS1704" s="31">
        <v>46</v>
      </c>
      <c r="AT1704" s="31">
        <v>18.170000000000002</v>
      </c>
      <c r="AU1704" s="48">
        <f t="shared" si="54"/>
        <v>54.327751788579342</v>
      </c>
      <c r="AV1704" s="48">
        <f t="shared" si="55"/>
        <v>26.46849415204678</v>
      </c>
    </row>
    <row r="1705" spans="9:48" x14ac:dyDescent="0.25">
      <c r="I1705" s="43">
        <v>126497</v>
      </c>
      <c r="J1705" s="43" t="s">
        <v>16</v>
      </c>
      <c r="K1705" s="43">
        <v>193</v>
      </c>
      <c r="L1705" s="43">
        <v>8.5299999999999994</v>
      </c>
      <c r="M1705" s="43">
        <f>VLOOKUP(fLineItemInvoiceDetail[[#This Row],[Invoice Number]],fInvoiceHeader[[Invoice Number]:[% Sales Discount]],5,0)*fLineItemInvoiceDetail[[#This Row],[Quanity]]*fLineItemInvoiceDetail[[#This Row],[Unit Price]]</f>
        <v>82.309999999999988</v>
      </c>
      <c r="N17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60.2</v>
      </c>
      <c r="O1705" s="43">
        <f>VLOOKUP(fLineItemInvoiceDetail[[#This Row],[Product]],dProduct[],4,0)*fLineItemInvoiceDetail[[#This Row],[Quanity]]</f>
        <v>675.5</v>
      </c>
      <c r="AQ1705" s="30">
        <v>126497</v>
      </c>
      <c r="AR1705" s="28" t="s">
        <v>16</v>
      </c>
      <c r="AS1705" s="28">
        <v>193</v>
      </c>
      <c r="AT1705" s="28">
        <v>8.5299999999999994</v>
      </c>
      <c r="AU1705" s="48">
        <f t="shared" si="54"/>
        <v>82.309999999999988</v>
      </c>
      <c r="AV1705" s="48">
        <f t="shared" si="55"/>
        <v>60.2</v>
      </c>
    </row>
    <row r="1706" spans="9:48" x14ac:dyDescent="0.25">
      <c r="I1706" s="46">
        <v>126498</v>
      </c>
      <c r="J1706" s="46" t="s">
        <v>11</v>
      </c>
      <c r="K1706" s="46">
        <v>65</v>
      </c>
      <c r="L1706" s="46">
        <v>11.97</v>
      </c>
      <c r="M1706" s="46">
        <f>VLOOKUP(fLineItemInvoiceDetail[[#This Row],[Invoice Number]],fInvoiceHeader[[Invoice Number]:[% Sales Discount]],5,0)*fLineItemInvoiceDetail[[#This Row],[Quanity]]*fLineItemInvoiceDetail[[#This Row],[Unit Price]]</f>
        <v>58.354085291227825</v>
      </c>
      <c r="N17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37.406691324815064</v>
      </c>
      <c r="O1706" s="46">
        <f>VLOOKUP(fLineItemInvoiceDetail[[#This Row],[Product]],dProduct[],4,0)*fLineItemInvoiceDetail[[#This Row],[Quanity]]</f>
        <v>325</v>
      </c>
      <c r="AQ1706" s="32">
        <v>126498</v>
      </c>
      <c r="AR1706" s="31" t="s">
        <v>11</v>
      </c>
      <c r="AS1706" s="31">
        <v>65</v>
      </c>
      <c r="AT1706" s="31">
        <v>11.97</v>
      </c>
      <c r="AU1706" s="48">
        <f t="shared" si="54"/>
        <v>58.354085291227825</v>
      </c>
      <c r="AV1706" s="48">
        <f t="shared" si="55"/>
        <v>37.406691324815064</v>
      </c>
    </row>
    <row r="1707" spans="9:48" x14ac:dyDescent="0.25">
      <c r="I1707" s="43">
        <v>126498</v>
      </c>
      <c r="J1707" s="43" t="s">
        <v>10</v>
      </c>
      <c r="K1707" s="43">
        <v>47</v>
      </c>
      <c r="L1707" s="43">
        <v>18.82</v>
      </c>
      <c r="M1707" s="43">
        <f>VLOOKUP(fLineItemInvoiceDetail[[#This Row],[Invoice Number]],fInvoiceHeader[[Invoice Number]:[% Sales Discount]],5,0)*fLineItemInvoiceDetail[[#This Row],[Quanity]]*fLineItemInvoiceDetail[[#This Row],[Unit Price]]</f>
        <v>66.340881181804065</v>
      </c>
      <c r="N17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32.45749831876261</v>
      </c>
      <c r="O1707" s="43">
        <f>VLOOKUP(fLineItemInvoiceDetail[[#This Row],[Product]],dProduct[],4,0)*fLineItemInvoiceDetail[[#This Row],[Quanity]]</f>
        <v>282</v>
      </c>
      <c r="AQ1707" s="30">
        <v>126498</v>
      </c>
      <c r="AR1707" s="28" t="s">
        <v>10</v>
      </c>
      <c r="AS1707" s="28">
        <v>47</v>
      </c>
      <c r="AT1707" s="28">
        <v>18.82</v>
      </c>
      <c r="AU1707" s="48">
        <f t="shared" si="54"/>
        <v>66.340881181804065</v>
      </c>
      <c r="AV1707" s="48">
        <f t="shared" si="55"/>
        <v>32.45749831876261</v>
      </c>
    </row>
    <row r="1708" spans="9:48" x14ac:dyDescent="0.25">
      <c r="I1708" s="46">
        <v>126498</v>
      </c>
      <c r="J1708" s="46" t="s">
        <v>21</v>
      </c>
      <c r="K1708" s="46">
        <v>39</v>
      </c>
      <c r="L1708" s="46">
        <v>16.87</v>
      </c>
      <c r="M1708" s="46">
        <f>VLOOKUP(fLineItemInvoiceDetail[[#This Row],[Invoice Number]],fInvoiceHeader[[Invoice Number]:[% Sales Discount]],5,0)*fLineItemInvoiceDetail[[#This Row],[Quanity]]*fLineItemInvoiceDetail[[#This Row],[Unit Price]]</f>
        <v>49.345033526968088</v>
      </c>
      <c r="N17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15.710810356422327</v>
      </c>
      <c r="O1708" s="46">
        <f>VLOOKUP(fLineItemInvoiceDetail[[#This Row],[Product]],dProduct[],4,0)*fLineItemInvoiceDetail[[#This Row],[Quanity]]</f>
        <v>136.5</v>
      </c>
      <c r="AQ1708" s="32">
        <v>126498</v>
      </c>
      <c r="AR1708" s="31" t="s">
        <v>21</v>
      </c>
      <c r="AS1708" s="31">
        <v>39</v>
      </c>
      <c r="AT1708" s="31">
        <v>16.87</v>
      </c>
      <c r="AU1708" s="48">
        <f t="shared" si="54"/>
        <v>49.345033526968088</v>
      </c>
      <c r="AV1708" s="48">
        <f t="shared" si="55"/>
        <v>15.710810356422327</v>
      </c>
    </row>
    <row r="1709" spans="9:48" x14ac:dyDescent="0.25">
      <c r="I1709" s="43">
        <v>126500</v>
      </c>
      <c r="J1709" s="43" t="s">
        <v>13</v>
      </c>
      <c r="K1709" s="43">
        <v>212</v>
      </c>
      <c r="L1709" s="43">
        <v>11.23</v>
      </c>
      <c r="M1709" s="43">
        <f>VLOOKUP(fLineItemInvoiceDetail[[#This Row],[Invoice Number]],fInvoiceHeader[[Invoice Number]:[% Sales Discount]],5,0)*fLineItemInvoiceDetail[[#This Row],[Quanity]]*fLineItemInvoiceDetail[[#This Row],[Unit Price]]</f>
        <v>238.07570582151538</v>
      </c>
      <c r="N17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86.759302325581388</v>
      </c>
      <c r="O1709" s="43">
        <f>VLOOKUP(fLineItemInvoiceDetail[[#This Row],[Product]],dProduct[],4,0)*fLineItemInvoiceDetail[[#This Row],[Quanity]]</f>
        <v>1166</v>
      </c>
      <c r="AQ1709" s="30">
        <v>126500</v>
      </c>
      <c r="AR1709" s="28" t="s">
        <v>13</v>
      </c>
      <c r="AS1709" s="28">
        <v>212</v>
      </c>
      <c r="AT1709" s="28">
        <v>11.23</v>
      </c>
      <c r="AU1709" s="48">
        <f t="shared" si="54"/>
        <v>238.07570582151538</v>
      </c>
      <c r="AV1709" s="48">
        <f t="shared" si="55"/>
        <v>86.759302325581388</v>
      </c>
    </row>
    <row r="1710" spans="9:48" x14ac:dyDescent="0.25">
      <c r="I1710" s="46">
        <v>126500</v>
      </c>
      <c r="J1710" s="46" t="s">
        <v>22</v>
      </c>
      <c r="K1710" s="46">
        <v>109</v>
      </c>
      <c r="L1710" s="46">
        <v>41.25</v>
      </c>
      <c r="M1710" s="46">
        <f>VLOOKUP(fLineItemInvoiceDetail[[#This Row],[Invoice Number]],fInvoiceHeader[[Invoice Number]:[% Sales Discount]],5,0)*fLineItemInvoiceDetail[[#This Row],[Quanity]]*fLineItemInvoiceDetail[[#This Row],[Unit Price]]</f>
        <v>449.62444442110439</v>
      </c>
      <c r="N17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56.773025449758663</v>
      </c>
      <c r="O1710" s="46">
        <f>VLOOKUP(fLineItemInvoiceDetail[[#This Row],[Product]],dProduct[],4,0)*fLineItemInvoiceDetail[[#This Row],[Quanity]]</f>
        <v>763</v>
      </c>
      <c r="AQ1710" s="32">
        <v>126500</v>
      </c>
      <c r="AR1710" s="31" t="s">
        <v>22</v>
      </c>
      <c r="AS1710" s="31">
        <v>109</v>
      </c>
      <c r="AT1710" s="31">
        <v>41.25</v>
      </c>
      <c r="AU1710" s="48">
        <f t="shared" si="54"/>
        <v>449.62444442110439</v>
      </c>
      <c r="AV1710" s="48">
        <f t="shared" si="55"/>
        <v>56.773025449758663</v>
      </c>
    </row>
    <row r="1711" spans="9:48" x14ac:dyDescent="0.25">
      <c r="I1711" s="43">
        <v>126500</v>
      </c>
      <c r="J1711" s="43" t="s">
        <v>15</v>
      </c>
      <c r="K1711" s="43">
        <v>70</v>
      </c>
      <c r="L1711" s="43">
        <v>17.37</v>
      </c>
      <c r="M1711" s="43">
        <f>VLOOKUP(fLineItemInvoiceDetail[[#This Row],[Invoice Number]],fInvoiceHeader[[Invoice Number]:[% Sales Discount]],5,0)*fLineItemInvoiceDetail[[#This Row],[Quanity]]*fLineItemInvoiceDetail[[#This Row],[Unit Price]]</f>
        <v>121.58984975738024</v>
      </c>
      <c r="N17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26.042672224659938</v>
      </c>
      <c r="O1711" s="43">
        <f>VLOOKUP(fLineItemInvoiceDetail[[#This Row],[Product]],dProduct[],4,0)*fLineItemInvoiceDetail[[#This Row],[Quanity]]</f>
        <v>350</v>
      </c>
      <c r="AQ1711" s="30">
        <v>126500</v>
      </c>
      <c r="AR1711" s="28" t="s">
        <v>15</v>
      </c>
      <c r="AS1711" s="28">
        <v>70</v>
      </c>
      <c r="AT1711" s="28">
        <v>17.37</v>
      </c>
      <c r="AU1711" s="48">
        <f t="shared" si="54"/>
        <v>121.58984975738024</v>
      </c>
      <c r="AV1711" s="48">
        <f t="shared" si="55"/>
        <v>26.042672224659938</v>
      </c>
    </row>
    <row r="1712" spans="9:48" x14ac:dyDescent="0.25">
      <c r="I1712" s="46">
        <v>126501</v>
      </c>
      <c r="J1712" s="46" t="s">
        <v>11</v>
      </c>
      <c r="K1712" s="46">
        <v>31</v>
      </c>
      <c r="L1712" s="46">
        <v>12.97</v>
      </c>
      <c r="M1712" s="46">
        <f>VLOOKUP(fLineItemInvoiceDetail[[#This Row],[Invoice Number]],fInvoiceHeader[[Invoice Number]:[% Sales Discount]],5,0)*fLineItemInvoiceDetail[[#This Row],[Quanity]]*fLineItemInvoiceDetail[[#This Row],[Unit Price]]</f>
        <v>20.104463472690384</v>
      </c>
      <c r="N17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16.487745098039213</v>
      </c>
      <c r="O1712" s="46">
        <f>VLOOKUP(fLineItemInvoiceDetail[[#This Row],[Product]],dProduct[],4,0)*fLineItemInvoiceDetail[[#This Row],[Quanity]]</f>
        <v>155</v>
      </c>
      <c r="AQ1712" s="32">
        <v>126501</v>
      </c>
      <c r="AR1712" s="31" t="s">
        <v>11</v>
      </c>
      <c r="AS1712" s="31">
        <v>31</v>
      </c>
      <c r="AT1712" s="31">
        <v>12.97</v>
      </c>
      <c r="AU1712" s="48">
        <f t="shared" si="54"/>
        <v>20.104463472690384</v>
      </c>
      <c r="AV1712" s="48">
        <f t="shared" si="55"/>
        <v>16.487745098039213</v>
      </c>
    </row>
    <row r="1713" spans="9:48" x14ac:dyDescent="0.25">
      <c r="I1713" s="43">
        <v>126501</v>
      </c>
      <c r="J1713" s="43" t="s">
        <v>11</v>
      </c>
      <c r="K1713" s="43">
        <v>71</v>
      </c>
      <c r="L1713" s="43">
        <v>11.97</v>
      </c>
      <c r="M1713" s="43">
        <f>VLOOKUP(fLineItemInvoiceDetail[[#This Row],[Invoice Number]],fInvoiceHeader[[Invoice Number]:[% Sales Discount]],5,0)*fLineItemInvoiceDetail[[#This Row],[Quanity]]*fLineItemInvoiceDetail[[#This Row],[Unit Price]]</f>
        <v>42.495536527309618</v>
      </c>
      <c r="N17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37.76225490196078</v>
      </c>
      <c r="O1713" s="43">
        <f>VLOOKUP(fLineItemInvoiceDetail[[#This Row],[Product]],dProduct[],4,0)*fLineItemInvoiceDetail[[#This Row],[Quanity]]</f>
        <v>355</v>
      </c>
      <c r="AQ1713" s="30">
        <v>126501</v>
      </c>
      <c r="AR1713" s="28" t="s">
        <v>11</v>
      </c>
      <c r="AS1713" s="28">
        <v>71</v>
      </c>
      <c r="AT1713" s="28">
        <v>11.97</v>
      </c>
      <c r="AU1713" s="48">
        <f t="shared" si="54"/>
        <v>42.495536527309618</v>
      </c>
      <c r="AV1713" s="48">
        <f t="shared" si="55"/>
        <v>37.76225490196078</v>
      </c>
    </row>
    <row r="1714" spans="9:48" x14ac:dyDescent="0.25">
      <c r="I1714" s="46">
        <v>126502</v>
      </c>
      <c r="J1714" s="46" t="s">
        <v>16</v>
      </c>
      <c r="K1714" s="46">
        <v>27</v>
      </c>
      <c r="L1714" s="46">
        <v>12.32</v>
      </c>
      <c r="M1714" s="46">
        <f>VLOOKUP(fLineItemInvoiceDetail[[#This Row],[Invoice Number]],fInvoiceHeader[[Invoice Number]:[% Sales Discount]],5,0)*fLineItemInvoiceDetail[[#This Row],[Quanity]]*fLineItemInvoiceDetail[[#This Row],[Unit Price]]</f>
        <v>6.65</v>
      </c>
      <c r="N17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714" s="46">
        <f>VLOOKUP(fLineItemInvoiceDetail[[#This Row],[Product]],dProduct[],4,0)*fLineItemInvoiceDetail[[#This Row],[Quanity]]</f>
        <v>94.5</v>
      </c>
      <c r="AQ1714" s="32">
        <v>126502</v>
      </c>
      <c r="AR1714" s="31" t="s">
        <v>16</v>
      </c>
      <c r="AS1714" s="31">
        <v>27</v>
      </c>
      <c r="AT1714" s="31">
        <v>12.32</v>
      </c>
      <c r="AU1714" s="48">
        <f t="shared" si="54"/>
        <v>6.65</v>
      </c>
      <c r="AV1714" s="48">
        <f t="shared" si="55"/>
        <v>6.3</v>
      </c>
    </row>
    <row r="1715" spans="9:48" x14ac:dyDescent="0.25">
      <c r="I1715" s="43">
        <v>126503</v>
      </c>
      <c r="J1715" s="43" t="s">
        <v>17</v>
      </c>
      <c r="K1715" s="43">
        <v>32</v>
      </c>
      <c r="L1715" s="43">
        <v>18.170000000000002</v>
      </c>
      <c r="M1715" s="43">
        <f>VLOOKUP(fLineItemInvoiceDetail[[#This Row],[Invoice Number]],fInvoiceHeader[[Invoice Number]:[% Sales Discount]],5,0)*fLineItemInvoiceDetail[[#This Row],[Quanity]]*fLineItemInvoiceDetail[[#This Row],[Unit Price]]</f>
        <v>37.793873928201265</v>
      </c>
      <c r="N17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21.057337883959047</v>
      </c>
      <c r="O1715" s="43">
        <f>VLOOKUP(fLineItemInvoiceDetail[[#This Row],[Product]],dProduct[],4,0)*fLineItemInvoiceDetail[[#This Row],[Quanity]]</f>
        <v>208</v>
      </c>
      <c r="AQ1715" s="30">
        <v>126503</v>
      </c>
      <c r="AR1715" s="28" t="s">
        <v>17</v>
      </c>
      <c r="AS1715" s="28">
        <v>32</v>
      </c>
      <c r="AT1715" s="28">
        <v>18.170000000000002</v>
      </c>
      <c r="AU1715" s="48">
        <f t="shared" si="54"/>
        <v>37.793873928201265</v>
      </c>
      <c r="AV1715" s="48">
        <f t="shared" si="55"/>
        <v>21.057337883959047</v>
      </c>
    </row>
    <row r="1716" spans="9:48" x14ac:dyDescent="0.25">
      <c r="I1716" s="46">
        <v>126503</v>
      </c>
      <c r="J1716" s="46" t="s">
        <v>21</v>
      </c>
      <c r="K1716" s="46">
        <v>108</v>
      </c>
      <c r="L1716" s="46">
        <v>14.27</v>
      </c>
      <c r="M1716" s="46">
        <f>VLOOKUP(fLineItemInvoiceDetail[[#This Row],[Invoice Number]],fInvoiceHeader[[Invoice Number]:[% Sales Discount]],5,0)*fLineItemInvoiceDetail[[#This Row],[Quanity]]*fLineItemInvoiceDetail[[#This Row],[Unit Price]]</f>
        <v>100.17612607179873</v>
      </c>
      <c r="N17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38.26766211604096</v>
      </c>
      <c r="O1716" s="46">
        <f>VLOOKUP(fLineItemInvoiceDetail[[#This Row],[Product]],dProduct[],4,0)*fLineItemInvoiceDetail[[#This Row],[Quanity]]</f>
        <v>378</v>
      </c>
      <c r="AQ1716" s="32">
        <v>126503</v>
      </c>
      <c r="AR1716" s="31" t="s">
        <v>21</v>
      </c>
      <c r="AS1716" s="31">
        <v>108</v>
      </c>
      <c r="AT1716" s="31">
        <v>14.27</v>
      </c>
      <c r="AU1716" s="48">
        <f t="shared" si="54"/>
        <v>100.17612607179873</v>
      </c>
      <c r="AV1716" s="48">
        <f t="shared" si="55"/>
        <v>38.26766211604096</v>
      </c>
    </row>
    <row r="1717" spans="9:48" x14ac:dyDescent="0.25">
      <c r="I1717" s="43">
        <v>126504</v>
      </c>
      <c r="J1717" s="43" t="s">
        <v>14</v>
      </c>
      <c r="K1717" s="43">
        <v>206</v>
      </c>
      <c r="L1717" s="43">
        <v>13.03</v>
      </c>
      <c r="M1717" s="43">
        <f>VLOOKUP(fLineItemInvoiceDetail[[#This Row],[Invoice Number]],fInvoiceHeader[[Invoice Number]:[% Sales Discount]],5,0)*fLineItemInvoiceDetail[[#This Row],[Quanity]]*fLineItemInvoiceDetail[[#This Row],[Unit Price]]</f>
        <v>201.31</v>
      </c>
      <c r="N17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238.875</v>
      </c>
      <c r="O1717" s="43">
        <f>VLOOKUP(fLineItemInvoiceDetail[[#This Row],[Product]],dProduct[],4,0)*fLineItemInvoiceDetail[[#This Row],[Quanity]]</f>
        <v>1442</v>
      </c>
      <c r="AQ1717" s="30">
        <v>126504</v>
      </c>
      <c r="AR1717" s="28" t="s">
        <v>14</v>
      </c>
      <c r="AS1717" s="28">
        <v>206</v>
      </c>
      <c r="AT1717" s="28">
        <v>13.03</v>
      </c>
      <c r="AU1717" s="48">
        <f t="shared" si="54"/>
        <v>201.31</v>
      </c>
      <c r="AV1717" s="48">
        <f t="shared" si="55"/>
        <v>238.875</v>
      </c>
    </row>
    <row r="1718" spans="9:48" x14ac:dyDescent="0.25">
      <c r="I1718" s="46">
        <v>126505</v>
      </c>
      <c r="J1718" s="46" t="s">
        <v>17</v>
      </c>
      <c r="K1718" s="46">
        <v>18</v>
      </c>
      <c r="L1718" s="46">
        <v>22.36</v>
      </c>
      <c r="M1718" s="46">
        <f>VLOOKUP(fLineItemInvoiceDetail[[#This Row],[Invoice Number]],fInvoiceHeader[[Invoice Number]:[% Sales Discount]],5,0)*fLineItemInvoiceDetail[[#This Row],[Quanity]]*fLineItemInvoiceDetail[[#This Row],[Unit Price]]</f>
        <v>8.0499999999999989</v>
      </c>
      <c r="N17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718" s="46">
        <f>VLOOKUP(fLineItemInvoiceDetail[[#This Row],[Product]],dProduct[],4,0)*fLineItemInvoiceDetail[[#This Row],[Quanity]]</f>
        <v>117</v>
      </c>
      <c r="AQ1718" s="32">
        <v>126505</v>
      </c>
      <c r="AR1718" s="31" t="s">
        <v>17</v>
      </c>
      <c r="AS1718" s="31">
        <v>18</v>
      </c>
      <c r="AT1718" s="31">
        <v>22.36</v>
      </c>
      <c r="AU1718" s="48">
        <f t="shared" si="54"/>
        <v>8.0499999999999989</v>
      </c>
      <c r="AV1718" s="48">
        <f t="shared" si="55"/>
        <v>9.8000000000000007</v>
      </c>
    </row>
    <row r="1719" spans="9:48" x14ac:dyDescent="0.25">
      <c r="I1719" s="43">
        <v>126506</v>
      </c>
      <c r="J1719" s="43" t="s">
        <v>15</v>
      </c>
      <c r="K1719" s="43">
        <v>33</v>
      </c>
      <c r="L1719" s="43">
        <v>18.82</v>
      </c>
      <c r="M1719" s="43">
        <f>VLOOKUP(fLineItemInvoiceDetail[[#This Row],[Invoice Number]],fInvoiceHeader[[Invoice Number]:[% Sales Discount]],5,0)*fLineItemInvoiceDetail[[#This Row],[Quanity]]*fLineItemInvoiceDetail[[#This Row],[Unit Price]]</f>
        <v>18.63</v>
      </c>
      <c r="N17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719" s="43">
        <f>VLOOKUP(fLineItemInvoiceDetail[[#This Row],[Product]],dProduct[],4,0)*fLineItemInvoiceDetail[[#This Row],[Quanity]]</f>
        <v>165</v>
      </c>
      <c r="AQ1719" s="30">
        <v>126506</v>
      </c>
      <c r="AR1719" s="28" t="s">
        <v>15</v>
      </c>
      <c r="AS1719" s="28">
        <v>33</v>
      </c>
      <c r="AT1719" s="28">
        <v>18.82</v>
      </c>
      <c r="AU1719" s="48">
        <f t="shared" si="54"/>
        <v>18.63</v>
      </c>
      <c r="AV1719" s="48">
        <f t="shared" si="55"/>
        <v>13.475</v>
      </c>
    </row>
    <row r="1720" spans="9:48" x14ac:dyDescent="0.25">
      <c r="I1720" s="46">
        <v>126508</v>
      </c>
      <c r="J1720" s="46" t="s">
        <v>22</v>
      </c>
      <c r="K1720" s="46">
        <v>124</v>
      </c>
      <c r="L1720" s="46">
        <v>41.25</v>
      </c>
      <c r="M1720" s="46">
        <f>VLOOKUP(fLineItemInvoiceDetail[[#This Row],[Invoice Number]],fInvoiceHeader[[Invoice Number]:[% Sales Discount]],5,0)*fLineItemInvoiceDetail[[#This Row],[Quanity]]*fLineItemInvoiceDetail[[#This Row],[Unit Price]]</f>
        <v>511.5</v>
      </c>
      <c r="N17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86.625</v>
      </c>
      <c r="O1720" s="46">
        <f>VLOOKUP(fLineItemInvoiceDetail[[#This Row],[Product]],dProduct[],4,0)*fLineItemInvoiceDetail[[#This Row],[Quanity]]</f>
        <v>868</v>
      </c>
      <c r="AQ1720" s="32">
        <v>126508</v>
      </c>
      <c r="AR1720" s="31" t="s">
        <v>22</v>
      </c>
      <c r="AS1720" s="31">
        <v>124</v>
      </c>
      <c r="AT1720" s="31">
        <v>41.25</v>
      </c>
      <c r="AU1720" s="48">
        <f t="shared" si="54"/>
        <v>511.5</v>
      </c>
      <c r="AV1720" s="48">
        <f t="shared" si="55"/>
        <v>86.625</v>
      </c>
    </row>
    <row r="1721" spans="9:48" x14ac:dyDescent="0.25">
      <c r="I1721" s="43">
        <v>126509</v>
      </c>
      <c r="J1721" s="43" t="s">
        <v>6</v>
      </c>
      <c r="K1721" s="43">
        <v>49</v>
      </c>
      <c r="L1721" s="43">
        <v>29.87</v>
      </c>
      <c r="M1721" s="43">
        <f>VLOOKUP(fLineItemInvoiceDetail[[#This Row],[Invoice Number]],fInvoiceHeader[[Invoice Number]:[% Sales Discount]],5,0)*fLineItemInvoiceDetail[[#This Row],[Quanity]]*fLineItemInvoiceDetail[[#This Row],[Unit Price]]</f>
        <v>146.36206530173035</v>
      </c>
      <c r="N17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8.9219653179190761</v>
      </c>
      <c r="O1721" s="43">
        <f>VLOOKUP(fLineItemInvoiceDetail[[#This Row],[Product]],dProduct[],4,0)*fLineItemInvoiceDetail[[#This Row],[Quanity]]</f>
        <v>147</v>
      </c>
      <c r="AQ1721" s="30">
        <v>126509</v>
      </c>
      <c r="AR1721" s="28" t="s">
        <v>6</v>
      </c>
      <c r="AS1721" s="28">
        <v>49</v>
      </c>
      <c r="AT1721" s="28">
        <v>29.87</v>
      </c>
      <c r="AU1721" s="48">
        <f t="shared" si="54"/>
        <v>146.36206530173035</v>
      </c>
      <c r="AV1721" s="48">
        <f t="shared" si="55"/>
        <v>8.9219653179190761</v>
      </c>
    </row>
    <row r="1722" spans="9:48" x14ac:dyDescent="0.25">
      <c r="I1722" s="46">
        <v>126509</v>
      </c>
      <c r="J1722" s="46" t="s">
        <v>6</v>
      </c>
      <c r="K1722" s="46">
        <v>55</v>
      </c>
      <c r="L1722" s="46">
        <v>27.57</v>
      </c>
      <c r="M1722" s="46">
        <f>VLOOKUP(fLineItemInvoiceDetail[[#This Row],[Invoice Number]],fInvoiceHeader[[Invoice Number]:[% Sales Discount]],5,0)*fLineItemInvoiceDetail[[#This Row],[Quanity]]*fLineItemInvoiceDetail[[#This Row],[Unit Price]]</f>
        <v>151.6340316338684</v>
      </c>
      <c r="N17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10.014450867052023</v>
      </c>
      <c r="O1722" s="46">
        <f>VLOOKUP(fLineItemInvoiceDetail[[#This Row],[Product]],dProduct[],4,0)*fLineItemInvoiceDetail[[#This Row],[Quanity]]</f>
        <v>165</v>
      </c>
      <c r="AQ1722" s="32">
        <v>126509</v>
      </c>
      <c r="AR1722" s="31" t="s">
        <v>6</v>
      </c>
      <c r="AS1722" s="31">
        <v>55</v>
      </c>
      <c r="AT1722" s="31">
        <v>27.57</v>
      </c>
      <c r="AU1722" s="48">
        <f t="shared" si="54"/>
        <v>151.6340316338684</v>
      </c>
      <c r="AV1722" s="48">
        <f t="shared" si="55"/>
        <v>10.014450867052023</v>
      </c>
    </row>
    <row r="1723" spans="9:48" x14ac:dyDescent="0.25">
      <c r="I1723" s="43">
        <v>126509</v>
      </c>
      <c r="J1723" s="43" t="s">
        <v>14</v>
      </c>
      <c r="K1723" s="43">
        <v>252</v>
      </c>
      <c r="L1723" s="43">
        <v>13.03</v>
      </c>
      <c r="M1723" s="43">
        <f>VLOOKUP(fLineItemInvoiceDetail[[#This Row],[Invoice Number]],fInvoiceHeader[[Invoice Number]:[% Sales Discount]],5,0)*fLineItemInvoiceDetail[[#This Row],[Quanity]]*fLineItemInvoiceDetail[[#This Row],[Unit Price]]</f>
        <v>328.35390306440132</v>
      </c>
      <c r="N17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107.06358381502889</v>
      </c>
      <c r="O1723" s="43">
        <f>VLOOKUP(fLineItemInvoiceDetail[[#This Row],[Product]],dProduct[],4,0)*fLineItemInvoiceDetail[[#This Row],[Quanity]]</f>
        <v>1764</v>
      </c>
      <c r="AQ1723" s="30">
        <v>126509</v>
      </c>
      <c r="AR1723" s="28" t="s">
        <v>14</v>
      </c>
      <c r="AS1723" s="28">
        <v>252</v>
      </c>
      <c r="AT1723" s="28">
        <v>13.03</v>
      </c>
      <c r="AU1723" s="48">
        <f t="shared" si="54"/>
        <v>328.35390306440132</v>
      </c>
      <c r="AV1723" s="48">
        <f t="shared" si="55"/>
        <v>107.06358381502889</v>
      </c>
    </row>
    <row r="1724" spans="9:48" x14ac:dyDescent="0.25">
      <c r="I1724" s="46">
        <v>126510</v>
      </c>
      <c r="J1724" s="46" t="s">
        <v>17</v>
      </c>
      <c r="K1724" s="46">
        <v>46</v>
      </c>
      <c r="L1724" s="46">
        <v>18.170000000000002</v>
      </c>
      <c r="M1724" s="46">
        <f>VLOOKUP(fLineItemInvoiceDetail[[#This Row],[Invoice Number]],fInvoiceHeader[[Invoice Number]:[% Sales Discount]],5,0)*fLineItemInvoiceDetail[[#This Row],[Quanity]]*fLineItemInvoiceDetail[[#This Row],[Unit Price]]</f>
        <v>29.250000000000004</v>
      </c>
      <c r="N17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23.274999999999999</v>
      </c>
      <c r="O1724" s="46">
        <f>VLOOKUP(fLineItemInvoiceDetail[[#This Row],[Product]],dProduct[],4,0)*fLineItemInvoiceDetail[[#This Row],[Quanity]]</f>
        <v>299</v>
      </c>
      <c r="AQ1724" s="32">
        <v>126510</v>
      </c>
      <c r="AR1724" s="31" t="s">
        <v>17</v>
      </c>
      <c r="AS1724" s="31">
        <v>46</v>
      </c>
      <c r="AT1724" s="31">
        <v>18.170000000000002</v>
      </c>
      <c r="AU1724" s="48">
        <f t="shared" si="54"/>
        <v>29.250000000000004</v>
      </c>
      <c r="AV1724" s="48">
        <f t="shared" si="55"/>
        <v>23.274999999999999</v>
      </c>
    </row>
    <row r="1725" spans="9:48" x14ac:dyDescent="0.25">
      <c r="I1725" s="43">
        <v>126512</v>
      </c>
      <c r="J1725" s="43" t="s">
        <v>8</v>
      </c>
      <c r="K1725" s="43">
        <v>39</v>
      </c>
      <c r="L1725" s="43">
        <v>18.170000000000002</v>
      </c>
      <c r="M1725" s="43">
        <f>VLOOKUP(fLineItemInvoiceDetail[[#This Row],[Invoice Number]],fInvoiceHeader[[Invoice Number]:[% Sales Discount]],5,0)*fLineItemInvoiceDetail[[#This Row],[Quanity]]*fLineItemInvoiceDetail[[#This Row],[Unit Price]]</f>
        <v>70.86316874191867</v>
      </c>
      <c r="N17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19.050751252086812</v>
      </c>
      <c r="O1725" s="43">
        <f>VLOOKUP(fLineItemInvoiceDetail[[#This Row],[Product]],dProduct[],4,0)*fLineItemInvoiceDetail[[#This Row],[Quanity]]</f>
        <v>156</v>
      </c>
      <c r="AQ1725" s="30">
        <v>126512</v>
      </c>
      <c r="AR1725" s="28" t="s">
        <v>8</v>
      </c>
      <c r="AS1725" s="28">
        <v>39</v>
      </c>
      <c r="AT1725" s="28">
        <v>18.170000000000002</v>
      </c>
      <c r="AU1725" s="48">
        <f t="shared" si="54"/>
        <v>70.86316874191867</v>
      </c>
      <c r="AV1725" s="48">
        <f t="shared" si="55"/>
        <v>19.050751252086812</v>
      </c>
    </row>
    <row r="1726" spans="9:48" x14ac:dyDescent="0.25">
      <c r="I1726" s="46">
        <v>126512</v>
      </c>
      <c r="J1726" s="46" t="s">
        <v>10</v>
      </c>
      <c r="K1726" s="46">
        <v>66</v>
      </c>
      <c r="L1726" s="46">
        <v>17.37</v>
      </c>
      <c r="M1726" s="46">
        <f>VLOOKUP(fLineItemInvoiceDetail[[#This Row],[Invoice Number]],fInvoiceHeader[[Invoice Number]:[% Sales Discount]],5,0)*fLineItemInvoiceDetail[[#This Row],[Quanity]]*fLineItemInvoiceDetail[[#This Row],[Unit Price]]</f>
        <v>114.6422729902917</v>
      </c>
      <c r="N17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48.35959933222037</v>
      </c>
      <c r="O1726" s="46">
        <f>VLOOKUP(fLineItemInvoiceDetail[[#This Row],[Product]],dProduct[],4,0)*fLineItemInvoiceDetail[[#This Row],[Quanity]]</f>
        <v>396</v>
      </c>
      <c r="AQ1726" s="32">
        <v>126512</v>
      </c>
      <c r="AR1726" s="31" t="s">
        <v>10</v>
      </c>
      <c r="AS1726" s="31">
        <v>66</v>
      </c>
      <c r="AT1726" s="31">
        <v>17.37</v>
      </c>
      <c r="AU1726" s="48">
        <f t="shared" si="54"/>
        <v>114.6422729902917</v>
      </c>
      <c r="AV1726" s="48">
        <f t="shared" si="55"/>
        <v>48.35959933222037</v>
      </c>
    </row>
    <row r="1727" spans="9:48" x14ac:dyDescent="0.25">
      <c r="I1727" s="43">
        <v>126512</v>
      </c>
      <c r="J1727" s="43" t="s">
        <v>21</v>
      </c>
      <c r="K1727" s="43">
        <v>19</v>
      </c>
      <c r="L1727" s="43">
        <v>20.76</v>
      </c>
      <c r="M1727" s="43">
        <f>VLOOKUP(fLineItemInvoiceDetail[[#This Row],[Invoice Number]],fInvoiceHeader[[Invoice Number]:[% Sales Discount]],5,0)*fLineItemInvoiceDetail[[#This Row],[Quanity]]*fLineItemInvoiceDetail[[#This Row],[Unit Price]]</f>
        <v>39.444093925690979</v>
      </c>
      <c r="N17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8.1209933222036721</v>
      </c>
      <c r="O1727" s="43">
        <f>VLOOKUP(fLineItemInvoiceDetail[[#This Row],[Product]],dProduct[],4,0)*fLineItemInvoiceDetail[[#This Row],[Quanity]]</f>
        <v>66.5</v>
      </c>
      <c r="AQ1727" s="30">
        <v>126512</v>
      </c>
      <c r="AR1727" s="28" t="s">
        <v>21</v>
      </c>
      <c r="AS1727" s="28">
        <v>19</v>
      </c>
      <c r="AT1727" s="28">
        <v>20.76</v>
      </c>
      <c r="AU1727" s="48">
        <f t="shared" si="54"/>
        <v>39.444093925690979</v>
      </c>
      <c r="AV1727" s="48">
        <f t="shared" si="55"/>
        <v>8.1209933222036721</v>
      </c>
    </row>
    <row r="1728" spans="9:48" x14ac:dyDescent="0.25">
      <c r="I1728" s="46">
        <v>126512</v>
      </c>
      <c r="J1728" s="46" t="s">
        <v>22</v>
      </c>
      <c r="K1728" s="46">
        <v>40</v>
      </c>
      <c r="L1728" s="46">
        <v>48.75</v>
      </c>
      <c r="M1728" s="46">
        <f>VLOOKUP(fLineItemInvoiceDetail[[#This Row],[Invoice Number]],fInvoiceHeader[[Invoice Number]:[% Sales Discount]],5,0)*fLineItemInvoiceDetail[[#This Row],[Quanity]]*fLineItemInvoiceDetail[[#This Row],[Unit Price]]</f>
        <v>195.0004643420987</v>
      </c>
      <c r="N17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34.193656093489146</v>
      </c>
      <c r="O1728" s="46">
        <f>VLOOKUP(fLineItemInvoiceDetail[[#This Row],[Product]],dProduct[],4,0)*fLineItemInvoiceDetail[[#This Row],[Quanity]]</f>
        <v>280</v>
      </c>
      <c r="AQ1728" s="32">
        <v>126512</v>
      </c>
      <c r="AR1728" s="31" t="s">
        <v>22</v>
      </c>
      <c r="AS1728" s="31">
        <v>40</v>
      </c>
      <c r="AT1728" s="31">
        <v>48.75</v>
      </c>
      <c r="AU1728" s="48">
        <f t="shared" si="54"/>
        <v>195.0004643420987</v>
      </c>
      <c r="AV1728" s="48">
        <f t="shared" si="55"/>
        <v>34.193656093489146</v>
      </c>
    </row>
    <row r="1729" spans="9:48" x14ac:dyDescent="0.25">
      <c r="I1729" s="43">
        <v>126513</v>
      </c>
      <c r="J1729" s="43" t="s">
        <v>13</v>
      </c>
      <c r="K1729" s="43">
        <v>13</v>
      </c>
      <c r="L1729" s="43">
        <v>23.7</v>
      </c>
      <c r="M1729" s="43">
        <f>VLOOKUP(fLineItemInvoiceDetail[[#This Row],[Invoice Number]],fInvoiceHeader[[Invoice Number]:[% Sales Discount]],5,0)*fLineItemInvoiceDetail[[#This Row],[Quanity]]*fLineItemInvoiceDetail[[#This Row],[Unit Price]]</f>
        <v>30.809714082879768</v>
      </c>
      <c r="N17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9.9682336578581374</v>
      </c>
      <c r="O1729" s="43">
        <f>VLOOKUP(fLineItemInvoiceDetail[[#This Row],[Product]],dProduct[],4,0)*fLineItemInvoiceDetail[[#This Row],[Quanity]]</f>
        <v>71.5</v>
      </c>
      <c r="AQ1729" s="30">
        <v>126513</v>
      </c>
      <c r="AR1729" s="28" t="s">
        <v>13</v>
      </c>
      <c r="AS1729" s="28">
        <v>13</v>
      </c>
      <c r="AT1729" s="28">
        <v>23.7</v>
      </c>
      <c r="AU1729" s="48">
        <f t="shared" si="54"/>
        <v>30.809714082879768</v>
      </c>
      <c r="AV1729" s="48">
        <f t="shared" si="55"/>
        <v>9.9682336578581374</v>
      </c>
    </row>
    <row r="1730" spans="9:48" x14ac:dyDescent="0.25">
      <c r="I1730" s="46">
        <v>126513</v>
      </c>
      <c r="J1730" s="46" t="s">
        <v>15</v>
      </c>
      <c r="K1730" s="46">
        <v>106</v>
      </c>
      <c r="L1730" s="46">
        <v>15.92</v>
      </c>
      <c r="M1730" s="46">
        <f>VLOOKUP(fLineItemInvoiceDetail[[#This Row],[Invoice Number]],fInvoiceHeader[[Invoice Number]:[% Sales Discount]],5,0)*fLineItemInvoiceDetail[[#This Row],[Quanity]]*fLineItemInvoiceDetail[[#This Row],[Unit Price]]</f>
        <v>168.75043397968605</v>
      </c>
      <c r="N17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73.890403337969403</v>
      </c>
      <c r="O1730" s="46">
        <f>VLOOKUP(fLineItemInvoiceDetail[[#This Row],[Product]],dProduct[],4,0)*fLineItemInvoiceDetail[[#This Row],[Quanity]]</f>
        <v>530</v>
      </c>
      <c r="AQ1730" s="32">
        <v>126513</v>
      </c>
      <c r="AR1730" s="31" t="s">
        <v>15</v>
      </c>
      <c r="AS1730" s="31">
        <v>106</v>
      </c>
      <c r="AT1730" s="31">
        <v>15.92</v>
      </c>
      <c r="AU1730" s="48">
        <f t="shared" si="54"/>
        <v>168.75043397968605</v>
      </c>
      <c r="AV1730" s="48">
        <f t="shared" si="55"/>
        <v>73.890403337969403</v>
      </c>
    </row>
    <row r="1731" spans="9:48" x14ac:dyDescent="0.25">
      <c r="I1731" s="43">
        <v>126513</v>
      </c>
      <c r="J1731" s="43" t="s">
        <v>17</v>
      </c>
      <c r="K1731" s="43">
        <v>184</v>
      </c>
      <c r="L1731" s="43">
        <v>12.58</v>
      </c>
      <c r="M1731" s="43">
        <f>VLOOKUP(fLineItemInvoiceDetail[[#This Row],[Invoice Number]],fInvoiceHeader[[Invoice Number]:[% Sales Discount]],5,0)*fLineItemInvoiceDetail[[#This Row],[Quanity]]*fLineItemInvoiceDetail[[#This Row],[Unit Price]]</f>
        <v>231.46985193743416</v>
      </c>
      <c r="N17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166.74136300417246</v>
      </c>
      <c r="O1731" s="43">
        <f>VLOOKUP(fLineItemInvoiceDetail[[#This Row],[Product]],dProduct[],4,0)*fLineItemInvoiceDetail[[#This Row],[Quanity]]</f>
        <v>1196</v>
      </c>
      <c r="AQ1731" s="30">
        <v>126513</v>
      </c>
      <c r="AR1731" s="28" t="s">
        <v>17</v>
      </c>
      <c r="AS1731" s="28">
        <v>184</v>
      </c>
      <c r="AT1731" s="28">
        <v>12.58</v>
      </c>
      <c r="AU1731" s="48">
        <f t="shared" si="54"/>
        <v>231.46985193743416</v>
      </c>
      <c r="AV1731" s="48">
        <f t="shared" si="55"/>
        <v>166.74136300417246</v>
      </c>
    </row>
    <row r="1732" spans="9:48" x14ac:dyDescent="0.25">
      <c r="I1732" s="46">
        <v>126514</v>
      </c>
      <c r="J1732" s="46" t="s">
        <v>8</v>
      </c>
      <c r="K1732" s="46">
        <v>168</v>
      </c>
      <c r="L1732" s="46">
        <v>12.58</v>
      </c>
      <c r="M1732" s="46">
        <f>VLOOKUP(fLineItemInvoiceDetail[[#This Row],[Invoice Number]],fInvoiceHeader[[Invoice Number]:[% Sales Discount]],5,0)*fLineItemInvoiceDetail[[#This Row],[Quanity]]*fLineItemInvoiceDetail[[#This Row],[Unit Price]]</f>
        <v>137.37000000000003</v>
      </c>
      <c r="N17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</v>
      </c>
      <c r="O1732" s="46">
        <f>VLOOKUP(fLineItemInvoiceDetail[[#This Row],[Product]],dProduct[],4,0)*fLineItemInvoiceDetail[[#This Row],[Quanity]]</f>
        <v>672</v>
      </c>
      <c r="AQ1732" s="32">
        <v>126514</v>
      </c>
      <c r="AR1732" s="31" t="s">
        <v>8</v>
      </c>
      <c r="AS1732" s="31">
        <v>168</v>
      </c>
      <c r="AT1732" s="31">
        <v>12.58</v>
      </c>
      <c r="AU1732" s="48">
        <f t="shared" si="54"/>
        <v>137.37000000000003</v>
      </c>
      <c r="AV1732" s="48">
        <f t="shared" si="55"/>
        <v>44.1</v>
      </c>
    </row>
    <row r="1733" spans="9:48" x14ac:dyDescent="0.25">
      <c r="I1733" s="43">
        <v>126516</v>
      </c>
      <c r="J1733" s="43" t="s">
        <v>17</v>
      </c>
      <c r="K1733" s="43">
        <v>39</v>
      </c>
      <c r="L1733" s="43">
        <v>18.170000000000002</v>
      </c>
      <c r="M1733" s="43">
        <f>VLOOKUP(fLineItemInvoiceDetail[[#This Row],[Invoice Number]],fInvoiceHeader[[Invoice Number]:[% Sales Discount]],5,0)*fLineItemInvoiceDetail[[#This Row],[Quanity]]*fLineItemInvoiceDetail[[#This Row],[Unit Price]]</f>
        <v>21.26</v>
      </c>
      <c r="N17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1733" s="43">
        <f>VLOOKUP(fLineItemInvoiceDetail[[#This Row],[Product]],dProduct[],4,0)*fLineItemInvoiceDetail[[#This Row],[Quanity]]</f>
        <v>253.5</v>
      </c>
      <c r="AQ1733" s="30">
        <v>126516</v>
      </c>
      <c r="AR1733" s="28" t="s">
        <v>17</v>
      </c>
      <c r="AS1733" s="28">
        <v>39</v>
      </c>
      <c r="AT1733" s="28">
        <v>18.170000000000002</v>
      </c>
      <c r="AU1733" s="48">
        <f t="shared" si="54"/>
        <v>21.26</v>
      </c>
      <c r="AV1733" s="48">
        <f t="shared" si="55"/>
        <v>33.6</v>
      </c>
    </row>
    <row r="1734" spans="9:48" x14ac:dyDescent="0.25">
      <c r="I1734" s="46">
        <v>126517</v>
      </c>
      <c r="J1734" s="46" t="s">
        <v>8</v>
      </c>
      <c r="K1734" s="46">
        <v>171</v>
      </c>
      <c r="L1734" s="46">
        <v>12.58</v>
      </c>
      <c r="M1734" s="46">
        <f>VLOOKUP(fLineItemInvoiceDetail[[#This Row],[Invoice Number]],fInvoiceHeader[[Invoice Number]:[% Sales Discount]],5,0)*fLineItemInvoiceDetail[[#This Row],[Quanity]]*fLineItemInvoiceDetail[[#This Row],[Unit Price]]</f>
        <v>215.12052328950304</v>
      </c>
      <c r="N17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102.20720792079209</v>
      </c>
      <c r="O1734" s="46">
        <f>VLOOKUP(fLineItemInvoiceDetail[[#This Row],[Product]],dProduct[],4,0)*fLineItemInvoiceDetail[[#This Row],[Quanity]]</f>
        <v>684</v>
      </c>
      <c r="AQ1734" s="32">
        <v>126517</v>
      </c>
      <c r="AR1734" s="31" t="s">
        <v>8</v>
      </c>
      <c r="AS1734" s="31">
        <v>171</v>
      </c>
      <c r="AT1734" s="31">
        <v>12.58</v>
      </c>
      <c r="AU1734" s="48">
        <f t="shared" si="54"/>
        <v>215.12052328950304</v>
      </c>
      <c r="AV1734" s="48">
        <f t="shared" si="55"/>
        <v>102.20720792079209</v>
      </c>
    </row>
    <row r="1735" spans="9:48" x14ac:dyDescent="0.25">
      <c r="I1735" s="43">
        <v>126517</v>
      </c>
      <c r="J1735" s="43" t="s">
        <v>15</v>
      </c>
      <c r="K1735" s="43">
        <v>45</v>
      </c>
      <c r="L1735" s="43">
        <v>18.82</v>
      </c>
      <c r="M1735" s="43">
        <f>VLOOKUP(fLineItemInvoiceDetail[[#This Row],[Invoice Number]],fInvoiceHeader[[Invoice Number]:[% Sales Discount]],5,0)*fLineItemInvoiceDetail[[#This Row],[Quanity]]*fLineItemInvoiceDetail[[#This Row],[Unit Price]]</f>
        <v>84.690993396126828</v>
      </c>
      <c r="N17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33.620792079207924</v>
      </c>
      <c r="O1735" s="43">
        <f>VLOOKUP(fLineItemInvoiceDetail[[#This Row],[Product]],dProduct[],4,0)*fLineItemInvoiceDetail[[#This Row],[Quanity]]</f>
        <v>225</v>
      </c>
      <c r="AQ1735" s="30">
        <v>126517</v>
      </c>
      <c r="AR1735" s="28" t="s">
        <v>15</v>
      </c>
      <c r="AS1735" s="28">
        <v>45</v>
      </c>
      <c r="AT1735" s="28">
        <v>18.82</v>
      </c>
      <c r="AU1735" s="48">
        <f t="shared" si="54"/>
        <v>84.690993396126828</v>
      </c>
      <c r="AV1735" s="48">
        <f t="shared" si="55"/>
        <v>33.620792079207924</v>
      </c>
    </row>
    <row r="1736" spans="9:48" x14ac:dyDescent="0.25">
      <c r="I1736" s="46">
        <v>126517</v>
      </c>
      <c r="J1736" s="46" t="s">
        <v>14</v>
      </c>
      <c r="K1736" s="46">
        <v>25</v>
      </c>
      <c r="L1736" s="46">
        <v>18.82</v>
      </c>
      <c r="M1736" s="46">
        <f>VLOOKUP(fLineItemInvoiceDetail[[#This Row],[Invoice Number]],fInvoiceHeader[[Invoice Number]:[% Sales Discount]],5,0)*fLineItemInvoiceDetail[[#This Row],[Quanity]]*fLineItemInvoiceDetail[[#This Row],[Unit Price]]</f>
        <v>47.050551886737125</v>
      </c>
      <c r="N17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26.149504950495054</v>
      </c>
      <c r="O1736" s="46">
        <f>VLOOKUP(fLineItemInvoiceDetail[[#This Row],[Product]],dProduct[],4,0)*fLineItemInvoiceDetail[[#This Row],[Quanity]]</f>
        <v>175</v>
      </c>
      <c r="AQ1736" s="32">
        <v>126517</v>
      </c>
      <c r="AR1736" s="31" t="s">
        <v>14</v>
      </c>
      <c r="AS1736" s="31">
        <v>25</v>
      </c>
      <c r="AT1736" s="31">
        <v>18.82</v>
      </c>
      <c r="AU1736" s="48">
        <f t="shared" si="54"/>
        <v>47.050551886737125</v>
      </c>
      <c r="AV1736" s="48">
        <f t="shared" si="55"/>
        <v>26.149504950495054</v>
      </c>
    </row>
    <row r="1737" spans="9:48" x14ac:dyDescent="0.25">
      <c r="I1737" s="43">
        <v>126517</v>
      </c>
      <c r="J1737" s="43" t="s">
        <v>21</v>
      </c>
      <c r="K1737" s="43">
        <v>51</v>
      </c>
      <c r="L1737" s="43">
        <v>15.57</v>
      </c>
      <c r="M1737" s="43">
        <f>VLOOKUP(fLineItemInvoiceDetail[[#This Row],[Invoice Number]],fInvoiceHeader[[Invoice Number]:[% Sales Discount]],5,0)*fLineItemInvoiceDetail[[#This Row],[Quanity]]*fLineItemInvoiceDetail[[#This Row],[Unit Price]]</f>
        <v>79.407931427633045</v>
      </c>
      <c r="N17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26.672495049504949</v>
      </c>
      <c r="O1737" s="43">
        <f>VLOOKUP(fLineItemInvoiceDetail[[#This Row],[Product]],dProduct[],4,0)*fLineItemInvoiceDetail[[#This Row],[Quanity]]</f>
        <v>178.5</v>
      </c>
      <c r="AQ1737" s="30">
        <v>126517</v>
      </c>
      <c r="AR1737" s="28" t="s">
        <v>21</v>
      </c>
      <c r="AS1737" s="28">
        <v>51</v>
      </c>
      <c r="AT1737" s="28">
        <v>15.57</v>
      </c>
      <c r="AU1737" s="48">
        <f t="shared" si="54"/>
        <v>79.407931427633045</v>
      </c>
      <c r="AV1737" s="48">
        <f t="shared" si="55"/>
        <v>26.672495049504949</v>
      </c>
    </row>
    <row r="1738" spans="9:48" x14ac:dyDescent="0.25">
      <c r="I1738" s="46">
        <v>126520</v>
      </c>
      <c r="J1738" s="46" t="s">
        <v>16</v>
      </c>
      <c r="K1738" s="46">
        <v>24</v>
      </c>
      <c r="L1738" s="46">
        <v>15.16</v>
      </c>
      <c r="M1738" s="46">
        <f>VLOOKUP(fLineItemInvoiceDetail[[#This Row],[Invoice Number]],fInvoiceHeader[[Invoice Number]:[% Sales Discount]],5,0)*fLineItemInvoiceDetail[[#This Row],[Quanity]]*fLineItemInvoiceDetail[[#This Row],[Unit Price]]</f>
        <v>36.383837310689898</v>
      </c>
      <c r="N17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10.306865780367874</v>
      </c>
      <c r="O1738" s="46">
        <f>VLOOKUP(fLineItemInvoiceDetail[[#This Row],[Product]],dProduct[],4,0)*fLineItemInvoiceDetail[[#This Row],[Quanity]]</f>
        <v>84</v>
      </c>
      <c r="AQ1738" s="32">
        <v>126520</v>
      </c>
      <c r="AR1738" s="31" t="s">
        <v>16</v>
      </c>
      <c r="AS1738" s="31">
        <v>24</v>
      </c>
      <c r="AT1738" s="31">
        <v>15.16</v>
      </c>
      <c r="AU1738" s="48">
        <f t="shared" ref="AU1738:AU1780" si="56">VLOOKUP(AQ1738,$AM$9:$AO$872,3,0)/SUMPRODUCT($AS$9:$AS$1780,$AT$9:$AT$1780,--($AQ$9:$AQ$1780=AQ1738))*AS1738*AT1738</f>
        <v>36.383837310689898</v>
      </c>
      <c r="AV1738" s="48">
        <f t="shared" ref="AV1738:AV1780" si="57">(VLOOKUP(AR1738,$AX$9:$BA$19,4,0)*AS1738)/SUMPRODUCT(SUMIFS($BA$9:$BA$19,$AX$9:$AX$19,$AR$9:$AR$1780),$AS$9:$AS$1780,--($AQ$9:$AQ$1780=AQ1738))*VLOOKUP(AQ1738,$AM$9:$AO$872,2,0)</f>
        <v>10.306865780367874</v>
      </c>
    </row>
    <row r="1739" spans="9:48" x14ac:dyDescent="0.25">
      <c r="I1739" s="43">
        <v>126520</v>
      </c>
      <c r="J1739" s="43" t="s">
        <v>10</v>
      </c>
      <c r="K1739" s="43">
        <v>241</v>
      </c>
      <c r="L1739" s="43">
        <v>13.03</v>
      </c>
      <c r="M1739" s="43">
        <f>VLOOKUP(fLineItemInvoiceDetail[[#This Row],[Invoice Number]],fInvoiceHeader[[Invoice Number]:[% Sales Discount]],5,0)*fLineItemInvoiceDetail[[#This Row],[Quanity]]*fLineItemInvoiceDetail[[#This Row],[Unit Price]]</f>
        <v>314.021595861224</v>
      </c>
      <c r="N17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177.42533236204696</v>
      </c>
      <c r="O1739" s="43">
        <f>VLOOKUP(fLineItemInvoiceDetail[[#This Row],[Product]],dProduct[],4,0)*fLineItemInvoiceDetail[[#This Row],[Quanity]]</f>
        <v>1446</v>
      </c>
      <c r="AQ1739" s="30">
        <v>126520</v>
      </c>
      <c r="AR1739" s="28" t="s">
        <v>10</v>
      </c>
      <c r="AS1739" s="28">
        <v>241</v>
      </c>
      <c r="AT1739" s="28">
        <v>13.03</v>
      </c>
      <c r="AU1739" s="48">
        <f t="shared" si="56"/>
        <v>314.021595861224</v>
      </c>
      <c r="AV1739" s="48">
        <f t="shared" si="57"/>
        <v>177.42533236204696</v>
      </c>
    </row>
    <row r="1740" spans="9:48" x14ac:dyDescent="0.25">
      <c r="I1740" s="46">
        <v>126520</v>
      </c>
      <c r="J1740" s="46" t="s">
        <v>8</v>
      </c>
      <c r="K1740" s="46">
        <v>171</v>
      </c>
      <c r="L1740" s="46">
        <v>12.58</v>
      </c>
      <c r="M1740" s="46">
        <f>VLOOKUP(fLineItemInvoiceDetail[[#This Row],[Invoice Number]],fInvoiceHeader[[Invoice Number]:[% Sales Discount]],5,0)*fLineItemInvoiceDetail[[#This Row],[Quanity]]*fLineItemInvoiceDetail[[#This Row],[Unit Price]]</f>
        <v>215.11703811018552</v>
      </c>
      <c r="N17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83.927335640138395</v>
      </c>
      <c r="O1740" s="46">
        <f>VLOOKUP(fLineItemInvoiceDetail[[#This Row],[Product]],dProduct[],4,0)*fLineItemInvoiceDetail[[#This Row],[Quanity]]</f>
        <v>684</v>
      </c>
      <c r="AQ1740" s="32">
        <v>126520</v>
      </c>
      <c r="AR1740" s="31" t="s">
        <v>8</v>
      </c>
      <c r="AS1740" s="31">
        <v>171</v>
      </c>
      <c r="AT1740" s="31">
        <v>12.58</v>
      </c>
      <c r="AU1740" s="48">
        <f t="shared" si="56"/>
        <v>215.11703811018552</v>
      </c>
      <c r="AV1740" s="48">
        <f t="shared" si="57"/>
        <v>83.927335640138395</v>
      </c>
    </row>
    <row r="1741" spans="9:48" x14ac:dyDescent="0.25">
      <c r="I1741" s="43">
        <v>126520</v>
      </c>
      <c r="J1741" s="43" t="s">
        <v>6</v>
      </c>
      <c r="K1741" s="43">
        <v>49</v>
      </c>
      <c r="L1741" s="43">
        <v>29.87</v>
      </c>
      <c r="M1741" s="43">
        <f>VLOOKUP(fLineItemInvoiceDetail[[#This Row],[Invoice Number]],fInvoiceHeader[[Invoice Number]:[% Sales Discount]],5,0)*fLineItemInvoiceDetail[[#This Row],[Quanity]]*fLineItemInvoiceDetail[[#This Row],[Unit Price]]</f>
        <v>146.36234554486879</v>
      </c>
      <c r="N17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18.037015115643776</v>
      </c>
      <c r="O1741" s="43">
        <f>VLOOKUP(fLineItemInvoiceDetail[[#This Row],[Product]],dProduct[],4,0)*fLineItemInvoiceDetail[[#This Row],[Quanity]]</f>
        <v>147</v>
      </c>
      <c r="AQ1741" s="30">
        <v>126520</v>
      </c>
      <c r="AR1741" s="28" t="s">
        <v>6</v>
      </c>
      <c r="AS1741" s="28">
        <v>49</v>
      </c>
      <c r="AT1741" s="28">
        <v>29.87</v>
      </c>
      <c r="AU1741" s="48">
        <f t="shared" si="56"/>
        <v>146.36234554486879</v>
      </c>
      <c r="AV1741" s="48">
        <f t="shared" si="57"/>
        <v>18.037015115643776</v>
      </c>
    </row>
    <row r="1742" spans="9:48" x14ac:dyDescent="0.25">
      <c r="I1742" s="46">
        <v>126520</v>
      </c>
      <c r="J1742" s="46" t="s">
        <v>6</v>
      </c>
      <c r="K1742" s="46">
        <v>35</v>
      </c>
      <c r="L1742" s="46">
        <v>29.87</v>
      </c>
      <c r="M1742" s="46">
        <f>VLOOKUP(fLineItemInvoiceDetail[[#This Row],[Invoice Number]],fInvoiceHeader[[Invoice Number]:[% Sales Discount]],5,0)*fLineItemInvoiceDetail[[#This Row],[Quanity]]*fLineItemInvoiceDetail[[#This Row],[Unit Price]]</f>
        <v>104.54453253204913</v>
      </c>
      <c r="N17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12.883582225459842</v>
      </c>
      <c r="O1742" s="46">
        <f>VLOOKUP(fLineItemInvoiceDetail[[#This Row],[Product]],dProduct[],4,0)*fLineItemInvoiceDetail[[#This Row],[Quanity]]</f>
        <v>105</v>
      </c>
      <c r="AQ1742" s="32">
        <v>126520</v>
      </c>
      <c r="AR1742" s="31" t="s">
        <v>6</v>
      </c>
      <c r="AS1742" s="31">
        <v>35</v>
      </c>
      <c r="AT1742" s="31">
        <v>29.87</v>
      </c>
      <c r="AU1742" s="48">
        <f t="shared" si="56"/>
        <v>104.54453253204913</v>
      </c>
      <c r="AV1742" s="48">
        <f t="shared" si="57"/>
        <v>12.883582225459842</v>
      </c>
    </row>
    <row r="1743" spans="9:48" x14ac:dyDescent="0.25">
      <c r="I1743" s="43">
        <v>126520</v>
      </c>
      <c r="J1743" s="43" t="s">
        <v>17</v>
      </c>
      <c r="K1743" s="43">
        <v>43</v>
      </c>
      <c r="L1743" s="43">
        <v>18.170000000000002</v>
      </c>
      <c r="M1743" s="43">
        <f>VLOOKUP(fLineItemInvoiceDetail[[#This Row],[Invoice Number]],fInvoiceHeader[[Invoice Number]:[% Sales Discount]],5,0)*fLineItemInvoiceDetail[[#This Row],[Quanity]]*fLineItemInvoiceDetail[[#This Row],[Unit Price]]</f>
        <v>78.130650640982665</v>
      </c>
      <c r="N17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34.294868876343102</v>
      </c>
      <c r="O1743" s="43">
        <f>VLOOKUP(fLineItemInvoiceDetail[[#This Row],[Product]],dProduct[],4,0)*fLineItemInvoiceDetail[[#This Row],[Quanity]]</f>
        <v>279.5</v>
      </c>
      <c r="AQ1743" s="30">
        <v>126520</v>
      </c>
      <c r="AR1743" s="28" t="s">
        <v>17</v>
      </c>
      <c r="AS1743" s="28">
        <v>43</v>
      </c>
      <c r="AT1743" s="28">
        <v>18.170000000000002</v>
      </c>
      <c r="AU1743" s="48">
        <f t="shared" si="56"/>
        <v>78.130650640982665</v>
      </c>
      <c r="AV1743" s="48">
        <f t="shared" si="57"/>
        <v>34.294868876343102</v>
      </c>
    </row>
    <row r="1744" spans="9:48" x14ac:dyDescent="0.25">
      <c r="I1744" s="46">
        <v>126521</v>
      </c>
      <c r="J1744" s="46" t="s">
        <v>13</v>
      </c>
      <c r="K1744" s="46">
        <v>53</v>
      </c>
      <c r="L1744" s="46">
        <v>14.97</v>
      </c>
      <c r="M1744" s="46">
        <f>VLOOKUP(fLineItemInvoiceDetail[[#This Row],[Invoice Number]],fInvoiceHeader[[Invoice Number]:[% Sales Discount]],5,0)*fLineItemInvoiceDetail[[#This Row],[Quanity]]*fLineItemInvoiceDetail[[#This Row],[Unit Price]]</f>
        <v>27.77</v>
      </c>
      <c r="N17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26.6</v>
      </c>
      <c r="O1744" s="46">
        <f>VLOOKUP(fLineItemInvoiceDetail[[#This Row],[Product]],dProduct[],4,0)*fLineItemInvoiceDetail[[#This Row],[Quanity]]</f>
        <v>291.5</v>
      </c>
      <c r="AQ1744" s="32">
        <v>126521</v>
      </c>
      <c r="AR1744" s="31" t="s">
        <v>13</v>
      </c>
      <c r="AS1744" s="31">
        <v>53</v>
      </c>
      <c r="AT1744" s="31">
        <v>14.97</v>
      </c>
      <c r="AU1744" s="48">
        <f t="shared" si="56"/>
        <v>27.77</v>
      </c>
      <c r="AV1744" s="48">
        <f t="shared" si="57"/>
        <v>26.6</v>
      </c>
    </row>
    <row r="1745" spans="9:48" x14ac:dyDescent="0.25">
      <c r="I1745" s="43">
        <v>126522</v>
      </c>
      <c r="J1745" s="43" t="s">
        <v>21</v>
      </c>
      <c r="K1745" s="43">
        <v>29</v>
      </c>
      <c r="L1745" s="43">
        <v>16.87</v>
      </c>
      <c r="M1745" s="43">
        <f>VLOOKUP(fLineItemInvoiceDetail[[#This Row],[Invoice Number]],fInvoiceHeader[[Invoice Number]:[% Sales Discount]],5,0)*fLineItemInvoiceDetail[[#This Row],[Quanity]]*fLineItemInvoiceDetail[[#This Row],[Unit Price]]</f>
        <v>24.461500000000004</v>
      </c>
      <c r="N17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10.958868894601544</v>
      </c>
      <c r="O1745" s="43">
        <f>VLOOKUP(fLineItemInvoiceDetail[[#This Row],[Product]],dProduct[],4,0)*fLineItemInvoiceDetail[[#This Row],[Quanity]]</f>
        <v>101.5</v>
      </c>
      <c r="AQ1745" s="30">
        <v>126522</v>
      </c>
      <c r="AR1745" s="28" t="s">
        <v>21</v>
      </c>
      <c r="AS1745" s="28">
        <v>29</v>
      </c>
      <c r="AT1745" s="28">
        <v>16.87</v>
      </c>
      <c r="AU1745" s="48">
        <f t="shared" si="56"/>
        <v>24.461500000000004</v>
      </c>
      <c r="AV1745" s="48">
        <f t="shared" si="57"/>
        <v>10.958868894601544</v>
      </c>
    </row>
    <row r="1746" spans="9:48" x14ac:dyDescent="0.25">
      <c r="I1746" s="46">
        <v>126522</v>
      </c>
      <c r="J1746" s="46" t="s">
        <v>6</v>
      </c>
      <c r="K1746" s="46">
        <v>31</v>
      </c>
      <c r="L1746" s="46">
        <v>29.87</v>
      </c>
      <c r="M1746" s="46">
        <f>VLOOKUP(fLineItemInvoiceDetail[[#This Row],[Invoice Number]],fInvoiceHeader[[Invoice Number]:[% Sales Discount]],5,0)*fLineItemInvoiceDetail[[#This Row],[Quanity]]*fLineItemInvoiceDetail[[#This Row],[Unit Price]]</f>
        <v>46.298500000000004</v>
      </c>
      <c r="N17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10.041131105398458</v>
      </c>
      <c r="O1746" s="46">
        <f>VLOOKUP(fLineItemInvoiceDetail[[#This Row],[Product]],dProduct[],4,0)*fLineItemInvoiceDetail[[#This Row],[Quanity]]</f>
        <v>93</v>
      </c>
      <c r="AQ1746" s="32">
        <v>126522</v>
      </c>
      <c r="AR1746" s="31" t="s">
        <v>6</v>
      </c>
      <c r="AS1746" s="31">
        <v>31</v>
      </c>
      <c r="AT1746" s="31">
        <v>29.87</v>
      </c>
      <c r="AU1746" s="48">
        <f t="shared" si="56"/>
        <v>46.298500000000004</v>
      </c>
      <c r="AV1746" s="48">
        <f t="shared" si="57"/>
        <v>10.041131105398458</v>
      </c>
    </row>
    <row r="1747" spans="9:48" x14ac:dyDescent="0.25">
      <c r="I1747" s="43">
        <v>126524</v>
      </c>
      <c r="J1747" s="43" t="s">
        <v>21</v>
      </c>
      <c r="K1747" s="43">
        <v>215</v>
      </c>
      <c r="L1747" s="43">
        <v>11.68</v>
      </c>
      <c r="M1747" s="43">
        <f>VLOOKUP(fLineItemInvoiceDetail[[#This Row],[Invoice Number]],fInvoiceHeader[[Invoice Number]:[% Sales Discount]],5,0)*fLineItemInvoiceDetail[[#This Row],[Quanity]]*fLineItemInvoiceDetail[[#This Row],[Unit Price]]</f>
        <v>188.34000000000003</v>
      </c>
      <c r="N17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</v>
      </c>
      <c r="O1747" s="43">
        <f>VLOOKUP(fLineItemInvoiceDetail[[#This Row],[Product]],dProduct[],4,0)*fLineItemInvoiceDetail[[#This Row],[Quanity]]</f>
        <v>752.5</v>
      </c>
      <c r="AQ1747" s="30">
        <v>126524</v>
      </c>
      <c r="AR1747" s="28" t="s">
        <v>21</v>
      </c>
      <c r="AS1747" s="28">
        <v>215</v>
      </c>
      <c r="AT1747" s="28">
        <v>11.68</v>
      </c>
      <c r="AU1747" s="48">
        <f t="shared" si="56"/>
        <v>188.34000000000003</v>
      </c>
      <c r="AV1747" s="48">
        <f t="shared" si="57"/>
        <v>67.2</v>
      </c>
    </row>
    <row r="1748" spans="9:48" x14ac:dyDescent="0.25">
      <c r="I1748" s="46">
        <v>126525</v>
      </c>
      <c r="J1748" s="46" t="s">
        <v>16</v>
      </c>
      <c r="K1748" s="46">
        <v>96</v>
      </c>
      <c r="L1748" s="46">
        <v>11.37</v>
      </c>
      <c r="M1748" s="46">
        <f>VLOOKUP(fLineItemInvoiceDetail[[#This Row],[Invoice Number]],fInvoiceHeader[[Invoice Number]:[% Sales Discount]],5,0)*fLineItemInvoiceDetail[[#This Row],[Quanity]]*fLineItemInvoiceDetail[[#This Row],[Unit Price]]</f>
        <v>109.15271442035814</v>
      </c>
      <c r="N17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50.793749999999996</v>
      </c>
      <c r="O1748" s="46">
        <f>VLOOKUP(fLineItemInvoiceDetail[[#This Row],[Product]],dProduct[],4,0)*fLineItemInvoiceDetail[[#This Row],[Quanity]]</f>
        <v>336</v>
      </c>
      <c r="AQ1748" s="32">
        <v>126525</v>
      </c>
      <c r="AR1748" s="31" t="s">
        <v>16</v>
      </c>
      <c r="AS1748" s="31">
        <v>96</v>
      </c>
      <c r="AT1748" s="31">
        <v>11.37</v>
      </c>
      <c r="AU1748" s="48">
        <f t="shared" si="56"/>
        <v>109.15271442035814</v>
      </c>
      <c r="AV1748" s="48">
        <f t="shared" si="57"/>
        <v>50.793749999999996</v>
      </c>
    </row>
    <row r="1749" spans="9:48" x14ac:dyDescent="0.25">
      <c r="I1749" s="43">
        <v>126525</v>
      </c>
      <c r="J1749" s="43" t="s">
        <v>8</v>
      </c>
      <c r="K1749" s="43">
        <v>80</v>
      </c>
      <c r="L1749" s="43">
        <v>16.77</v>
      </c>
      <c r="M1749" s="43">
        <f>VLOOKUP(fLineItemInvoiceDetail[[#This Row],[Invoice Number]],fInvoiceHeader[[Invoice Number]:[% Sales Discount]],5,0)*fLineItemInvoiceDetail[[#This Row],[Quanity]]*fLineItemInvoiceDetail[[#This Row],[Unit Price]]</f>
        <v>134.1608781024191</v>
      </c>
      <c r="N17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48.375</v>
      </c>
      <c r="O1749" s="43">
        <f>VLOOKUP(fLineItemInvoiceDetail[[#This Row],[Product]],dProduct[],4,0)*fLineItemInvoiceDetail[[#This Row],[Quanity]]</f>
        <v>320</v>
      </c>
      <c r="AQ1749" s="30">
        <v>126525</v>
      </c>
      <c r="AR1749" s="28" t="s">
        <v>8</v>
      </c>
      <c r="AS1749" s="28">
        <v>80</v>
      </c>
      <c r="AT1749" s="28">
        <v>16.77</v>
      </c>
      <c r="AU1749" s="48">
        <f t="shared" si="56"/>
        <v>134.1608781024191</v>
      </c>
      <c r="AV1749" s="48">
        <f t="shared" si="57"/>
        <v>48.375</v>
      </c>
    </row>
    <row r="1750" spans="9:48" x14ac:dyDescent="0.25">
      <c r="I1750" s="46">
        <v>126525</v>
      </c>
      <c r="J1750" s="46" t="s">
        <v>11</v>
      </c>
      <c r="K1750" s="46">
        <v>48</v>
      </c>
      <c r="L1750" s="46">
        <v>12.97</v>
      </c>
      <c r="M1750" s="46">
        <f>VLOOKUP(fLineItemInvoiceDetail[[#This Row],[Invoice Number]],fInvoiceHeader[[Invoice Number]:[% Sales Discount]],5,0)*fLineItemInvoiceDetail[[#This Row],[Quanity]]*fLineItemInvoiceDetail[[#This Row],[Unit Price]]</f>
        <v>62.256407477222744</v>
      </c>
      <c r="N17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36.281249999999993</v>
      </c>
      <c r="O1750" s="46">
        <f>VLOOKUP(fLineItemInvoiceDetail[[#This Row],[Product]],dProduct[],4,0)*fLineItemInvoiceDetail[[#This Row],[Quanity]]</f>
        <v>240</v>
      </c>
      <c r="AQ1750" s="32">
        <v>126525</v>
      </c>
      <c r="AR1750" s="31" t="s">
        <v>11</v>
      </c>
      <c r="AS1750" s="31">
        <v>48</v>
      </c>
      <c r="AT1750" s="31">
        <v>12.97</v>
      </c>
      <c r="AU1750" s="48">
        <f t="shared" si="56"/>
        <v>62.256407477222744</v>
      </c>
      <c r="AV1750" s="48">
        <f t="shared" si="57"/>
        <v>36.281249999999993</v>
      </c>
    </row>
    <row r="1751" spans="9:48" x14ac:dyDescent="0.25">
      <c r="I1751" s="43">
        <v>126526</v>
      </c>
      <c r="J1751" s="43" t="s">
        <v>11</v>
      </c>
      <c r="K1751" s="43">
        <v>53</v>
      </c>
      <c r="L1751" s="43">
        <v>11.97</v>
      </c>
      <c r="M1751" s="43">
        <f>VLOOKUP(fLineItemInvoiceDetail[[#This Row],[Invoice Number]],fInvoiceHeader[[Invoice Number]:[% Sales Discount]],5,0)*fLineItemInvoiceDetail[[#This Row],[Quanity]]*fLineItemInvoiceDetail[[#This Row],[Unit Price]]</f>
        <v>19.03</v>
      </c>
      <c r="N17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32.725000000000001</v>
      </c>
      <c r="O1751" s="43">
        <f>VLOOKUP(fLineItemInvoiceDetail[[#This Row],[Product]],dProduct[],4,0)*fLineItemInvoiceDetail[[#This Row],[Quanity]]</f>
        <v>265</v>
      </c>
      <c r="AQ1751" s="30">
        <v>126526</v>
      </c>
      <c r="AR1751" s="28" t="s">
        <v>11</v>
      </c>
      <c r="AS1751" s="28">
        <v>53</v>
      </c>
      <c r="AT1751" s="28">
        <v>11.97</v>
      </c>
      <c r="AU1751" s="48">
        <f t="shared" si="56"/>
        <v>19.03</v>
      </c>
      <c r="AV1751" s="48">
        <f t="shared" si="57"/>
        <v>32.725000000000001</v>
      </c>
    </row>
    <row r="1752" spans="9:48" x14ac:dyDescent="0.25">
      <c r="I1752" s="46">
        <v>126528</v>
      </c>
      <c r="J1752" s="46" t="s">
        <v>8</v>
      </c>
      <c r="K1752" s="46">
        <v>20</v>
      </c>
      <c r="L1752" s="46">
        <v>22.36</v>
      </c>
      <c r="M1752" s="46">
        <f>VLOOKUP(fLineItemInvoiceDetail[[#This Row],[Invoice Number]],fInvoiceHeader[[Invoice Number]:[% Sales Discount]],5,0)*fLineItemInvoiceDetail[[#This Row],[Quanity]]*fLineItemInvoiceDetail[[#This Row],[Unit Price]]</f>
        <v>44.720575999175665</v>
      </c>
      <c r="N17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10.846261031119369</v>
      </c>
      <c r="O1752" s="46">
        <f>VLOOKUP(fLineItemInvoiceDetail[[#This Row],[Product]],dProduct[],4,0)*fLineItemInvoiceDetail[[#This Row],[Quanity]]</f>
        <v>80</v>
      </c>
      <c r="AQ1752" s="32">
        <v>126528</v>
      </c>
      <c r="AR1752" s="31" t="s">
        <v>8</v>
      </c>
      <c r="AS1752" s="31">
        <v>20</v>
      </c>
      <c r="AT1752" s="31">
        <v>22.36</v>
      </c>
      <c r="AU1752" s="48">
        <f t="shared" si="56"/>
        <v>44.720575999175665</v>
      </c>
      <c r="AV1752" s="48">
        <f t="shared" si="57"/>
        <v>10.846261031119369</v>
      </c>
    </row>
    <row r="1753" spans="9:48" x14ac:dyDescent="0.25">
      <c r="I1753" s="43">
        <v>126528</v>
      </c>
      <c r="J1753" s="43" t="s">
        <v>16</v>
      </c>
      <c r="K1753" s="43">
        <v>42</v>
      </c>
      <c r="L1753" s="43">
        <v>12.32</v>
      </c>
      <c r="M1753" s="43">
        <f>VLOOKUP(fLineItemInvoiceDetail[[#This Row],[Invoice Number]],fInvoiceHeader[[Invoice Number]:[% Sales Discount]],5,0)*fLineItemInvoiceDetail[[#This Row],[Quanity]]*fLineItemInvoiceDetail[[#This Row],[Unit Price]]</f>
        <v>51.744666469171413</v>
      </c>
      <c r="N17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19.930004644681837</v>
      </c>
      <c r="O1753" s="43">
        <f>VLOOKUP(fLineItemInvoiceDetail[[#This Row],[Product]],dProduct[],4,0)*fLineItemInvoiceDetail[[#This Row],[Quanity]]</f>
        <v>147</v>
      </c>
      <c r="AQ1753" s="30">
        <v>126528</v>
      </c>
      <c r="AR1753" s="28" t="s">
        <v>16</v>
      </c>
      <c r="AS1753" s="28">
        <v>42</v>
      </c>
      <c r="AT1753" s="28">
        <v>12.32</v>
      </c>
      <c r="AU1753" s="48">
        <f t="shared" si="56"/>
        <v>51.744666469171413</v>
      </c>
      <c r="AV1753" s="48">
        <f t="shared" si="57"/>
        <v>19.930004644681837</v>
      </c>
    </row>
    <row r="1754" spans="9:48" x14ac:dyDescent="0.25">
      <c r="I1754" s="46">
        <v>126528</v>
      </c>
      <c r="J1754" s="46" t="s">
        <v>11</v>
      </c>
      <c r="K1754" s="46">
        <v>123</v>
      </c>
      <c r="L1754" s="46">
        <v>10.97</v>
      </c>
      <c r="M1754" s="46">
        <f>VLOOKUP(fLineItemInvoiceDetail[[#This Row],[Invoice Number]],fInvoiceHeader[[Invoice Number]:[% Sales Discount]],5,0)*fLineItemInvoiceDetail[[#This Row],[Quanity]]*fLineItemInvoiceDetail[[#This Row],[Unit Price]]</f>
        <v>134.93273792810314</v>
      </c>
      <c r="N17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83.380631676730133</v>
      </c>
      <c r="O1754" s="46">
        <f>VLOOKUP(fLineItemInvoiceDetail[[#This Row],[Product]],dProduct[],4,0)*fLineItemInvoiceDetail[[#This Row],[Quanity]]</f>
        <v>615</v>
      </c>
      <c r="AQ1754" s="32">
        <v>126528</v>
      </c>
      <c r="AR1754" s="31" t="s">
        <v>11</v>
      </c>
      <c r="AS1754" s="31">
        <v>123</v>
      </c>
      <c r="AT1754" s="31">
        <v>10.97</v>
      </c>
      <c r="AU1754" s="48">
        <f t="shared" si="56"/>
        <v>134.93273792810314</v>
      </c>
      <c r="AV1754" s="48">
        <f t="shared" si="57"/>
        <v>83.380631676730133</v>
      </c>
    </row>
    <row r="1755" spans="9:48" x14ac:dyDescent="0.25">
      <c r="I1755" s="43">
        <v>126528</v>
      </c>
      <c r="J1755" s="43" t="s">
        <v>22</v>
      </c>
      <c r="K1755" s="43">
        <v>21</v>
      </c>
      <c r="L1755" s="43">
        <v>60</v>
      </c>
      <c r="M1755" s="43">
        <f>VLOOKUP(fLineItemInvoiceDetail[[#This Row],[Invoice Number]],fInvoiceHeader[[Invoice Number]:[% Sales Discount]],5,0)*fLineItemInvoiceDetail[[#This Row],[Quanity]]*fLineItemInvoiceDetail[[#This Row],[Unit Price]]</f>
        <v>126.00162289570962</v>
      </c>
      <c r="N17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19.930004644681837</v>
      </c>
      <c r="O1755" s="43">
        <f>VLOOKUP(fLineItemInvoiceDetail[[#This Row],[Product]],dProduct[],4,0)*fLineItemInvoiceDetail[[#This Row],[Quanity]]</f>
        <v>147</v>
      </c>
      <c r="AQ1755" s="30">
        <v>126528</v>
      </c>
      <c r="AR1755" s="28" t="s">
        <v>22</v>
      </c>
      <c r="AS1755" s="28">
        <v>21</v>
      </c>
      <c r="AT1755" s="28">
        <v>60</v>
      </c>
      <c r="AU1755" s="48">
        <f t="shared" si="56"/>
        <v>126.00162289570962</v>
      </c>
      <c r="AV1755" s="48">
        <f t="shared" si="57"/>
        <v>19.930004644681837</v>
      </c>
    </row>
    <row r="1756" spans="9:48" x14ac:dyDescent="0.25">
      <c r="I1756" s="46">
        <v>126528</v>
      </c>
      <c r="J1756" s="46" t="s">
        <v>16</v>
      </c>
      <c r="K1756" s="46">
        <v>25</v>
      </c>
      <c r="L1756" s="46">
        <v>12.32</v>
      </c>
      <c r="M1756" s="46">
        <f>VLOOKUP(fLineItemInvoiceDetail[[#This Row],[Invoice Number]],fInvoiceHeader[[Invoice Number]:[% Sales Discount]],5,0)*fLineItemInvoiceDetail[[#This Row],[Quanity]]*fLineItemInvoiceDetail[[#This Row],[Unit Price]]</f>
        <v>30.800396707840129</v>
      </c>
      <c r="N17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11.863098002786808</v>
      </c>
      <c r="O1756" s="46">
        <f>VLOOKUP(fLineItemInvoiceDetail[[#This Row],[Product]],dProduct[],4,0)*fLineItemInvoiceDetail[[#This Row],[Quanity]]</f>
        <v>87.5</v>
      </c>
      <c r="AQ1756" s="32">
        <v>126528</v>
      </c>
      <c r="AR1756" s="31" t="s">
        <v>16</v>
      </c>
      <c r="AS1756" s="31">
        <v>25</v>
      </c>
      <c r="AT1756" s="31">
        <v>12.32</v>
      </c>
      <c r="AU1756" s="48">
        <f t="shared" si="56"/>
        <v>30.800396707840129</v>
      </c>
      <c r="AV1756" s="48">
        <f t="shared" si="57"/>
        <v>11.863098002786808</v>
      </c>
    </row>
    <row r="1757" spans="9:48" x14ac:dyDescent="0.25">
      <c r="I1757" s="43">
        <v>126529</v>
      </c>
      <c r="J1757" s="43" t="s">
        <v>22</v>
      </c>
      <c r="K1757" s="43">
        <v>43</v>
      </c>
      <c r="L1757" s="43">
        <v>48.75</v>
      </c>
      <c r="M1757" s="43">
        <f>VLOOKUP(fLineItemInvoiceDetail[[#This Row],[Invoice Number]],fInvoiceHeader[[Invoice Number]:[% Sales Discount]],5,0)*fLineItemInvoiceDetail[[#This Row],[Quanity]]*fLineItemInvoiceDetail[[#This Row],[Unit Price]]</f>
        <v>209.62672213367946</v>
      </c>
      <c r="N17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36.0189598010775</v>
      </c>
      <c r="O1757" s="43">
        <f>VLOOKUP(fLineItemInvoiceDetail[[#This Row],[Product]],dProduct[],4,0)*fLineItemInvoiceDetail[[#This Row],[Quanity]]</f>
        <v>301</v>
      </c>
      <c r="AQ1757" s="30">
        <v>126529</v>
      </c>
      <c r="AR1757" s="28" t="s">
        <v>22</v>
      </c>
      <c r="AS1757" s="28">
        <v>43</v>
      </c>
      <c r="AT1757" s="28">
        <v>48.75</v>
      </c>
      <c r="AU1757" s="48">
        <f t="shared" si="56"/>
        <v>209.62672213367946</v>
      </c>
      <c r="AV1757" s="48">
        <f t="shared" si="57"/>
        <v>36.0189598010775</v>
      </c>
    </row>
    <row r="1758" spans="9:48" x14ac:dyDescent="0.25">
      <c r="I1758" s="46">
        <v>126529</v>
      </c>
      <c r="J1758" s="46" t="s">
        <v>14</v>
      </c>
      <c r="K1758" s="46">
        <v>70</v>
      </c>
      <c r="L1758" s="46">
        <v>17.37</v>
      </c>
      <c r="M1758" s="46">
        <f>VLOOKUP(fLineItemInvoiceDetail[[#This Row],[Invoice Number]],fInvoiceHeader[[Invoice Number]:[% Sales Discount]],5,0)*fLineItemInvoiceDetail[[#This Row],[Quanity]]*fLineItemInvoiceDetail[[#This Row],[Unit Price]]</f>
        <v>121.5909988991489</v>
      </c>
      <c r="N17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58.635515955242433</v>
      </c>
      <c r="O1758" s="46">
        <f>VLOOKUP(fLineItemInvoiceDetail[[#This Row],[Product]],dProduct[],4,0)*fLineItemInvoiceDetail[[#This Row],[Quanity]]</f>
        <v>490</v>
      </c>
      <c r="AQ1758" s="32">
        <v>126529</v>
      </c>
      <c r="AR1758" s="31" t="s">
        <v>14</v>
      </c>
      <c r="AS1758" s="31">
        <v>70</v>
      </c>
      <c r="AT1758" s="31">
        <v>17.37</v>
      </c>
      <c r="AU1758" s="48">
        <f t="shared" si="56"/>
        <v>121.5909988991489</v>
      </c>
      <c r="AV1758" s="48">
        <f t="shared" si="57"/>
        <v>58.635515955242433</v>
      </c>
    </row>
    <row r="1759" spans="9:48" x14ac:dyDescent="0.25">
      <c r="I1759" s="43">
        <v>126529</v>
      </c>
      <c r="J1759" s="43" t="s">
        <v>16</v>
      </c>
      <c r="K1759" s="43">
        <v>73</v>
      </c>
      <c r="L1759" s="43">
        <v>11.37</v>
      </c>
      <c r="M1759" s="43">
        <f>VLOOKUP(fLineItemInvoiceDetail[[#This Row],[Invoice Number]],fInvoiceHeader[[Invoice Number]:[% Sales Discount]],5,0)*fLineItemInvoiceDetail[[#This Row],[Quanity]]*fLineItemInvoiceDetail[[#This Row],[Unit Price]]</f>
        <v>83.001681878676337</v>
      </c>
      <c r="N17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30.574233319519269</v>
      </c>
      <c r="O1759" s="43">
        <f>VLOOKUP(fLineItemInvoiceDetail[[#This Row],[Product]],dProduct[],4,0)*fLineItemInvoiceDetail[[#This Row],[Quanity]]</f>
        <v>255.5</v>
      </c>
      <c r="AQ1759" s="30">
        <v>126529</v>
      </c>
      <c r="AR1759" s="28" t="s">
        <v>16</v>
      </c>
      <c r="AS1759" s="28">
        <v>73</v>
      </c>
      <c r="AT1759" s="28">
        <v>11.37</v>
      </c>
      <c r="AU1759" s="48">
        <f t="shared" si="56"/>
        <v>83.001681878676337</v>
      </c>
      <c r="AV1759" s="48">
        <f t="shared" si="57"/>
        <v>30.574233319519269</v>
      </c>
    </row>
    <row r="1760" spans="9:48" x14ac:dyDescent="0.25">
      <c r="I1760" s="46">
        <v>126529</v>
      </c>
      <c r="J1760" s="46" t="s">
        <v>8</v>
      </c>
      <c r="K1760" s="46">
        <v>40</v>
      </c>
      <c r="L1760" s="46">
        <v>18.170000000000002</v>
      </c>
      <c r="M1760" s="46">
        <f>VLOOKUP(fLineItemInvoiceDetail[[#This Row],[Invoice Number]],fInvoiceHeader[[Invoice Number]:[% Sales Discount]],5,0)*fLineItemInvoiceDetail[[#This Row],[Quanity]]*fLineItemInvoiceDetail[[#This Row],[Unit Price]]</f>
        <v>72.68059708849529</v>
      </c>
      <c r="N17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19.146290924160795</v>
      </c>
      <c r="O1760" s="46">
        <f>VLOOKUP(fLineItemInvoiceDetail[[#This Row],[Product]],dProduct[],4,0)*fLineItemInvoiceDetail[[#This Row],[Quanity]]</f>
        <v>160</v>
      </c>
      <c r="AQ1760" s="32">
        <v>126529</v>
      </c>
      <c r="AR1760" s="31" t="s">
        <v>8</v>
      </c>
      <c r="AS1760" s="31">
        <v>40</v>
      </c>
      <c r="AT1760" s="31">
        <v>18.170000000000002</v>
      </c>
      <c r="AU1760" s="48">
        <f t="shared" si="56"/>
        <v>72.68059708849529</v>
      </c>
      <c r="AV1760" s="48">
        <f t="shared" si="57"/>
        <v>19.146290924160795</v>
      </c>
    </row>
    <row r="1761" spans="9:48" x14ac:dyDescent="0.25">
      <c r="I1761" s="43">
        <v>126530</v>
      </c>
      <c r="J1761" s="43" t="s">
        <v>14</v>
      </c>
      <c r="K1761" s="43">
        <v>34</v>
      </c>
      <c r="L1761" s="43">
        <v>18.82</v>
      </c>
      <c r="M1761" s="43">
        <f>VLOOKUP(fLineItemInvoiceDetail[[#This Row],[Invoice Number]],fInvoiceHeader[[Invoice Number]:[% Sales Discount]],5,0)*fLineItemInvoiceDetail[[#This Row],[Quanity]]*fLineItemInvoiceDetail[[#This Row],[Unit Price]]</f>
        <v>31.994</v>
      </c>
      <c r="N17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36.043269230769234</v>
      </c>
      <c r="O1761" s="43">
        <f>VLOOKUP(fLineItemInvoiceDetail[[#This Row],[Product]],dProduct[],4,0)*fLineItemInvoiceDetail[[#This Row],[Quanity]]</f>
        <v>238</v>
      </c>
      <c r="AQ1761" s="30">
        <v>126530</v>
      </c>
      <c r="AR1761" s="28" t="s">
        <v>14</v>
      </c>
      <c r="AS1761" s="28">
        <v>34</v>
      </c>
      <c r="AT1761" s="28">
        <v>18.82</v>
      </c>
      <c r="AU1761" s="48">
        <f t="shared" si="56"/>
        <v>31.994</v>
      </c>
      <c r="AV1761" s="48">
        <f t="shared" si="57"/>
        <v>36.043269230769234</v>
      </c>
    </row>
    <row r="1762" spans="9:48" x14ac:dyDescent="0.25">
      <c r="I1762" s="46">
        <v>126530</v>
      </c>
      <c r="J1762" s="46" t="s">
        <v>16</v>
      </c>
      <c r="K1762" s="46">
        <v>36</v>
      </c>
      <c r="L1762" s="46">
        <v>12.32</v>
      </c>
      <c r="M1762" s="46">
        <f>VLOOKUP(fLineItemInvoiceDetail[[#This Row],[Invoice Number]],fInvoiceHeader[[Invoice Number]:[% Sales Discount]],5,0)*fLineItemInvoiceDetail[[#This Row],[Quanity]]*fLineItemInvoiceDetail[[#This Row],[Unit Price]]</f>
        <v>22.175999999999998</v>
      </c>
      <c r="N17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19.08173076923077</v>
      </c>
      <c r="O1762" s="46">
        <f>VLOOKUP(fLineItemInvoiceDetail[[#This Row],[Product]],dProduct[],4,0)*fLineItemInvoiceDetail[[#This Row],[Quanity]]</f>
        <v>126</v>
      </c>
      <c r="AQ1762" s="32">
        <v>126530</v>
      </c>
      <c r="AR1762" s="31" t="s">
        <v>16</v>
      </c>
      <c r="AS1762" s="31">
        <v>36</v>
      </c>
      <c r="AT1762" s="31">
        <v>12.32</v>
      </c>
      <c r="AU1762" s="48">
        <f t="shared" si="56"/>
        <v>22.175999999999998</v>
      </c>
      <c r="AV1762" s="48">
        <f t="shared" si="57"/>
        <v>19.08173076923077</v>
      </c>
    </row>
    <row r="1763" spans="9:48" x14ac:dyDescent="0.25">
      <c r="I1763" s="43">
        <v>126531</v>
      </c>
      <c r="J1763" s="43" t="s">
        <v>13</v>
      </c>
      <c r="K1763" s="43">
        <v>31</v>
      </c>
      <c r="L1763" s="43">
        <v>16.22</v>
      </c>
      <c r="M1763" s="43">
        <f>VLOOKUP(fLineItemInvoiceDetail[[#This Row],[Invoice Number]],fInvoiceHeader[[Invoice Number]:[% Sales Discount]],5,0)*fLineItemInvoiceDetail[[#This Row],[Quanity]]*fLineItemInvoiceDetail[[#This Row],[Unit Price]]</f>
        <v>25.140281500957389</v>
      </c>
      <c r="N17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15.934494680851063</v>
      </c>
      <c r="O1763" s="43">
        <f>VLOOKUP(fLineItemInvoiceDetail[[#This Row],[Product]],dProduct[],4,0)*fLineItemInvoiceDetail[[#This Row],[Quanity]]</f>
        <v>170.5</v>
      </c>
      <c r="AQ1763" s="30">
        <v>126531</v>
      </c>
      <c r="AR1763" s="28" t="s">
        <v>13</v>
      </c>
      <c r="AS1763" s="28">
        <v>31</v>
      </c>
      <c r="AT1763" s="28">
        <v>16.22</v>
      </c>
      <c r="AU1763" s="48">
        <f t="shared" si="56"/>
        <v>25.140281500957389</v>
      </c>
      <c r="AV1763" s="48">
        <f t="shared" si="57"/>
        <v>15.934494680851063</v>
      </c>
    </row>
    <row r="1764" spans="9:48" x14ac:dyDescent="0.25">
      <c r="I1764" s="46">
        <v>126531</v>
      </c>
      <c r="J1764" s="46" t="s">
        <v>16</v>
      </c>
      <c r="K1764" s="46">
        <v>37</v>
      </c>
      <c r="L1764" s="46">
        <v>12.32</v>
      </c>
      <c r="M1764" s="46">
        <f>VLOOKUP(fLineItemInvoiceDetail[[#This Row],[Invoice Number]],fInvoiceHeader[[Invoice Number]:[% Sales Discount]],5,0)*fLineItemInvoiceDetail[[#This Row],[Quanity]]*fLineItemInvoiceDetail[[#This Row],[Unit Price]]</f>
        <v>22.791348632505503</v>
      </c>
      <c r="N17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12.102739361702126</v>
      </c>
      <c r="O1764" s="46">
        <f>VLOOKUP(fLineItemInvoiceDetail[[#This Row],[Product]],dProduct[],4,0)*fLineItemInvoiceDetail[[#This Row],[Quanity]]</f>
        <v>129.5</v>
      </c>
      <c r="AQ1764" s="32">
        <v>126531</v>
      </c>
      <c r="AR1764" s="31" t="s">
        <v>16</v>
      </c>
      <c r="AS1764" s="31">
        <v>37</v>
      </c>
      <c r="AT1764" s="31">
        <v>12.32</v>
      </c>
      <c r="AU1764" s="48">
        <f t="shared" si="56"/>
        <v>22.791348632505503</v>
      </c>
      <c r="AV1764" s="48">
        <f t="shared" si="57"/>
        <v>12.102739361702126</v>
      </c>
    </row>
    <row r="1765" spans="9:48" x14ac:dyDescent="0.25">
      <c r="I1765" s="43">
        <v>126531</v>
      </c>
      <c r="J1765" s="43" t="s">
        <v>11</v>
      </c>
      <c r="K1765" s="43">
        <v>34</v>
      </c>
      <c r="L1765" s="43">
        <v>12.97</v>
      </c>
      <c r="M1765" s="43">
        <f>VLOOKUP(fLineItemInvoiceDetail[[#This Row],[Invoice Number]],fInvoiceHeader[[Invoice Number]:[% Sales Discount]],5,0)*fLineItemInvoiceDetail[[#This Row],[Quanity]]*fLineItemInvoiceDetail[[#This Row],[Unit Price]]</f>
        <v>22.048369866537115</v>
      </c>
      <c r="N17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15.887765957446808</v>
      </c>
      <c r="O1765" s="43">
        <f>VLOOKUP(fLineItemInvoiceDetail[[#This Row],[Product]],dProduct[],4,0)*fLineItemInvoiceDetail[[#This Row],[Quanity]]</f>
        <v>170</v>
      </c>
      <c r="AQ1765" s="30">
        <v>126531</v>
      </c>
      <c r="AR1765" s="28" t="s">
        <v>11</v>
      </c>
      <c r="AS1765" s="28">
        <v>34</v>
      </c>
      <c r="AT1765" s="28">
        <v>12.97</v>
      </c>
      <c r="AU1765" s="48">
        <f t="shared" si="56"/>
        <v>22.048369866537115</v>
      </c>
      <c r="AV1765" s="48">
        <f t="shared" si="57"/>
        <v>15.887765957446808</v>
      </c>
    </row>
    <row r="1766" spans="9:48" x14ac:dyDescent="0.25">
      <c r="I1766" s="46">
        <v>126532</v>
      </c>
      <c r="J1766" s="46" t="s">
        <v>15</v>
      </c>
      <c r="K1766" s="46">
        <v>13</v>
      </c>
      <c r="L1766" s="46">
        <v>27.5</v>
      </c>
      <c r="M1766" s="46">
        <f>VLOOKUP(fLineItemInvoiceDetail[[#This Row],[Invoice Number]],fInvoiceHeader[[Invoice Number]:[% Sales Discount]],5,0)*fLineItemInvoiceDetail[[#This Row],[Quanity]]*fLineItemInvoiceDetail[[#This Row],[Unit Price]]</f>
        <v>12.512919896640826</v>
      </c>
      <c r="N17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6.1955337690631804</v>
      </c>
      <c r="O1766" s="46">
        <f>VLOOKUP(fLineItemInvoiceDetail[[#This Row],[Product]],dProduct[],4,0)*fLineItemInvoiceDetail[[#This Row],[Quanity]]</f>
        <v>65</v>
      </c>
      <c r="AQ1766" s="32">
        <v>126532</v>
      </c>
      <c r="AR1766" s="31" t="s">
        <v>15</v>
      </c>
      <c r="AS1766" s="31">
        <v>13</v>
      </c>
      <c r="AT1766" s="31">
        <v>27.5</v>
      </c>
      <c r="AU1766" s="48">
        <f t="shared" si="56"/>
        <v>12.512919896640826</v>
      </c>
      <c r="AV1766" s="48">
        <f t="shared" si="57"/>
        <v>6.1955337690631804</v>
      </c>
    </row>
    <row r="1767" spans="9:48" x14ac:dyDescent="0.25">
      <c r="I1767" s="43">
        <v>126532</v>
      </c>
      <c r="J1767" s="43" t="s">
        <v>16</v>
      </c>
      <c r="K1767" s="43">
        <v>47</v>
      </c>
      <c r="L1767" s="43">
        <v>12.32</v>
      </c>
      <c r="M1767" s="43">
        <f>VLOOKUP(fLineItemInvoiceDetail[[#This Row],[Invoice Number]],fInvoiceHeader[[Invoice Number]:[% Sales Discount]],5,0)*fLineItemInvoiceDetail[[#This Row],[Quanity]]*fLineItemInvoiceDetail[[#This Row],[Unit Price]]</f>
        <v>20.267080103359174</v>
      </c>
      <c r="N17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15.679466230936818</v>
      </c>
      <c r="O1767" s="43">
        <f>VLOOKUP(fLineItemInvoiceDetail[[#This Row],[Product]],dProduct[],4,0)*fLineItemInvoiceDetail[[#This Row],[Quanity]]</f>
        <v>164.5</v>
      </c>
      <c r="AQ1767" s="30">
        <v>126532</v>
      </c>
      <c r="AR1767" s="28" t="s">
        <v>16</v>
      </c>
      <c r="AS1767" s="28">
        <v>47</v>
      </c>
      <c r="AT1767" s="28">
        <v>12.32</v>
      </c>
      <c r="AU1767" s="48">
        <f t="shared" si="56"/>
        <v>20.267080103359174</v>
      </c>
      <c r="AV1767" s="48">
        <f t="shared" si="57"/>
        <v>15.679466230936818</v>
      </c>
    </row>
    <row r="1768" spans="9:48" x14ac:dyDescent="0.25">
      <c r="I1768" s="46">
        <v>126533</v>
      </c>
      <c r="J1768" s="46" t="s">
        <v>8</v>
      </c>
      <c r="K1768" s="46">
        <v>63</v>
      </c>
      <c r="L1768" s="46">
        <v>16.77</v>
      </c>
      <c r="M1768" s="46">
        <f>VLOOKUP(fLineItemInvoiceDetail[[#This Row],[Invoice Number]],fInvoiceHeader[[Invoice Number]:[% Sales Discount]],5,0)*fLineItemInvoiceDetail[[#This Row],[Quanity]]*fLineItemInvoiceDetail[[#This Row],[Unit Price]]</f>
        <v>52.829999999999991</v>
      </c>
      <c r="N17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1768" s="46">
        <f>VLOOKUP(fLineItemInvoiceDetail[[#This Row],[Product]],dProduct[],4,0)*fLineItemInvoiceDetail[[#This Row],[Quanity]]</f>
        <v>252</v>
      </c>
      <c r="AQ1768" s="32">
        <v>126533</v>
      </c>
      <c r="AR1768" s="31" t="s">
        <v>8</v>
      </c>
      <c r="AS1768" s="31">
        <v>63</v>
      </c>
      <c r="AT1768" s="31">
        <v>16.77</v>
      </c>
      <c r="AU1768" s="48">
        <f t="shared" si="56"/>
        <v>52.829999999999991</v>
      </c>
      <c r="AV1768" s="48">
        <f t="shared" si="57"/>
        <v>33.6</v>
      </c>
    </row>
    <row r="1769" spans="9:48" x14ac:dyDescent="0.25">
      <c r="I1769" s="43">
        <v>126534</v>
      </c>
      <c r="J1769" s="43" t="s">
        <v>16</v>
      </c>
      <c r="K1769" s="43">
        <v>41</v>
      </c>
      <c r="L1769" s="43">
        <v>12.32</v>
      </c>
      <c r="M1769" s="43">
        <f>VLOOKUP(fLineItemInvoiceDetail[[#This Row],[Invoice Number]],fInvoiceHeader[[Invoice Number]:[% Sales Discount]],5,0)*fLineItemInvoiceDetail[[#This Row],[Quanity]]*fLineItemInvoiceDetail[[#This Row],[Unit Price]]</f>
        <v>25.256194398048013</v>
      </c>
      <c r="N17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18.717391304347824</v>
      </c>
      <c r="O1769" s="43">
        <f>VLOOKUP(fLineItemInvoiceDetail[[#This Row],[Product]],dProduct[],4,0)*fLineItemInvoiceDetail[[#This Row],[Quanity]]</f>
        <v>143.5</v>
      </c>
      <c r="AQ1769" s="30">
        <v>126534</v>
      </c>
      <c r="AR1769" s="28" t="s">
        <v>16</v>
      </c>
      <c r="AS1769" s="28">
        <v>41</v>
      </c>
      <c r="AT1769" s="28">
        <v>12.32</v>
      </c>
      <c r="AU1769" s="48">
        <f t="shared" si="56"/>
        <v>25.256194398048013</v>
      </c>
      <c r="AV1769" s="48">
        <f t="shared" si="57"/>
        <v>18.717391304347824</v>
      </c>
    </row>
    <row r="1770" spans="9:48" x14ac:dyDescent="0.25">
      <c r="I1770" s="46">
        <v>126534</v>
      </c>
      <c r="J1770" s="46" t="s">
        <v>21</v>
      </c>
      <c r="K1770" s="46">
        <v>51</v>
      </c>
      <c r="L1770" s="46">
        <v>15.57</v>
      </c>
      <c r="M1770" s="46">
        <f>VLOOKUP(fLineItemInvoiceDetail[[#This Row],[Invoice Number]],fInvoiceHeader[[Invoice Number]:[% Sales Discount]],5,0)*fLineItemInvoiceDetail[[#This Row],[Quanity]]*fLineItemInvoiceDetail[[#This Row],[Unit Price]]</f>
        <v>39.703805601951984</v>
      </c>
      <c r="N17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23.282608695652176</v>
      </c>
      <c r="O1770" s="46">
        <f>VLOOKUP(fLineItemInvoiceDetail[[#This Row],[Product]],dProduct[],4,0)*fLineItemInvoiceDetail[[#This Row],[Quanity]]</f>
        <v>178.5</v>
      </c>
      <c r="AQ1770" s="32">
        <v>126534</v>
      </c>
      <c r="AR1770" s="31" t="s">
        <v>21</v>
      </c>
      <c r="AS1770" s="31">
        <v>51</v>
      </c>
      <c r="AT1770" s="31">
        <v>15.57</v>
      </c>
      <c r="AU1770" s="48">
        <f t="shared" si="56"/>
        <v>39.703805601951984</v>
      </c>
      <c r="AV1770" s="48">
        <f t="shared" si="57"/>
        <v>23.282608695652176</v>
      </c>
    </row>
    <row r="1771" spans="9:48" x14ac:dyDescent="0.25">
      <c r="I1771" s="43">
        <v>126535</v>
      </c>
      <c r="J1771" s="43" t="s">
        <v>22</v>
      </c>
      <c r="K1771" s="43">
        <v>231</v>
      </c>
      <c r="L1771" s="43">
        <v>33.75</v>
      </c>
      <c r="M1771" s="43">
        <f>VLOOKUP(fLineItemInvoiceDetail[[#This Row],[Invoice Number]],fInvoiceHeader[[Invoice Number]:[% Sales Discount]],5,0)*fLineItemInvoiceDetail[[#This Row],[Quanity]]*fLineItemInvoiceDetail[[#This Row],[Unit Price]]</f>
        <v>779.62853725431478</v>
      </c>
      <c r="N17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222.45084112149536</v>
      </c>
      <c r="O1771" s="43">
        <f>VLOOKUP(fLineItemInvoiceDetail[[#This Row],[Product]],dProduct[],4,0)*fLineItemInvoiceDetail[[#This Row],[Quanity]]</f>
        <v>1617</v>
      </c>
      <c r="AQ1771" s="30">
        <v>126535</v>
      </c>
      <c r="AR1771" s="28" t="s">
        <v>22</v>
      </c>
      <c r="AS1771" s="28">
        <v>231</v>
      </c>
      <c r="AT1771" s="28">
        <v>33.75</v>
      </c>
      <c r="AU1771" s="48">
        <f t="shared" si="56"/>
        <v>779.62853725431478</v>
      </c>
      <c r="AV1771" s="48">
        <f t="shared" si="57"/>
        <v>222.45084112149536</v>
      </c>
    </row>
    <row r="1772" spans="9:48" x14ac:dyDescent="0.25">
      <c r="I1772" s="46">
        <v>126535</v>
      </c>
      <c r="J1772" s="46" t="s">
        <v>21</v>
      </c>
      <c r="K1772" s="46">
        <v>33</v>
      </c>
      <c r="L1772" s="46">
        <v>16.87</v>
      </c>
      <c r="M1772" s="46">
        <f>VLOOKUP(fLineItemInvoiceDetail[[#This Row],[Invoice Number]],fInvoiceHeader[[Invoice Number]:[% Sales Discount]],5,0)*fLineItemInvoiceDetail[[#This Row],[Quanity]]*fLineItemInvoiceDetail[[#This Row],[Unit Price]]</f>
        <v>55.671252586159959</v>
      </c>
      <c r="N17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15.889345794392524</v>
      </c>
      <c r="O1772" s="46">
        <f>VLOOKUP(fLineItemInvoiceDetail[[#This Row],[Product]],dProduct[],4,0)*fLineItemInvoiceDetail[[#This Row],[Quanity]]</f>
        <v>115.5</v>
      </c>
      <c r="AQ1772" s="32">
        <v>126535</v>
      </c>
      <c r="AR1772" s="31" t="s">
        <v>21</v>
      </c>
      <c r="AS1772" s="31">
        <v>33</v>
      </c>
      <c r="AT1772" s="31">
        <v>16.87</v>
      </c>
      <c r="AU1772" s="48">
        <f t="shared" si="56"/>
        <v>55.671252586159959</v>
      </c>
      <c r="AV1772" s="48">
        <f t="shared" si="57"/>
        <v>15.889345794392524</v>
      </c>
    </row>
    <row r="1773" spans="9:48" x14ac:dyDescent="0.25">
      <c r="I1773" s="43">
        <v>126535</v>
      </c>
      <c r="J1773" s="43" t="s">
        <v>14</v>
      </c>
      <c r="K1773" s="43">
        <v>20</v>
      </c>
      <c r="L1773" s="43">
        <v>23.16</v>
      </c>
      <c r="M1773" s="43">
        <f>VLOOKUP(fLineItemInvoiceDetail[[#This Row],[Invoice Number]],fInvoiceHeader[[Invoice Number]:[% Sales Discount]],5,0)*fLineItemInvoiceDetail[[#This Row],[Quanity]]*fLineItemInvoiceDetail[[#This Row],[Unit Price]]</f>
        <v>46.320210159525232</v>
      </c>
      <c r="N17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19.25981308411215</v>
      </c>
      <c r="O1773" s="43">
        <f>VLOOKUP(fLineItemInvoiceDetail[[#This Row],[Product]],dProduct[],4,0)*fLineItemInvoiceDetail[[#This Row],[Quanity]]</f>
        <v>140</v>
      </c>
      <c r="AQ1773" s="30">
        <v>126535</v>
      </c>
      <c r="AR1773" s="28" t="s">
        <v>14</v>
      </c>
      <c r="AS1773" s="28">
        <v>20</v>
      </c>
      <c r="AT1773" s="28">
        <v>23.16</v>
      </c>
      <c r="AU1773" s="48">
        <f t="shared" si="56"/>
        <v>46.320210159525232</v>
      </c>
      <c r="AV1773" s="48">
        <f t="shared" si="57"/>
        <v>19.25981308411215</v>
      </c>
    </row>
    <row r="1774" spans="9:48" x14ac:dyDescent="0.25">
      <c r="I1774" s="46">
        <v>126536</v>
      </c>
      <c r="J1774" s="46" t="s">
        <v>16</v>
      </c>
      <c r="K1774" s="46">
        <v>244</v>
      </c>
      <c r="L1774" s="46">
        <v>8.5299999999999994</v>
      </c>
      <c r="M1774" s="46">
        <f>VLOOKUP(fLineItemInvoiceDetail[[#This Row],[Invoice Number]],fInvoiceHeader[[Invoice Number]:[% Sales Discount]],5,0)*fLineItemInvoiceDetail[[#This Row],[Quanity]]*fLineItemInvoiceDetail[[#This Row],[Unit Price]]</f>
        <v>156.09557215323298</v>
      </c>
      <c r="N17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57.753013993541444</v>
      </c>
      <c r="O1774" s="46">
        <f>VLOOKUP(fLineItemInvoiceDetail[[#This Row],[Product]],dProduct[],4,0)*fLineItemInvoiceDetail[[#This Row],[Quanity]]</f>
        <v>854</v>
      </c>
      <c r="AQ1774" s="32">
        <v>126536</v>
      </c>
      <c r="AR1774" s="31" t="s">
        <v>16</v>
      </c>
      <c r="AS1774" s="31">
        <v>244</v>
      </c>
      <c r="AT1774" s="31">
        <v>8.5299999999999994</v>
      </c>
      <c r="AU1774" s="48">
        <f t="shared" si="56"/>
        <v>156.09557215323298</v>
      </c>
      <c r="AV1774" s="48">
        <f t="shared" si="57"/>
        <v>57.753013993541444</v>
      </c>
    </row>
    <row r="1775" spans="9:48" x14ac:dyDescent="0.25">
      <c r="I1775" s="43">
        <v>126536</v>
      </c>
      <c r="J1775" s="43" t="s">
        <v>15</v>
      </c>
      <c r="K1775" s="43">
        <v>15</v>
      </c>
      <c r="L1775" s="43">
        <v>23.16</v>
      </c>
      <c r="M1775" s="43">
        <f>VLOOKUP(fLineItemInvoiceDetail[[#This Row],[Invoice Number]],fInvoiceHeader[[Invoice Number]:[% Sales Discount]],5,0)*fLineItemInvoiceDetail[[#This Row],[Quanity]]*fLineItemInvoiceDetail[[#This Row],[Unit Price]]</f>
        <v>26.054427846767023</v>
      </c>
      <c r="N17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5.071986006458558</v>
      </c>
      <c r="O1775" s="43">
        <f>VLOOKUP(fLineItemInvoiceDetail[[#This Row],[Product]],dProduct[],4,0)*fLineItemInvoiceDetail[[#This Row],[Quanity]]</f>
        <v>75</v>
      </c>
      <c r="AQ1775" s="30">
        <v>126536</v>
      </c>
      <c r="AR1775" s="28" t="s">
        <v>15</v>
      </c>
      <c r="AS1775" s="28">
        <v>15</v>
      </c>
      <c r="AT1775" s="28">
        <v>23.16</v>
      </c>
      <c r="AU1775" s="48">
        <f t="shared" si="56"/>
        <v>26.054427846767023</v>
      </c>
      <c r="AV1775" s="48">
        <f t="shared" si="57"/>
        <v>5.071986006458558</v>
      </c>
    </row>
    <row r="1776" spans="9:48" x14ac:dyDescent="0.25">
      <c r="I1776" s="46">
        <v>126538</v>
      </c>
      <c r="J1776" s="46" t="s">
        <v>6</v>
      </c>
      <c r="K1776" s="46">
        <v>59</v>
      </c>
      <c r="L1776" s="46">
        <v>27.57</v>
      </c>
      <c r="M1776" s="46">
        <f>VLOOKUP(fLineItemInvoiceDetail[[#This Row],[Invoice Number]],fInvoiceHeader[[Invoice Number]:[% Sales Discount]],5,0)*fLineItemInvoiceDetail[[#This Row],[Quanity]]*fLineItemInvoiceDetail[[#This Row],[Unit Price]]</f>
        <v>105.73222072142448</v>
      </c>
      <c r="N17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24.964925373134324</v>
      </c>
      <c r="O1776" s="46">
        <f>VLOOKUP(fLineItemInvoiceDetail[[#This Row],[Product]],dProduct[],4,0)*fLineItemInvoiceDetail[[#This Row],[Quanity]]</f>
        <v>177</v>
      </c>
      <c r="AQ1776" s="32">
        <v>126538</v>
      </c>
      <c r="AR1776" s="31" t="s">
        <v>6</v>
      </c>
      <c r="AS1776" s="31">
        <v>59</v>
      </c>
      <c r="AT1776" s="31">
        <v>27.57</v>
      </c>
      <c r="AU1776" s="48">
        <f t="shared" si="56"/>
        <v>105.73222072142448</v>
      </c>
      <c r="AV1776" s="48">
        <f t="shared" si="57"/>
        <v>24.964925373134324</v>
      </c>
    </row>
    <row r="1777" spans="9:48" x14ac:dyDescent="0.25">
      <c r="I1777" s="43">
        <v>126538</v>
      </c>
      <c r="J1777" s="43" t="s">
        <v>14</v>
      </c>
      <c r="K1777" s="43">
        <v>13</v>
      </c>
      <c r="L1777" s="43">
        <v>27.5</v>
      </c>
      <c r="M1777" s="43">
        <f>VLOOKUP(fLineItemInvoiceDetail[[#This Row],[Invoice Number]],fInvoiceHeader[[Invoice Number]:[% Sales Discount]],5,0)*fLineItemInvoiceDetail[[#This Row],[Quanity]]*fLineItemInvoiceDetail[[#This Row],[Unit Price]]</f>
        <v>23.237779278575491</v>
      </c>
      <c r="N17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12.835074626865669</v>
      </c>
      <c r="O1777" s="43">
        <f>VLOOKUP(fLineItemInvoiceDetail[[#This Row],[Product]],dProduct[],4,0)*fLineItemInvoiceDetail[[#This Row],[Quanity]]</f>
        <v>91</v>
      </c>
      <c r="AQ1777" s="30">
        <v>126538</v>
      </c>
      <c r="AR1777" s="28" t="s">
        <v>14</v>
      </c>
      <c r="AS1777" s="28">
        <v>13</v>
      </c>
      <c r="AT1777" s="28">
        <v>27.5</v>
      </c>
      <c r="AU1777" s="48">
        <f t="shared" si="56"/>
        <v>23.237779278575491</v>
      </c>
      <c r="AV1777" s="48">
        <f t="shared" si="57"/>
        <v>12.835074626865669</v>
      </c>
    </row>
    <row r="1778" spans="9:48" x14ac:dyDescent="0.25">
      <c r="I1778" s="46">
        <v>126539</v>
      </c>
      <c r="J1778" s="46" t="s">
        <v>10</v>
      </c>
      <c r="K1778" s="46">
        <v>69</v>
      </c>
      <c r="L1778" s="46">
        <v>17.37</v>
      </c>
      <c r="M1778" s="46">
        <f>VLOOKUP(fLineItemInvoiceDetail[[#This Row],[Invoice Number]],fInvoiceHeader[[Invoice Number]:[% Sales Discount]],5,0)*fLineItemInvoiceDetail[[#This Row],[Quanity]]*fLineItemInvoiceDetail[[#This Row],[Unit Price]]</f>
        <v>59.930000000000007</v>
      </c>
      <c r="N17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1778" s="46">
        <f>VLOOKUP(fLineItemInvoiceDetail[[#This Row],[Product]],dProduct[],4,0)*fLineItemInvoiceDetail[[#This Row],[Quanity]]</f>
        <v>414</v>
      </c>
      <c r="AQ1778" s="32">
        <v>126539</v>
      </c>
      <c r="AR1778" s="31" t="s">
        <v>10</v>
      </c>
      <c r="AS1778" s="31">
        <v>69</v>
      </c>
      <c r="AT1778" s="31">
        <v>17.37</v>
      </c>
      <c r="AU1778" s="48">
        <f t="shared" si="56"/>
        <v>59.930000000000007</v>
      </c>
      <c r="AV1778" s="48">
        <f t="shared" si="57"/>
        <v>27.3</v>
      </c>
    </row>
    <row r="1779" spans="9:48" x14ac:dyDescent="0.25">
      <c r="I1779" s="43">
        <v>126540</v>
      </c>
      <c r="J1779" s="43" t="s">
        <v>14</v>
      </c>
      <c r="K1779" s="43">
        <v>20</v>
      </c>
      <c r="L1779" s="43">
        <v>23.16</v>
      </c>
      <c r="M1779" s="43">
        <f>VLOOKUP(fLineItemInvoiceDetail[[#This Row],[Invoice Number]],fInvoiceHeader[[Invoice Number]:[% Sales Discount]],5,0)*fLineItemInvoiceDetail[[#This Row],[Quanity]]*fLineItemInvoiceDetail[[#This Row],[Unit Price]]</f>
        <v>16.209439083232812</v>
      </c>
      <c r="N17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12.53731343283582</v>
      </c>
      <c r="O1779" s="43">
        <f>VLOOKUP(fLineItemInvoiceDetail[[#This Row],[Product]],dProduct[],4,0)*fLineItemInvoiceDetail[[#This Row],[Quanity]]</f>
        <v>140</v>
      </c>
      <c r="AQ1779" s="30">
        <v>126540</v>
      </c>
      <c r="AR1779" s="28" t="s">
        <v>14</v>
      </c>
      <c r="AS1779" s="28">
        <v>20</v>
      </c>
      <c r="AT1779" s="28">
        <v>23.16</v>
      </c>
      <c r="AU1779" s="48">
        <f t="shared" si="56"/>
        <v>16.209439083232812</v>
      </c>
      <c r="AV1779" s="48">
        <f t="shared" si="57"/>
        <v>12.53731343283582</v>
      </c>
    </row>
    <row r="1780" spans="9:48" x14ac:dyDescent="0.25">
      <c r="I1780" s="46">
        <v>126540</v>
      </c>
      <c r="J1780" s="46" t="s">
        <v>16</v>
      </c>
      <c r="K1780" s="46">
        <v>27</v>
      </c>
      <c r="L1780" s="46">
        <v>12.32</v>
      </c>
      <c r="M1780" s="46">
        <f>VLOOKUP(fLineItemInvoiceDetail[[#This Row],[Invoice Number]],fInvoiceHeader[[Invoice Number]:[% Sales Discount]],5,0)*fLineItemInvoiceDetail[[#This Row],[Quanity]]*fLineItemInvoiceDetail[[#This Row],[Unit Price]]</f>
        <v>11.640560916767191</v>
      </c>
      <c r="N17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8.4626865671641784</v>
      </c>
      <c r="O1780" s="46">
        <f>VLOOKUP(fLineItemInvoiceDetail[[#This Row],[Product]],dProduct[],4,0)*fLineItemInvoiceDetail[[#This Row],[Quanity]]</f>
        <v>94.5</v>
      </c>
      <c r="AQ1780" s="32">
        <v>126540</v>
      </c>
      <c r="AR1780" s="31" t="s">
        <v>16</v>
      </c>
      <c r="AS1780" s="31">
        <v>27</v>
      </c>
      <c r="AT1780" s="31">
        <v>12.32</v>
      </c>
      <c r="AU1780" s="48">
        <f t="shared" si="56"/>
        <v>11.640560916767191</v>
      </c>
      <c r="AV1780" s="48">
        <f t="shared" si="57"/>
        <v>8.4626865671641784</v>
      </c>
    </row>
  </sheetData>
  <sortState ref="AX23:AX33">
    <sortCondition ref="AX23"/>
  </sortState>
  <pageMargins left="0.7" right="0.7" top="0.75" bottom="0.75" header="0.3" footer="0.3"/>
  <pageSetup orientation="portrait" r:id="rId2"/>
  <tableParts count="3"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 f I n v o i c e H e a d e r 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 f I n v o i c e H e a d e r 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 C o l u m n s \ S h i p p i n g   C o s t s 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f I n v o i c e H e a d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 I n v o i c e   N u m b e r < / s t r i n g > < / k e y > < v a l u e > < i n t > 1 3 5 < / i n t > < / v a l u e > < / i t e m > < i t e m > < k e y > < s t r i n g > S h i p p i n g   C o s t s < / s t r i n g > < / k e y > < v a l u e > < i n t > 1 2 6 < / i n t > < / v a l u e > < / i t e m > < i t e m > < k e y > < s t r i n g > I n v o i c e   D i s c o u n t < / s t r i n g > < / k e y > < v a l u e > < i n t > 1 3 8 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 I n v o i c e   N u m b e r < / s t r i n g > < / k e y > < v a l u e > < i n t > 1 < / i n t > < / v a l u e > < / i t e m > < i t e m > < k e y > < s t r i n g > S h i p p i n g   C o s t s < / s t r i n g > < / k e y > < v a l u e > < i n t > 2 < / i n t > < / v a l u e > < / i t e m > < i t e m > < k e y > < s t r i n g > I n v o i c e   D i s c o u n t 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f L i n e I t e m I n v o i c e D e t a i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 P r o d u c t < / s t r i n g > < / k e y > < v a l u e > < i n t > 8 4 < / i n t > < / v a l u e > < / i t e m > < i t e m > < k e y > < s t r i n g > Q u a n i t y < / s t r i n g > < / k e y > < v a l u e > < i n t > 8 5 < / i n t > < / v a l u e > < / i t e m > < i t e m > < k e y > < s t r i n g > U n i t   P r i c e < / s t r i n g > < / k e y > < v a l u e > < i n t > 9 6 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 Q u a n i t y < / s t r i n g > < / k e y > < v a l u e > < i n t > 2 < / i n t > < / v a l u e > < / i t e m > < i t e m > < k e y > < s t r i n g > U n i t  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D a t a M a s h u p   s q m i d = " f 3 8 7 2 a 3 a - 7 a 5 2 - 4 7 0 e - a 4 3 8 - f 6 3 6 f a 9 8 7 9 7 7 "   x m l n s = " h t t p : / / s c h e m a s . m i c r o s o f t . c o m / D a t a M a s h u p " > A A A A A B c D A A B Q S w M E F A A C A A g A 5 Z u i T J l 1 A l W n A A A A + A A A A B I A H A B D b 2 5 m a W c v U G F j a 2 F n Z S 5 4 b W w g o h g A K K A U A A A A A A A A A A A A A A A A A A A A A A A A A A A A h Y 9 N D o I w G E S v Q r q n P x i U k I + y c C u J C d G 4 b W q F R i i G F s v d X H g k r y C J o u 5 c z u R N 8 u Z x u 0 M + t k 1 w V b 3 V n c k Q w x Q F y s j u q E 2 V o c G d w g T l H L Z C n k W l g g k 2 N h 2 t z l D t 3 C U l x H u P / Q J 3 f U U i S h k 5 F J t S 1 q o V o T b W C S M V + q y O / 1 e I w / 4 l w y M c r 3 B M l w l m C Q M y 1 1 B o 8 0 W i y R h T I D 8 l r I f G D b 3 i y o S 7 E s g c g b x f 8 C d Q S w M E F A A C A A g A 5 Z u i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W b o k w o i k e 4 D g A A A B E A A A A T A B w A R m 9 y b X V s Y X M v U 2 V j d G l v b j E u b S C i G A A o o B Q A A A A A A A A A A A A A A A A A A A A A A A A A A A A r T k 0 u y c z P U w i G 0 I b W A F B L A Q I t A B Q A A g A I A O W b o k y Z d Q J V p w A A A P g A A A A S A A A A A A A A A A A A A A A A A A A A A A B D b 2 5 m a W c v U G F j a 2 F n Z S 5 4 b W x Q S w E C L Q A U A A I A C A D l m 6 J M D 8 r p q 6 Q A A A D p A A A A E w A A A A A A A A A A A A A A A A D z A A A A W 0 N v b n R l b n R f V H l w Z X N d L n h t b F B L A Q I t A B Q A A g A I A O W b o k w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Y E 1 G 8 d / 2 M T p o 5 V e M J D N T 1 A A A A A A I A A A A A A A N m A A D A A A A A E A A A A O q l b B q 0 n 3 L B 4 E j W q 0 8 Y + R I A A A A A B I A A A K A A A A A Q A A A A 6 7 M v A U G b R w z q S d h 8 3 Q 2 i f l A A A A C f u h N M e 0 G r l w 6 q C X Y J t G d z 2 L f 9 z k p f L l p m R j 7 y M U B m Y y q y J D p 3 Q i P 5 g / 0 9 E K 2 M M D 0 E n J 5 D U / e L I T n J U a 2 Q U u t e i l v o R 6 v + k R 9 H k B Z k I w f U O x Q A A A A 3 O 6 0 t R v j 0 W 4 0 Z + U G B o G i 4 n F a 8 Y g = = < / D a t a M a s h u p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92CB3E3-906D-452B-B87F-566C86C734D7}">
  <ds:schemaRefs/>
</ds:datastoreItem>
</file>

<file path=customXml/itemProps2.xml><?xml version="1.0" encoding="utf-8"?>
<ds:datastoreItem xmlns:ds="http://schemas.openxmlformats.org/officeDocument/2006/customXml" ds:itemID="{147A211D-B964-4139-B37D-3B68E41125A7}">
  <ds:schemaRefs/>
</ds:datastoreItem>
</file>

<file path=customXml/itemProps3.xml><?xml version="1.0" encoding="utf-8"?>
<ds:datastoreItem xmlns:ds="http://schemas.openxmlformats.org/officeDocument/2006/customXml" ds:itemID="{A88DDB66-99D6-4A9A-BE90-1A6C16179988}">
  <ds:schemaRefs/>
</ds:datastoreItem>
</file>

<file path=customXml/itemProps4.xml><?xml version="1.0" encoding="utf-8"?>
<ds:datastoreItem xmlns:ds="http://schemas.openxmlformats.org/officeDocument/2006/customXml" ds:itemID="{28F1F597-739D-4B61-BF21-92BC1707658F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7BBE0B07-E342-41D3-A0EA-5500413A6BC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Cover(1493)</vt:lpstr>
      <vt:lpstr>Cover(1493 P2)</vt:lpstr>
      <vt:lpstr>Cover(1494)</vt:lpstr>
      <vt:lpstr>Cover(1495)</vt:lpstr>
      <vt:lpstr>Cover(1496)</vt:lpstr>
      <vt:lpstr>Cover(1497)</vt:lpstr>
      <vt:lpstr>Excel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2018-04-28T16:57:57Z</dcterms:created>
  <dcterms:modified xsi:type="dcterms:W3CDTF">2018-05-10T16:39:51Z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0d05915b-2221-4472-95a1-c031e285a60c</vt:lpwstr>
  </property>
</Properties>
</file>