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27-1435\"/>
    </mc:Choice>
  </mc:AlternateContent>
  <bookViews>
    <workbookView xWindow="0" yWindow="0" windowWidth="28800" windowHeight="12210"/>
  </bookViews>
  <sheets>
    <sheet name="IIR NPV" sheetId="3" r:id="rId1"/>
    <sheet name="Picture" sheetId="4" r:id="rId2"/>
  </sheets>
  <definedNames>
    <definedName name="_xlcn.LinkedTable_dRRRforProjects1" hidden="1">dRRRforProjects[]</definedName>
    <definedName name="_xlcn.LinkedTable_fCashFlowTable1" hidden="1">fCashFlowTable[]</definedName>
    <definedName name="_xlcn.LinkedTable_fRRRValue1" hidden="1">fRRRValue[]</definedName>
    <definedName name="_xlcn.WorksheetConnection_CH08FinanceCalculations.xlsxfManyCashFlowProjects1" hidden="1">fManyCashFlowProjects[]</definedName>
  </definedNames>
  <calcPr calcId="171027"/>
  <pivotCaches>
    <pivotCache cacheId="127" r:id="rId3"/>
    <pivotCache cacheId="13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ManyCashFlowProjects" name="fManyCashFlowProjects" connection="WorksheetConnection_CH08FinanceCalculations.xlsx!fManyCashFlowProjects"/>
          <x15:modelTable id="fRRRValue" name="fRRRValue" connection="LinkedTable_fRRRValue"/>
          <x15:modelTable id="fCashFlowTable" name="fCashFlowTable" connection="LinkedTable_fCashFlowTable"/>
          <x15:modelTable id="dRRRforProjects" name="dRRRforProjects" connection="LinkedTable_dRRRforProjects"/>
        </x15:modelTables>
        <x15:modelRelationships>
          <x15:modelRelationship fromTable="fManyCashFlowProjects" fromColumn="Project" toTable="dRRRforProjects" toColumn="Project"/>
        </x15:modelRelationships>
      </x15:dataModel>
    </ext>
  </extLst>
</workbook>
</file>

<file path=xl/calcChain.xml><?xml version="1.0" encoding="utf-8"?>
<calcChain xmlns="http://schemas.openxmlformats.org/spreadsheetml/2006/main">
  <c r="L17" i="3" l="1"/>
  <c r="E26" i="3"/>
  <c r="E25" i="3"/>
  <c r="E24" i="3"/>
  <c r="E23" i="3"/>
  <c r="F22" i="3"/>
  <c r="E22" i="3"/>
  <c r="E21" i="3"/>
  <c r="E20" i="3"/>
  <c r="E19" i="3"/>
  <c r="E18" i="3"/>
  <c r="F17" i="3"/>
  <c r="E17" i="3"/>
  <c r="P14" i="3"/>
  <c r="F14" i="3"/>
  <c r="E14" i="3"/>
  <c r="P13" i="3"/>
  <c r="F13" i="3"/>
  <c r="E13" i="3"/>
  <c r="P12" i="3"/>
  <c r="F12" i="3"/>
  <c r="E12" i="3"/>
  <c r="P11" i="3"/>
  <c r="F11" i="3"/>
  <c r="E11" i="3"/>
  <c r="P10" i="3"/>
  <c r="F10" i="3"/>
  <c r="E10" i="3"/>
  <c r="P9" i="3"/>
  <c r="F9" i="3"/>
  <c r="E9" i="3"/>
  <c r="P8" i="3"/>
  <c r="H8" i="3"/>
  <c r="F8" i="3"/>
  <c r="E8" i="3"/>
  <c r="P7" i="3"/>
  <c r="F7" i="3"/>
  <c r="E7" i="3"/>
  <c r="P6" i="3"/>
  <c r="F6" i="3"/>
  <c r="E6" i="3"/>
  <c r="P5" i="3"/>
  <c r="F5" i="3"/>
  <c r="E5" i="3"/>
  <c r="P4" i="3"/>
  <c r="H4" i="3"/>
  <c r="F4" i="3"/>
  <c r="E4" i="3"/>
  <c r="J4" i="3" l="1"/>
  <c r="I4" i="3"/>
  <c r="F19" i="3"/>
</calcChain>
</file>

<file path=xl/connections.xml><?xml version="1.0" encoding="utf-8"?>
<connections xmlns="http://schemas.openxmlformats.org/spreadsheetml/2006/main">
  <connection id="1" name="LinkedTable_dRRRforProjects" type="102" refreshedVersion="6" minRefreshableVersion="5">
    <extLst>
      <ext xmlns:x15="http://schemas.microsoft.com/office/spreadsheetml/2010/11/main" uri="{DE250136-89BD-433C-8126-D09CA5730AF9}">
        <x15:connection id="dRRRforProjects">
          <x15:rangePr sourceName="_xlcn.LinkedTable_dRRRforProjects1"/>
        </x15:connection>
      </ext>
    </extLst>
  </connection>
  <connection id="2" name="LinkedTable_fCashFlowTable" type="102" refreshedVersion="6" minRefreshableVersion="5">
    <extLst>
      <ext xmlns:x15="http://schemas.microsoft.com/office/spreadsheetml/2010/11/main" uri="{DE250136-89BD-433C-8126-D09CA5730AF9}">
        <x15:connection id="fCashFlowTable">
          <x15:rangePr sourceName="_xlcn.LinkedTable_fCashFlowTable1"/>
        </x15:connection>
      </ext>
    </extLst>
  </connection>
  <connection id="3" name="LinkedTable_fRRRValue" type="102" refreshedVersion="6" minRefreshableVersion="5">
    <extLst>
      <ext xmlns:x15="http://schemas.microsoft.com/office/spreadsheetml/2010/11/main" uri="{DE250136-89BD-433C-8126-D09CA5730AF9}">
        <x15:connection id="fRRRValue">
          <x15:rangePr sourceName="_xlcn.LinkedTable_fRRRValue1"/>
        </x15:connection>
      </ext>
    </extLst>
  </connection>
  <connection id="4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name="WorksheetConnection_CH08FinanceCalculations.xlsx!fManyCashFlowProjects" type="102" refreshedVersion="6" minRefreshableVersion="5">
    <extLst>
      <ext xmlns:x15="http://schemas.microsoft.com/office/spreadsheetml/2010/11/main" uri="{DE250136-89BD-433C-8126-D09CA5730AF9}">
        <x15:connection id="fManyCashFlowProjects" autoDelete="1">
          <x15:rangePr sourceName="_xlcn.WorksheetConnection_CH08FinanceCalculations.xlsxfManyCashFlowProjects1"/>
        </x15:connection>
      </ext>
    </extLst>
  </connection>
</connections>
</file>

<file path=xl/sharedStrings.xml><?xml version="1.0" encoding="utf-8"?>
<sst xmlns="http://schemas.openxmlformats.org/spreadsheetml/2006/main" count="83" uniqueCount="35">
  <si>
    <t>Reference Video:</t>
  </si>
  <si>
    <t xml:space="preserve">Excel Finance Class 81: XNPV Function XIRR Function - See Algorithm That XNPV uses </t>
  </si>
  <si>
    <t>https://www.youtube.com/watch?v=dqQPmsLHZyE</t>
  </si>
  <si>
    <t>XNPV &amp; XIRR</t>
  </si>
  <si>
    <t>Periods</t>
  </si>
  <si>
    <t>Date</t>
  </si>
  <si>
    <t>Cash Flow</t>
  </si>
  <si>
    <t>Cash Flow for PV</t>
  </si>
  <si>
    <t>Cash Flow using XNPV algorithm</t>
  </si>
  <si>
    <t>RRR</t>
  </si>
  <si>
    <t>NPV using XNPV</t>
  </si>
  <si>
    <t>NPV using XNPV algorithm</t>
  </si>
  <si>
    <t>NPV using PV function</t>
  </si>
  <si>
    <t>PV uses these periods:</t>
  </si>
  <si>
    <t>XNPV uses these periods:</t>
  </si>
  <si>
    <t>* PV function method will be a few dollars/pennies off, sometimes even a few $100 off.</t>
  </si>
  <si>
    <t>XIRR</t>
  </si>
  <si>
    <t>XNPV</t>
  </si>
  <si>
    <t>Months</t>
  </si>
  <si>
    <t>NPV w Formula</t>
  </si>
  <si>
    <t>Years</t>
  </si>
  <si>
    <t>Days</t>
  </si>
  <si>
    <t>IRR</t>
  </si>
  <si>
    <t>NPV</t>
  </si>
  <si>
    <t>Project</t>
  </si>
  <si>
    <t>Project A</t>
  </si>
  <si>
    <t>Project B</t>
  </si>
  <si>
    <t>Project C</t>
  </si>
  <si>
    <t>Internal Rate of Return</t>
  </si>
  <si>
    <t>https://www.youtube.com/playlist?list=PL90E1F26C7B85E78F</t>
  </si>
  <si>
    <t xml:space="preserve">115 Video Playlist for Excel Finance Class </t>
  </si>
  <si>
    <t>Grand Total</t>
  </si>
  <si>
    <t>Excel Magic Trick 1430: XNPV &amp; XIRR DAX Functions for Irregular Cash Flow Net Present Value &amp; IRR</t>
  </si>
  <si>
    <t>Net Presnet Value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</si>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</sst>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\$#,##0.00;\(\$#,##0.00\);\$#,##0.00"/>
    <numFmt numFmtId="166" formatCode="0.00\ %;\-0.00\ %;0.00\ 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NumberFormat="1"/>
    <xf numFmtId="0" fontId="0" fillId="0" borderId="0" xfId="0" pivotButton="1"/>
    <xf numFmtId="0" fontId="5" fillId="0" borderId="0" xfId="2"/>
    <xf numFmtId="0" fontId="6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4" fontId="0" fillId="0" borderId="1" xfId="0" applyNumberFormat="1" applyBorder="1"/>
    <xf numFmtId="44" fontId="2" fillId="0" borderId="1" xfId="1" applyFont="1" applyBorder="1"/>
    <xf numFmtId="8" fontId="0" fillId="2" borderId="1" xfId="0" applyNumberFormat="1" applyFill="1" applyBorder="1"/>
    <xf numFmtId="0" fontId="0" fillId="0" borderId="1" xfId="0" applyFill="1" applyBorder="1"/>
    <xf numFmtId="44" fontId="0" fillId="2" borderId="1" xfId="1" applyFont="1" applyFill="1" applyBorder="1"/>
    <xf numFmtId="8" fontId="0" fillId="2" borderId="1" xfId="1" applyNumberFormat="1" applyFont="1" applyFill="1" applyBorder="1"/>
    <xf numFmtId="44" fontId="2" fillId="4" borderId="1" xfId="1" applyFont="1" applyFill="1" applyBorder="1"/>
    <xf numFmtId="14" fontId="0" fillId="5" borderId="1" xfId="0" applyNumberFormat="1" applyFill="1" applyBorder="1"/>
    <xf numFmtId="44" fontId="2" fillId="6" borderId="1" xfId="1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14" fontId="0" fillId="7" borderId="1" xfId="0" applyNumberFormat="1" applyFill="1" applyBorder="1"/>
    <xf numFmtId="0" fontId="0" fillId="7" borderId="1" xfId="0" applyFill="1" applyBorder="1"/>
    <xf numFmtId="14" fontId="0" fillId="6" borderId="1" xfId="0" applyNumberFormat="1" applyFill="1" applyBorder="1"/>
    <xf numFmtId="0" fontId="0" fillId="6" borderId="1" xfId="0" applyFill="1" applyBorder="1"/>
    <xf numFmtId="14" fontId="0" fillId="8" borderId="1" xfId="0" applyNumberFormat="1" applyFill="1" applyBorder="1"/>
    <xf numFmtId="0" fontId="0" fillId="8" borderId="1" xfId="0" applyFill="1" applyBorder="1"/>
    <xf numFmtId="14" fontId="0" fillId="0" borderId="0" xfId="0" applyNumberFormat="1"/>
    <xf numFmtId="0" fontId="3" fillId="0" borderId="0" xfId="0" applyFont="1"/>
    <xf numFmtId="0" fontId="4" fillId="3" borderId="4" xfId="0" applyFont="1" applyFill="1" applyBorder="1"/>
    <xf numFmtId="0" fontId="0" fillId="0" borderId="5" xfId="0" applyFill="1" applyBorder="1"/>
    <xf numFmtId="0" fontId="0" fillId="0" borderId="0" xfId="0" applyBorder="1"/>
    <xf numFmtId="0" fontId="1" fillId="9" borderId="6" xfId="0" applyFont="1" applyFill="1" applyBorder="1"/>
    <xf numFmtId="14" fontId="0" fillId="10" borderId="6" xfId="0" applyNumberFormat="1" applyFont="1" applyFill="1" applyBorder="1"/>
    <xf numFmtId="14" fontId="0" fillId="0" borderId="6" xfId="0" applyNumberFormat="1" applyFont="1" applyBorder="1"/>
    <xf numFmtId="165" fontId="0" fillId="0" borderId="0" xfId="0" applyNumberFormat="1"/>
    <xf numFmtId="0" fontId="0" fillId="10" borderId="6" xfId="0" applyNumberFormat="1" applyFont="1" applyFill="1" applyBorder="1"/>
    <xf numFmtId="0" fontId="0" fillId="0" borderId="6" xfId="0" applyNumberFormat="1" applyFont="1" applyBorder="1"/>
    <xf numFmtId="14" fontId="0" fillId="0" borderId="6" xfId="0" applyNumberFormat="1" applyBorder="1"/>
    <xf numFmtId="14" fontId="0" fillId="0" borderId="7" xfId="0" applyNumberFormat="1" applyBorder="1"/>
    <xf numFmtId="0" fontId="3" fillId="9" borderId="6" xfId="0" applyFont="1" applyFill="1" applyBorder="1"/>
    <xf numFmtId="166" fontId="0" fillId="0" borderId="0" xfId="0" applyNumberFormat="1"/>
    <xf numFmtId="0" fontId="0" fillId="7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7" fillId="11" borderId="0" xfId="0" applyFont="1" applyFill="1"/>
    <xf numFmtId="0" fontId="9" fillId="0" borderId="0" xfId="0" applyFont="1" applyBorder="1" applyAlignment="1"/>
    <xf numFmtId="0" fontId="0" fillId="0" borderId="8" xfId="0" applyBorder="1"/>
    <xf numFmtId="0" fontId="0" fillId="0" borderId="10" xfId="0" applyBorder="1"/>
    <xf numFmtId="0" fontId="8" fillId="0" borderId="9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13">
    <dxf>
      <numFmt numFmtId="19" formatCode="m/d/yyyy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1.xml"/><Relationship Id="rId34" Type="http://schemas.openxmlformats.org/officeDocument/2006/relationships/customXml" Target="../customXml/item24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36" Type="http://schemas.openxmlformats.org/officeDocument/2006/relationships/customXml" Target="../customXml/item26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2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35" Type="http://schemas.openxmlformats.org/officeDocument/2006/relationships/customXml" Target="../customXml/item25.xml"/><Relationship Id="rId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8282</xdr:colOff>
      <xdr:row>9</xdr:row>
      <xdr:rowOff>82826</xdr:rowOff>
    </xdr:from>
    <xdr:to>
      <xdr:col>16</xdr:col>
      <xdr:colOff>249195</xdr:colOff>
      <xdr:row>11</xdr:row>
      <xdr:rowOff>132936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57CB35-D4C0-4070-A00C-A89F34663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152" y="1880152"/>
          <a:ext cx="2079652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377182</xdr:colOff>
      <xdr:row>5</xdr:row>
      <xdr:rowOff>115956</xdr:rowOff>
    </xdr:from>
    <xdr:to>
      <xdr:col>11</xdr:col>
      <xdr:colOff>16566</xdr:colOff>
      <xdr:row>17</xdr:row>
      <xdr:rowOff>141632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894F1E-7533-4D52-B1AC-EF174A34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747" y="1068456"/>
          <a:ext cx="3316862" cy="24193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2873.467782175925" createdVersion="6" refreshedVersion="6" minRefreshableVersion="3" recordCount="0" supportSubquery="1" supportAdvancedDrill="1">
  <cacheSource type="external" connectionId="4"/>
  <cacheFields count="2">
    <cacheField name="[Measures].[IRR]" caption="IRR" numFmtId="0" hierarchy="8" level="32767"/>
    <cacheField name="[Measures].[NPV]" caption="NPV" numFmtId="0" hierarchy="9" level="32767"/>
  </cacheFields>
  <cacheHierarchies count="17">
    <cacheHierarchy uniqueName="[dRRRforProjects].[Project]" caption="Project" attribute="1" defaultMemberUniqueName="[dRRRforProjects].[Project].[All]" allUniqueName="[dRRRforProjects].[Project].[All]" dimensionUniqueName="[dRRRforProjects]" displayFolder="" count="0" memberValueDatatype="130" unbalanced="0"/>
    <cacheHierarchy uniqueName="[dRRRforProjects].[RRR]" caption="RRR" attribute="1" defaultMemberUniqueName="[dRRRforProjects].[RRR].[All]" allUniqueName="[dRRRforProjects].[RRR].[All]" dimensionUniqueName="[dRRRforProjects]" displayFolder="" count="0" memberValueDatatype="5" unbalanced="0"/>
    <cacheHierarchy uniqueName="[fCashFlowTable].[Date]" caption="Date" attribute="1" time="1" defaultMemberUniqueName="[fCashFlowTable].[Date].[All]" allUniqueName="[fCashFlowTable].[Date].[All]" dimensionUniqueName="[fCashFlowTable]" displayFolder="" count="0" memberValueDatatype="7" unbalanced="0"/>
    <cacheHierarchy uniqueName="[fCashFlowTable].[Cash Flow]" caption="Cash Flow" attribute="1" defaultMemberUniqueName="[fCashFlowTable].[Cash Flow].[All]" allUniqueName="[fCashFlowTable].[Cash Flow].[All]" dimensionUniqueName="[fCashFlowTable]" displayFolder="" count="0" memberValueDatatype="20" unbalanced="0"/>
    <cacheHierarchy uniqueName="[fManyCashFlowProjects].[Project]" caption="Project" attribute="1" defaultMemberUniqueName="[fManyCashFlowProjects].[Project].[All]" allUniqueName="[fManyCashFlowProjects].[Project].[All]" dimensionUniqueName="[fManyCashFlowProjects]" displayFolder="" count="0" memberValueDatatype="130" unbalanced="0"/>
    <cacheHierarchy uniqueName="[fManyCashFlowProjects].[Date]" caption="Date" attribute="1" time="1" defaultMemberUniqueName="[fManyCashFlowProjects].[Date].[All]" allUniqueName="[fManyCashFlowProjects].[Date].[All]" dimensionUniqueName="[fManyCashFlowProjects]" displayFolder="" count="0" memberValueDatatype="7" unbalanced="0"/>
    <cacheHierarchy uniqueName="[fManyCashFlowProjects].[Cash Flow]" caption="Cash Flow" attribute="1" defaultMemberUniqueName="[fManyCashFlowProjects].[Cash Flow].[All]" allUniqueName="[fManyCashFlowProjects].[Cash Flow].[All]" dimensionUniqueName="[fManyCashFlowProjects]" displayFolder="" count="0" memberValueDatatype="20" unbalanced="0"/>
    <cacheHierarchy uniqueName="[fRRRValue].[RRR]" caption="RRR" attribute="1" defaultMemberUniqueName="[fRRRValue].[RRR].[All]" allUniqueName="[fRRRValue].[RRR].[All]" dimensionUniqueName="[fRRRValue]" displayFolder="" count="0" memberValueDatatype="5" unbalanced="0"/>
    <cacheHierarchy uniqueName="[Measures].[IRR]" caption="IRR" measure="1" displayFolder="" measureGroup="fCashFlowTable" count="0" oneField="1">
      <fieldsUsage count="1">
        <fieldUsage x="0"/>
      </fieldsUsage>
    </cacheHierarchy>
    <cacheHierarchy uniqueName="[Measures].[NPV]" caption="NPV" measure="1" displayFolder="" measureGroup="fCashFlowTable" count="0" oneField="1">
      <fieldsUsage count="1">
        <fieldUsage x="1"/>
      </fieldsUsage>
    </cacheHierarchy>
    <cacheHierarchy uniqueName="[Measures].[Net Presnet Value]" caption="Net Presnet Value" measure="1" displayFolder="" measureGroup="fManyCashFlowProjects" count="0"/>
    <cacheHierarchy uniqueName="[Measures].[Internal Rate of Return]" caption="Internal Rate of Return" measure="1" displayFolder="" measureGroup="fManyCashFlowProjects" count="0"/>
    <cacheHierarchy uniqueName="[Measures].[__XL_Count fCashFlowTable]" caption="__XL_Count fCashFlowTable" measure="1" displayFolder="" measureGroup="fCashFlowTable" count="0" hidden="1"/>
    <cacheHierarchy uniqueName="[Measures].[__XL_Count fRRRValue]" caption="__XL_Count fRRRValue" measure="1" displayFolder="" measureGroup="fRRRValue" count="0" hidden="1"/>
    <cacheHierarchy uniqueName="[Measures].[__XL_Count fManyCashFlowProjects]" caption="__XL_Count fManyCashFlowProjects" measure="1" displayFolder="" measureGroup="fManyCashFlowProjects" count="0" hidden="1"/>
    <cacheHierarchy uniqueName="[Measures].[__XL_Count dRRRforProjects]" caption="__XL_Count dRRRforProjects" measure="1" displayFolder="" measureGroup="dRRRforProjects" count="0" hidden="1"/>
    <cacheHierarchy uniqueName="[Measures].[__No measures defined]" caption="__No measures defined" measure="1" displayFolder="" count="0" hidden="1"/>
  </cacheHierarchies>
  <kpis count="0"/>
  <dimensions count="5">
    <dimension name="dRRRforProjects" uniqueName="[dRRRforProjects]" caption="dRRRforProjects"/>
    <dimension name="fCashFlowTable" uniqueName="[fCashFlowTable]" caption="fCashFlowTable"/>
    <dimension name="fManyCashFlowProjects" uniqueName="[fManyCashFlowProjects]" caption="fManyCashFlowProjects"/>
    <dimension name="fRRRValue" uniqueName="[fRRRValue]" caption="fRRRValue"/>
    <dimension measure="1" name="Measures" uniqueName="[Measures]" caption="Measures"/>
  </dimensions>
  <measureGroups count="4">
    <measureGroup name="dRRRforProjects" caption="dRRRforProjects"/>
    <measureGroup name="fCashFlowTable" caption="fCashFlowTable"/>
    <measureGroup name="fManyCashFlowProjects" caption="fManyCashFlowProjects"/>
    <measureGroup name="fRRRValue" caption="fRRRValue"/>
  </measureGroups>
  <maps count="5">
    <map measureGroup="0" dimension="0"/>
    <map measureGroup="1" dimension="1"/>
    <map measureGroup="2" dimension="0"/>
    <map measureGroup="2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Girvin, Michael" refreshedDate="42873.467799305552" backgroundQuery="1" createdVersion="6" refreshedVersion="6" minRefreshableVersion="3" recordCount="0" supportSubquery="1" supportAdvancedDrill="1">
  <cacheSource type="external" connectionId="4"/>
  <cacheFields count="3">
    <cacheField name="[dRRRforProjects].[Project].[Project]" caption="Project" numFmtId="0" level="1">
      <sharedItems count="3">
        <s v="Project A"/>
        <s v="Project B"/>
        <s v="Project C"/>
      </sharedItems>
    </cacheField>
    <cacheField name="[Measures].[Net Presnet Value]" caption="Net Presnet Value" numFmtId="0" hierarchy="10" level="32767"/>
    <cacheField name="[Measures].[Internal Rate of Return]" caption="Internal Rate of Return" numFmtId="0" hierarchy="11" level="32767"/>
  </cacheFields>
  <cacheHierarchies count="17">
    <cacheHierarchy uniqueName="[dRRRforProjects].[Project]" caption="Project" attribute="1" defaultMemberUniqueName="[dRRRforProjects].[Project].[All]" allUniqueName="[dRRRforProjects].[Project].[All]" dimensionUniqueName="[dRRRforProjects]" displayFolder="" count="2" memberValueDatatype="130" unbalanced="0">
      <fieldsUsage count="2">
        <fieldUsage x="-1"/>
        <fieldUsage x="0"/>
      </fieldsUsage>
    </cacheHierarchy>
    <cacheHierarchy uniqueName="[dRRRforProjects].[RRR]" caption="RRR" attribute="1" defaultMemberUniqueName="[dRRRforProjects].[RRR].[All]" allUniqueName="[dRRRforProjects].[RRR].[All]" dimensionUniqueName="[dRRRforProjects]" displayFolder="" count="0" memberValueDatatype="5" unbalanced="0"/>
    <cacheHierarchy uniqueName="[fCashFlowTable].[Date]" caption="Date" attribute="1" time="1" defaultMemberUniqueName="[fCashFlowTable].[Date].[All]" allUniqueName="[fCashFlowTable].[Date].[All]" dimensionUniqueName="[fCashFlowTable]" displayFolder="" count="0" memberValueDatatype="7" unbalanced="0"/>
    <cacheHierarchy uniqueName="[fCashFlowTable].[Cash Flow]" caption="Cash Flow" attribute="1" defaultMemberUniqueName="[fCashFlowTable].[Cash Flow].[All]" allUniqueName="[fCashFlowTable].[Cash Flow].[All]" dimensionUniqueName="[fCashFlowTable]" displayFolder="" count="0" memberValueDatatype="20" unbalanced="0"/>
    <cacheHierarchy uniqueName="[fManyCashFlowProjects].[Project]" caption="Project" attribute="1" defaultMemberUniqueName="[fManyCashFlowProjects].[Project].[All]" allUniqueName="[fManyCashFlowProjects].[Project].[All]" dimensionUniqueName="[fManyCashFlowProjects]" displayFolder="" count="0" memberValueDatatype="130" unbalanced="0"/>
    <cacheHierarchy uniqueName="[fManyCashFlowProjects].[Date]" caption="Date" attribute="1" time="1" defaultMemberUniqueName="[fManyCashFlowProjects].[Date].[All]" allUniqueName="[fManyCashFlowProjects].[Date].[All]" dimensionUniqueName="[fManyCashFlowProjects]" displayFolder="" count="0" memberValueDatatype="7" unbalanced="0"/>
    <cacheHierarchy uniqueName="[fManyCashFlowProjects].[Cash Flow]" caption="Cash Flow" attribute="1" defaultMemberUniqueName="[fManyCashFlowProjects].[Cash Flow].[All]" allUniqueName="[fManyCashFlowProjects].[Cash Flow].[All]" dimensionUniqueName="[fManyCashFlowProjects]" displayFolder="" count="0" memberValueDatatype="20" unbalanced="0"/>
    <cacheHierarchy uniqueName="[fRRRValue].[RRR]" caption="RRR" attribute="1" defaultMemberUniqueName="[fRRRValue].[RRR].[All]" allUniqueName="[fRRRValue].[RRR].[All]" dimensionUniqueName="[fRRRValue]" displayFolder="" count="0" memberValueDatatype="5" unbalanced="0"/>
    <cacheHierarchy uniqueName="[Measures].[IRR]" caption="IRR" measure="1" displayFolder="" measureGroup="fCashFlowTable" count="0"/>
    <cacheHierarchy uniqueName="[Measures].[NPV]" caption="NPV" measure="1" displayFolder="" measureGroup="fCashFlowTable" count="0"/>
    <cacheHierarchy uniqueName="[Measures].[Net Presnet Value]" caption="Net Presnet Value" measure="1" displayFolder="" measureGroup="fManyCashFlowProjects" count="0" oneField="1">
      <fieldsUsage count="1">
        <fieldUsage x="1"/>
      </fieldsUsage>
    </cacheHierarchy>
    <cacheHierarchy uniqueName="[Measures].[Internal Rate of Return]" caption="Internal Rate of Return" measure="1" displayFolder="" measureGroup="fManyCashFlowProjects" count="0" oneField="1">
      <fieldsUsage count="1">
        <fieldUsage x="2"/>
      </fieldsUsage>
    </cacheHierarchy>
    <cacheHierarchy uniqueName="[Measures].[__XL_Count fCashFlowTable]" caption="__XL_Count fCashFlowTable" measure="1" displayFolder="" measureGroup="fCashFlowTable" count="0" hidden="1"/>
    <cacheHierarchy uniqueName="[Measures].[__XL_Count fRRRValue]" caption="__XL_Count fRRRValue" measure="1" displayFolder="" measureGroup="fRRRValue" count="0" hidden="1"/>
    <cacheHierarchy uniqueName="[Measures].[__XL_Count fManyCashFlowProjects]" caption="__XL_Count fManyCashFlowProjects" measure="1" displayFolder="" measureGroup="fManyCashFlowProjects" count="0" hidden="1"/>
    <cacheHierarchy uniqueName="[Measures].[__XL_Count dRRRforProjects]" caption="__XL_Count dRRRforProjects" measure="1" displayFolder="" measureGroup="dRRRforProjects" count="0" hidden="1"/>
    <cacheHierarchy uniqueName="[Measures].[__No measures defined]" caption="__No measures defined" measure="1" displayFolder="" count="0" hidden="1"/>
  </cacheHierarchies>
  <kpis count="0"/>
  <dimensions count="5">
    <dimension name="dRRRforProjects" uniqueName="[dRRRforProjects]" caption="dRRRforProjects"/>
    <dimension name="fCashFlowTable" uniqueName="[fCashFlowTable]" caption="fCashFlowTable"/>
    <dimension name="fManyCashFlowProjects" uniqueName="[fManyCashFlowProjects]" caption="fManyCashFlowProjects"/>
    <dimension name="fRRRValue" uniqueName="[fRRRValue]" caption="fRRRValue"/>
    <dimension measure="1" name="Measures" uniqueName="[Measures]" caption="Measures"/>
  </dimensions>
  <measureGroups count="4">
    <measureGroup name="dRRRforProjects" caption="dRRRforProjects"/>
    <measureGroup name="fCashFlowTable" caption="fCashFlowTable"/>
    <measureGroup name="fManyCashFlowProjects" caption="fManyCashFlowProjects"/>
    <measureGroup name="fRRRValue" caption="fRRRValue"/>
  </measureGroups>
  <maps count="5">
    <map measureGroup="0" dimension="0"/>
    <map measureGroup="1" dimension="1"/>
    <map measureGroup="2" dimension="0"/>
    <map measureGroup="2" dimension="2"/>
    <map measureGroup="3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30" applyNumberFormats="0" applyBorderFormats="0" applyFontFormats="0" applyPatternFormats="0" applyAlignmentFormats="0" applyWidthHeightFormats="1" dataCaption="Values" tag="5766fe81-63ed-419d-9139-3873a6df87a9" updatedVersion="6" minRefreshableVersion="3" showDrill="0" subtotalHiddenItems="1" itemPrintTitles="1" createdVersion="6" indent="0" compact="0" compactData="0" multipleFieldFilters="0">
  <location ref="N37:P41" firstHeaderRow="0" firstDataRow="1" firstDataCol="1"/>
  <pivotFields count="3">
    <pivotField axis="axisRow" compact="0" allDrilled="1" outline="0" subtotalTop="0" showAll="0" dataSourceSort="1" defaultAttributeDrillState="1">
      <items count="4"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fld="1" subtotal="count" baseField="0" baseItem="0"/>
    <dataField fld="2" subtotal="count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15="http://schemas.microsoft.com/office/spreadsheetml/2010/11/main" uri="{E67621CE-5B39-4880-91FE-76760E9C1902}">
      <x15:pivotTableUISettings>
        <x15:activeTabTopLevelEntity name="[fManyCashFlowProjects]"/>
        <x15:activeTabTopLevelEntity name="[dRRRforProject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127" applyNumberFormats="0" applyBorderFormats="0" applyFontFormats="0" applyPatternFormats="0" applyAlignmentFormats="0" applyWidthHeightFormats="1" dataCaption="Values" tag="2615f83c-008f-44e7-8b11-33ea69d7cf1d" updatedVersion="6" minRefreshableVersion="3" useAutoFormatting="1" itemPrintTitles="1" createdVersion="6" indent="0" compact="0" compactData="0" multipleFieldFilters="0">
  <location ref="N16:O17" firstHeaderRow="0" firstDataRow="1" firstDataCol="0"/>
  <pivotFields count="2">
    <pivotField dataField="1" compact="0" outline="0" subtotalTop="0" showAll="0"/>
    <pivotField dataField="1" compact="0" outline="0" subtotalTop="0"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fld="0" subtotal="count" baseField="0" baseItem="0"/>
    <dataField fld="1" subtotal="count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15="http://schemas.microsoft.com/office/spreadsheetml/2010/11/main" uri="{E67621CE-5B39-4880-91FE-76760E9C1902}">
      <x15:pivotTableUISettings>
        <x15:activeTabTopLevelEntity name="[fCashFlowTable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2" name="fCashFlowTable" displayName="fCashFlowTable" ref="I16:J26" totalsRowShown="0" headerRowDxfId="10">
  <autoFilter ref="I16:J26"/>
  <tableColumns count="2">
    <tableColumn id="1" name="Date" dataDxfId="9"/>
    <tableColumn id="2" name="Cash Fl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fRRRValue" displayName="fRRRValue" ref="L16:L17" totalsRowShown="0" headerRowDxfId="8" dataDxfId="6" headerRowBorderDxfId="7" tableBorderDxfId="5" totalsRowBorderDxfId="4">
  <autoFilter ref="L16:L17"/>
  <tableColumns count="1">
    <tableColumn id="1" name="RRR" dataDxfId="3">
      <calculatedColumnFormula>G17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fManyCashFlowProjects" displayName="fManyCashFlowProjects" ref="H31:J63" totalsRowShown="0" headerRowDxfId="1">
  <autoFilter ref="H31:J63"/>
  <tableColumns count="3">
    <tableColumn id="3" name="Project"/>
    <tableColumn id="1" name="Date" dataDxfId="0"/>
    <tableColumn id="2" name="Cash Flow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dRRRforProjects" displayName="dRRRforProjects" ref="N31:O34" totalsRowShown="0" headerRowDxfId="2">
  <autoFilter ref="N31:O34"/>
  <tableColumns count="2">
    <tableColumn id="1" name="Project"/>
    <tableColumn id="2" name="RR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youtube.com/watch?v=dqQPmsLHZyE" TargetMode="External"/><Relationship Id="rId7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youtube.com/playlist?list=PL90E1F26C7B85E78F" TargetMode="External"/><Relationship Id="rId5" Type="http://schemas.openxmlformats.org/officeDocument/2006/relationships/hyperlink" Target="https://www.youtube.com/playlist?list=PL90E1F26C7B85E78F" TargetMode="External"/><Relationship Id="rId10" Type="http://schemas.openxmlformats.org/officeDocument/2006/relationships/table" Target="../tables/table4.xml"/><Relationship Id="rId4" Type="http://schemas.openxmlformats.org/officeDocument/2006/relationships/hyperlink" Target="https://www.youtube.com/watch?v=dqQPmsLHZyE" TargetMode="External"/><Relationship Id="rId9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zoomScale="70" zoomScaleNormal="70" workbookViewId="0">
      <selection activeCell="U30" sqref="U30"/>
    </sheetView>
  </sheetViews>
  <sheetFormatPr defaultRowHeight="15" x14ac:dyDescent="0.25"/>
  <cols>
    <col min="1" max="1" width="7" customWidth="1"/>
    <col min="2" max="2" width="12.140625" customWidth="1"/>
    <col min="3" max="3" width="12.7109375" customWidth="1"/>
    <col min="4" max="4" width="1.28515625" customWidth="1"/>
    <col min="5" max="5" width="36.5703125" customWidth="1"/>
    <col min="6" max="6" width="13.5703125" customWidth="1"/>
    <col min="7" max="7" width="6.5703125" customWidth="1"/>
    <col min="8" max="8" width="14" customWidth="1"/>
    <col min="9" max="9" width="14.140625" customWidth="1"/>
    <col min="10" max="10" width="14.7109375" customWidth="1"/>
    <col min="11" max="11" width="2.5703125" customWidth="1"/>
    <col min="13" max="13" width="2.5703125" customWidth="1"/>
    <col min="14" max="14" width="13.42578125" bestFit="1" customWidth="1"/>
    <col min="15" max="15" width="13.42578125" customWidth="1"/>
    <col min="16" max="16" width="22.42578125" customWidth="1"/>
  </cols>
  <sheetData>
    <row r="1" spans="1:22" ht="28.5" x14ac:dyDescent="0.45">
      <c r="A1" s="6" t="s">
        <v>3</v>
      </c>
      <c r="E1" s="44" t="s">
        <v>32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6.25" x14ac:dyDescent="0.4">
      <c r="B2" s="6"/>
    </row>
    <row r="3" spans="1:22" ht="90" x14ac:dyDescent="0.25">
      <c r="A3" s="7" t="s">
        <v>4</v>
      </c>
      <c r="B3" s="7" t="s">
        <v>5</v>
      </c>
      <c r="C3" s="7" t="s">
        <v>6</v>
      </c>
      <c r="E3" s="8" t="s">
        <v>7</v>
      </c>
      <c r="F3" s="8" t="s">
        <v>8</v>
      </c>
      <c r="G3" s="7" t="s">
        <v>9</v>
      </c>
      <c r="H3" s="8" t="s">
        <v>10</v>
      </c>
      <c r="I3" s="8" t="s">
        <v>11</v>
      </c>
      <c r="J3" s="8" t="s">
        <v>12</v>
      </c>
      <c r="O3" s="8" t="s">
        <v>13</v>
      </c>
      <c r="P3" s="8" t="s">
        <v>14</v>
      </c>
    </row>
    <row r="4" spans="1:22" x14ac:dyDescent="0.25">
      <c r="A4" s="1">
        <v>0</v>
      </c>
      <c r="B4" s="9">
        <v>40494</v>
      </c>
      <c r="C4" s="10">
        <v>-10000</v>
      </c>
      <c r="E4" s="11">
        <f>-PV($G$4,A4,,C4)</f>
        <v>-10000</v>
      </c>
      <c r="F4" s="11">
        <f>C4/(1+$G$4)^((B4-$B$4)/365)</f>
        <v>-10000</v>
      </c>
      <c r="G4" s="12">
        <v>0.2</v>
      </c>
      <c r="H4" s="13">
        <f>XNPV(G4,C4:C14,B4:B14)</f>
        <v>4326.4138202903523</v>
      </c>
      <c r="I4" s="14">
        <f>SUM(F4:F14)</f>
        <v>4326.4138202903523</v>
      </c>
      <c r="J4" s="14">
        <f>SUM(E4:E14)</f>
        <v>4336.2867057921603</v>
      </c>
      <c r="O4" s="1">
        <v>0</v>
      </c>
      <c r="P4" s="1">
        <f>(B4-$B$4)/365</f>
        <v>0</v>
      </c>
    </row>
    <row r="5" spans="1:22" x14ac:dyDescent="0.25">
      <c r="A5" s="1">
        <v>1</v>
      </c>
      <c r="B5" s="9">
        <v>40859</v>
      </c>
      <c r="C5" s="15">
        <v>3000</v>
      </c>
      <c r="E5" s="11">
        <f t="shared" ref="E5:E14" si="0">-PV($G$4,A5,,C5)</f>
        <v>2500</v>
      </c>
      <c r="F5" s="11">
        <f t="shared" ref="F5:F8" si="1">C5/(1+$G$4)^((B5-$B$4)/365)</f>
        <v>2500</v>
      </c>
      <c r="O5" s="1">
        <v>1</v>
      </c>
      <c r="P5" s="1">
        <f t="shared" ref="P5:P14" si="2">(B5-$B$4)/365</f>
        <v>1</v>
      </c>
    </row>
    <row r="6" spans="1:22" x14ac:dyDescent="0.25">
      <c r="A6" s="1">
        <v>2</v>
      </c>
      <c r="B6" s="9">
        <v>41225</v>
      </c>
      <c r="C6" s="15">
        <v>3000</v>
      </c>
      <c r="E6" s="11">
        <f t="shared" si="0"/>
        <v>2083.3333333333335</v>
      </c>
      <c r="F6" s="11">
        <f t="shared" si="1"/>
        <v>2082.2929450425067</v>
      </c>
      <c r="H6" t="s">
        <v>15</v>
      </c>
      <c r="O6" s="1">
        <v>2</v>
      </c>
      <c r="P6" s="1">
        <f t="shared" si="2"/>
        <v>2.0027397260273974</v>
      </c>
    </row>
    <row r="7" spans="1:22" x14ac:dyDescent="0.25">
      <c r="A7" s="1">
        <v>3</v>
      </c>
      <c r="B7" s="9">
        <v>41590</v>
      </c>
      <c r="C7" s="15">
        <v>3000</v>
      </c>
      <c r="E7" s="11">
        <f t="shared" si="0"/>
        <v>1736.1111111111111</v>
      </c>
      <c r="F7" s="11">
        <f t="shared" si="1"/>
        <v>1735.2441208687555</v>
      </c>
      <c r="H7" s="7" t="s">
        <v>16</v>
      </c>
      <c r="O7" s="1">
        <v>3</v>
      </c>
      <c r="P7" s="1">
        <f t="shared" si="2"/>
        <v>3.0027397260273974</v>
      </c>
    </row>
    <row r="8" spans="1:22" x14ac:dyDescent="0.25">
      <c r="A8" s="1">
        <v>4</v>
      </c>
      <c r="B8" s="9">
        <v>41955</v>
      </c>
      <c r="C8" s="15">
        <v>3000</v>
      </c>
      <c r="E8" s="11">
        <f t="shared" si="0"/>
        <v>1446.7592592592594</v>
      </c>
      <c r="F8" s="11">
        <f t="shared" si="1"/>
        <v>1446.0367673906296</v>
      </c>
      <c r="H8" s="2">
        <f>XIRR(C4:C14,B4:B14)</f>
        <v>0.29951990246772764</v>
      </c>
      <c r="O8" s="1">
        <v>4</v>
      </c>
      <c r="P8" s="1">
        <f t="shared" si="2"/>
        <v>4.0027397260273974</v>
      </c>
    </row>
    <row r="9" spans="1:22" x14ac:dyDescent="0.25">
      <c r="A9" s="1">
        <v>6</v>
      </c>
      <c r="B9" s="16">
        <v>42686</v>
      </c>
      <c r="C9" s="17">
        <v>5000</v>
      </c>
      <c r="E9" s="11">
        <f>-PV($G$4,A9,,C9)</f>
        <v>1674.4898834019207</v>
      </c>
      <c r="F9" s="11">
        <f>C9/(1+$G$4)^((B9-$B$4)/365)</f>
        <v>1672.8178661164336</v>
      </c>
      <c r="O9" s="1">
        <v>6</v>
      </c>
      <c r="P9" s="1">
        <f t="shared" si="2"/>
        <v>6.0054794520547947</v>
      </c>
    </row>
    <row r="10" spans="1:22" x14ac:dyDescent="0.25">
      <c r="A10" s="1">
        <v>7</v>
      </c>
      <c r="B10" s="9">
        <v>43051</v>
      </c>
      <c r="C10" s="17">
        <v>5000</v>
      </c>
      <c r="E10" s="11">
        <f t="shared" si="0"/>
        <v>1395.4082361682672</v>
      </c>
      <c r="F10" s="11">
        <f t="shared" ref="F10:F14" si="3">C10/(1+$G$4)^((B10-$B$4)/365)</f>
        <v>1394.0148884303612</v>
      </c>
      <c r="H10" t="s">
        <v>0</v>
      </c>
      <c r="O10" s="1">
        <v>7</v>
      </c>
      <c r="P10" s="1">
        <f t="shared" si="2"/>
        <v>7.0054794520547947</v>
      </c>
    </row>
    <row r="11" spans="1:22" x14ac:dyDescent="0.25">
      <c r="A11" s="1">
        <v>8</v>
      </c>
      <c r="B11" s="9">
        <v>43416</v>
      </c>
      <c r="C11" s="17">
        <v>5000</v>
      </c>
      <c r="E11" s="11">
        <f t="shared" si="0"/>
        <v>1162.8401968068895</v>
      </c>
      <c r="F11" s="11">
        <f t="shared" si="3"/>
        <v>1161.6790736919677</v>
      </c>
      <c r="H11" s="5" t="s">
        <v>30</v>
      </c>
      <c r="O11" s="1">
        <v>8</v>
      </c>
      <c r="P11" s="1">
        <f t="shared" si="2"/>
        <v>8.0054794520547947</v>
      </c>
    </row>
    <row r="12" spans="1:22" x14ac:dyDescent="0.25">
      <c r="A12" s="1">
        <v>9</v>
      </c>
      <c r="B12" s="9">
        <v>43781</v>
      </c>
      <c r="C12" s="17">
        <v>5000</v>
      </c>
      <c r="E12" s="11">
        <f t="shared" si="0"/>
        <v>969.03349733907442</v>
      </c>
      <c r="F12" s="11">
        <f t="shared" si="3"/>
        <v>968.06589474330644</v>
      </c>
      <c r="H12" s="5" t="s">
        <v>29</v>
      </c>
      <c r="O12" s="1">
        <v>9</v>
      </c>
      <c r="P12" s="1">
        <f t="shared" si="2"/>
        <v>9.0054794520547947</v>
      </c>
    </row>
    <row r="13" spans="1:22" x14ac:dyDescent="0.25">
      <c r="A13" s="1">
        <v>10</v>
      </c>
      <c r="B13" s="9">
        <v>44147</v>
      </c>
      <c r="C13" s="17">
        <v>5000</v>
      </c>
      <c r="E13" s="11">
        <f t="shared" si="0"/>
        <v>807.52791444922877</v>
      </c>
      <c r="F13" s="11">
        <f t="shared" si="3"/>
        <v>806.31871318409969</v>
      </c>
      <c r="H13" s="5" t="s">
        <v>1</v>
      </c>
      <c r="O13" s="1">
        <v>10</v>
      </c>
      <c r="P13" s="1">
        <f t="shared" si="2"/>
        <v>10.008219178082191</v>
      </c>
    </row>
    <row r="14" spans="1:22" x14ac:dyDescent="0.25">
      <c r="A14" s="1">
        <v>12</v>
      </c>
      <c r="B14" s="16">
        <v>44877</v>
      </c>
      <c r="C14" s="17">
        <v>5000</v>
      </c>
      <c r="E14" s="11">
        <f t="shared" si="0"/>
        <v>560.78327392307551</v>
      </c>
      <c r="F14" s="11">
        <f t="shared" si="3"/>
        <v>559.9435508222914</v>
      </c>
      <c r="H14" s="5" t="s">
        <v>2</v>
      </c>
      <c r="O14" s="1">
        <v>12</v>
      </c>
      <c r="P14" s="1">
        <f t="shared" si="2"/>
        <v>12.008219178082191</v>
      </c>
    </row>
    <row r="16" spans="1:22" x14ac:dyDescent="0.25">
      <c r="B16" s="7" t="s">
        <v>5</v>
      </c>
      <c r="C16" s="7" t="s">
        <v>6</v>
      </c>
      <c r="E16" s="18" t="s">
        <v>6</v>
      </c>
      <c r="F16" s="19" t="s">
        <v>17</v>
      </c>
      <c r="G16" s="7" t="s">
        <v>9</v>
      </c>
      <c r="I16" s="27" t="s">
        <v>5</v>
      </c>
      <c r="J16" s="27" t="s">
        <v>6</v>
      </c>
      <c r="L16" s="28" t="s">
        <v>9</v>
      </c>
      <c r="N16" t="s">
        <v>22</v>
      </c>
      <c r="O16" t="s">
        <v>23</v>
      </c>
    </row>
    <row r="17" spans="1:15" x14ac:dyDescent="0.25">
      <c r="A17" s="41" t="s">
        <v>18</v>
      </c>
      <c r="B17" s="20">
        <v>40494</v>
      </c>
      <c r="C17" s="21">
        <v>-5000</v>
      </c>
      <c r="E17" s="2">
        <f>C17/(1+$G$17)^((B17-$B$17)/365)</f>
        <v>-5000</v>
      </c>
      <c r="F17" s="2">
        <f>XNPV(G17,C17:C26,B17:B26)</f>
        <v>321.49960825234581</v>
      </c>
      <c r="G17" s="1">
        <v>0.15</v>
      </c>
      <c r="I17" s="26">
        <v>40494</v>
      </c>
      <c r="J17">
        <v>-5000</v>
      </c>
      <c r="L17" s="29">
        <f>G17</f>
        <v>0.15</v>
      </c>
      <c r="N17" s="3">
        <v>0.21642826721072161</v>
      </c>
      <c r="O17" s="3">
        <v>321.49960825234581</v>
      </c>
    </row>
    <row r="18" spans="1:15" x14ac:dyDescent="0.25">
      <c r="A18" s="41"/>
      <c r="B18" s="20">
        <v>40524</v>
      </c>
      <c r="C18" s="21">
        <v>700</v>
      </c>
      <c r="E18" s="2">
        <f>C18/(1+$G$17)^((B18-$B$17)/365)</f>
        <v>692.00491078905168</v>
      </c>
      <c r="F18" s="19" t="s">
        <v>19</v>
      </c>
      <c r="I18" s="26">
        <v>40524</v>
      </c>
      <c r="J18">
        <v>700</v>
      </c>
    </row>
    <row r="19" spans="1:15" x14ac:dyDescent="0.25">
      <c r="A19" s="41"/>
      <c r="B19" s="20">
        <v>40555</v>
      </c>
      <c r="C19" s="21">
        <v>700</v>
      </c>
      <c r="E19" s="2">
        <f t="shared" ref="E19:E26" si="4">C19/(1+$G$17)^((B19-$B$17)/365)</f>
        <v>683.83923930471781</v>
      </c>
      <c r="F19" s="2">
        <f>SUM(E17:E26)</f>
        <v>321.49960825234581</v>
      </c>
      <c r="I19" s="26">
        <v>40555</v>
      </c>
      <c r="J19">
        <v>700</v>
      </c>
    </row>
    <row r="20" spans="1:15" x14ac:dyDescent="0.25">
      <c r="A20" s="41"/>
      <c r="B20" s="20">
        <v>40586</v>
      </c>
      <c r="C20" s="21">
        <v>700</v>
      </c>
      <c r="E20" s="2">
        <f t="shared" si="4"/>
        <v>675.76992290363592</v>
      </c>
      <c r="I20" s="26">
        <v>40586</v>
      </c>
      <c r="J20">
        <v>700</v>
      </c>
    </row>
    <row r="21" spans="1:15" x14ac:dyDescent="0.25">
      <c r="A21" s="41"/>
      <c r="B21" s="20">
        <v>40614</v>
      </c>
      <c r="C21" s="21">
        <v>700</v>
      </c>
      <c r="E21" s="2">
        <f t="shared" si="4"/>
        <v>668.5633813245903</v>
      </c>
      <c r="F21" s="7" t="s">
        <v>16</v>
      </c>
      <c r="I21" s="26">
        <v>40614</v>
      </c>
      <c r="J21">
        <v>700</v>
      </c>
    </row>
    <row r="22" spans="1:15" x14ac:dyDescent="0.25">
      <c r="A22" s="42" t="s">
        <v>20</v>
      </c>
      <c r="B22" s="22">
        <v>40980</v>
      </c>
      <c r="C22" s="23">
        <v>700</v>
      </c>
      <c r="E22" s="2">
        <f t="shared" si="4"/>
        <v>581.136896614394</v>
      </c>
      <c r="F22" s="2">
        <f>XIRR(C17:C26,B17:B26)</f>
        <v>0.21642826199531559</v>
      </c>
      <c r="I22" s="26">
        <v>40980</v>
      </c>
      <c r="J22">
        <v>700</v>
      </c>
    </row>
    <row r="23" spans="1:15" x14ac:dyDescent="0.25">
      <c r="A23" s="42"/>
      <c r="B23" s="22">
        <v>41345</v>
      </c>
      <c r="C23" s="23">
        <v>700</v>
      </c>
      <c r="E23" s="2">
        <f t="shared" si="4"/>
        <v>505.33643183860363</v>
      </c>
      <c r="I23" s="26">
        <v>41345</v>
      </c>
      <c r="J23">
        <v>700</v>
      </c>
    </row>
    <row r="24" spans="1:15" x14ac:dyDescent="0.25">
      <c r="A24" s="43" t="s">
        <v>21</v>
      </c>
      <c r="B24" s="24">
        <v>41346</v>
      </c>
      <c r="C24" s="25">
        <v>700</v>
      </c>
      <c r="E24" s="2">
        <f t="shared" si="4"/>
        <v>505.14297079433442</v>
      </c>
      <c r="I24" s="26">
        <v>41346</v>
      </c>
      <c r="J24">
        <v>700</v>
      </c>
    </row>
    <row r="25" spans="1:15" x14ac:dyDescent="0.25">
      <c r="A25" s="43"/>
      <c r="B25" s="24">
        <v>41347</v>
      </c>
      <c r="C25" s="25">
        <v>700</v>
      </c>
      <c r="E25" s="2">
        <f t="shared" si="4"/>
        <v>504.94958381394287</v>
      </c>
      <c r="I25" s="26">
        <v>41347</v>
      </c>
      <c r="J25">
        <v>700</v>
      </c>
    </row>
    <row r="26" spans="1:15" x14ac:dyDescent="0.25">
      <c r="A26" s="43"/>
      <c r="B26" s="24">
        <v>41348</v>
      </c>
      <c r="C26" s="25">
        <v>700</v>
      </c>
      <c r="E26" s="2">
        <f t="shared" si="4"/>
        <v>504.75627086907457</v>
      </c>
      <c r="I26" s="26">
        <v>41348</v>
      </c>
      <c r="J26">
        <v>700</v>
      </c>
    </row>
    <row r="31" spans="1:15" x14ac:dyDescent="0.25">
      <c r="H31" s="39" t="s">
        <v>24</v>
      </c>
      <c r="I31" s="31" t="s">
        <v>5</v>
      </c>
      <c r="J31" s="27" t="s">
        <v>6</v>
      </c>
      <c r="N31" s="27" t="s">
        <v>24</v>
      </c>
      <c r="O31" s="27" t="s">
        <v>9</v>
      </c>
    </row>
    <row r="32" spans="1:15" x14ac:dyDescent="0.25">
      <c r="H32" s="35" t="s">
        <v>25</v>
      </c>
      <c r="I32" s="32">
        <v>40494</v>
      </c>
      <c r="J32">
        <v>-5000</v>
      </c>
      <c r="N32" t="s">
        <v>25</v>
      </c>
      <c r="O32">
        <v>0.15</v>
      </c>
    </row>
    <row r="33" spans="8:16" x14ac:dyDescent="0.25">
      <c r="H33" s="36" t="s">
        <v>25</v>
      </c>
      <c r="I33" s="33">
        <v>40524</v>
      </c>
      <c r="J33">
        <v>700</v>
      </c>
      <c r="N33" t="s">
        <v>26</v>
      </c>
      <c r="O33">
        <v>0.17499999999999999</v>
      </c>
    </row>
    <row r="34" spans="8:16" x14ac:dyDescent="0.25">
      <c r="H34" s="35" t="s">
        <v>25</v>
      </c>
      <c r="I34" s="32">
        <v>40555</v>
      </c>
      <c r="J34">
        <v>700</v>
      </c>
      <c r="N34" t="s">
        <v>27</v>
      </c>
      <c r="O34">
        <v>0.22</v>
      </c>
    </row>
    <row r="35" spans="8:16" x14ac:dyDescent="0.25">
      <c r="H35" s="36" t="s">
        <v>25</v>
      </c>
      <c r="I35" s="33">
        <v>40586</v>
      </c>
      <c r="J35">
        <v>700</v>
      </c>
    </row>
    <row r="36" spans="8:16" x14ac:dyDescent="0.25">
      <c r="H36" s="35" t="s">
        <v>25</v>
      </c>
      <c r="I36" s="32">
        <v>40614</v>
      </c>
      <c r="J36">
        <v>700</v>
      </c>
    </row>
    <row r="37" spans="8:16" x14ac:dyDescent="0.25">
      <c r="H37" s="36" t="s">
        <v>25</v>
      </c>
      <c r="I37" s="33">
        <v>40980</v>
      </c>
      <c r="J37">
        <v>700</v>
      </c>
      <c r="N37" s="4" t="s">
        <v>24</v>
      </c>
      <c r="O37" t="s">
        <v>33</v>
      </c>
      <c r="P37" t="s">
        <v>28</v>
      </c>
    </row>
    <row r="38" spans="8:16" x14ac:dyDescent="0.25">
      <c r="H38" s="35" t="s">
        <v>25</v>
      </c>
      <c r="I38" s="32">
        <v>41345</v>
      </c>
      <c r="J38">
        <v>700</v>
      </c>
      <c r="N38" t="s">
        <v>25</v>
      </c>
      <c r="O38" s="34">
        <v>-904.33704957254963</v>
      </c>
      <c r="P38" s="40">
        <v>-8.6343506723642438E-2</v>
      </c>
    </row>
    <row r="39" spans="8:16" x14ac:dyDescent="0.25">
      <c r="H39" s="36" t="s">
        <v>25</v>
      </c>
      <c r="I39" s="33">
        <v>41346</v>
      </c>
      <c r="J39">
        <v>700</v>
      </c>
      <c r="N39" t="s">
        <v>26</v>
      </c>
      <c r="O39" s="34">
        <v>70674.803294074896</v>
      </c>
      <c r="P39" s="40">
        <v>0.79763636589050302</v>
      </c>
    </row>
    <row r="40" spans="8:16" x14ac:dyDescent="0.25">
      <c r="H40" s="35" t="s">
        <v>25</v>
      </c>
      <c r="I40" s="32">
        <v>41347</v>
      </c>
      <c r="J40">
        <v>700</v>
      </c>
      <c r="N40" t="s">
        <v>27</v>
      </c>
      <c r="O40" s="34">
        <v>13652.643331816076</v>
      </c>
      <c r="P40" s="40">
        <v>0.35031078606843957</v>
      </c>
    </row>
    <row r="41" spans="8:16" x14ac:dyDescent="0.25">
      <c r="H41" s="36" t="s">
        <v>25</v>
      </c>
      <c r="I41" s="33">
        <v>41348</v>
      </c>
      <c r="J41">
        <v>-1000</v>
      </c>
      <c r="N41" t="s">
        <v>31</v>
      </c>
      <c r="O41" s="34"/>
      <c r="P41" s="40">
        <v>0.61523389592766775</v>
      </c>
    </row>
    <row r="42" spans="8:16" x14ac:dyDescent="0.25">
      <c r="H42" t="s">
        <v>26</v>
      </c>
      <c r="I42" s="37">
        <v>40299</v>
      </c>
      <c r="J42">
        <v>-25750</v>
      </c>
    </row>
    <row r="43" spans="8:16" x14ac:dyDescent="0.25">
      <c r="H43" t="s">
        <v>26</v>
      </c>
      <c r="I43" s="37">
        <v>40664</v>
      </c>
      <c r="J43">
        <v>15000</v>
      </c>
    </row>
    <row r="44" spans="8:16" x14ac:dyDescent="0.25">
      <c r="H44" t="s">
        <v>26</v>
      </c>
      <c r="I44" s="37">
        <v>41030</v>
      </c>
      <c r="J44">
        <v>15000</v>
      </c>
    </row>
    <row r="45" spans="8:16" x14ac:dyDescent="0.25">
      <c r="H45" t="s">
        <v>26</v>
      </c>
      <c r="I45" s="37">
        <v>41395</v>
      </c>
      <c r="J45">
        <v>15000</v>
      </c>
    </row>
    <row r="46" spans="8:16" x14ac:dyDescent="0.25">
      <c r="H46" t="s">
        <v>26</v>
      </c>
      <c r="I46" s="37">
        <v>41760</v>
      </c>
      <c r="J46">
        <v>15000</v>
      </c>
    </row>
    <row r="47" spans="8:16" x14ac:dyDescent="0.25">
      <c r="H47" t="s">
        <v>26</v>
      </c>
      <c r="I47" s="37">
        <v>41791</v>
      </c>
      <c r="J47">
        <v>15000</v>
      </c>
    </row>
    <row r="48" spans="8:16" x14ac:dyDescent="0.25">
      <c r="H48" t="s">
        <v>26</v>
      </c>
      <c r="I48" s="37">
        <v>41821</v>
      </c>
      <c r="J48">
        <v>15000</v>
      </c>
    </row>
    <row r="49" spans="8:10" x14ac:dyDescent="0.25">
      <c r="H49" t="s">
        <v>26</v>
      </c>
      <c r="I49" s="37">
        <v>41852</v>
      </c>
      <c r="J49">
        <v>15000</v>
      </c>
    </row>
    <row r="50" spans="8:10" x14ac:dyDescent="0.25">
      <c r="H50" t="s">
        <v>26</v>
      </c>
      <c r="I50" s="37">
        <v>41883</v>
      </c>
      <c r="J50">
        <v>15000</v>
      </c>
    </row>
    <row r="51" spans="8:10" x14ac:dyDescent="0.25">
      <c r="H51" t="s">
        <v>26</v>
      </c>
      <c r="I51" s="37">
        <v>41913</v>
      </c>
      <c r="J51">
        <v>15000</v>
      </c>
    </row>
    <row r="52" spans="8:10" x14ac:dyDescent="0.25">
      <c r="H52" t="s">
        <v>26</v>
      </c>
      <c r="I52" s="37">
        <v>41944</v>
      </c>
      <c r="J52">
        <v>15000</v>
      </c>
    </row>
    <row r="53" spans="8:10" x14ac:dyDescent="0.25">
      <c r="H53" t="s">
        <v>26</v>
      </c>
      <c r="I53" s="37">
        <v>41974</v>
      </c>
      <c r="J53">
        <v>10000</v>
      </c>
    </row>
    <row r="54" spans="8:10" x14ac:dyDescent="0.25">
      <c r="H54" t="s">
        <v>26</v>
      </c>
      <c r="I54" s="37">
        <v>42005</v>
      </c>
      <c r="J54">
        <v>15000</v>
      </c>
    </row>
    <row r="55" spans="8:10" x14ac:dyDescent="0.25">
      <c r="H55" t="s">
        <v>26</v>
      </c>
      <c r="I55" s="37">
        <v>42036</v>
      </c>
      <c r="J55" s="30">
        <v>-2500</v>
      </c>
    </row>
    <row r="56" spans="8:10" x14ac:dyDescent="0.25">
      <c r="H56" s="30" t="s">
        <v>27</v>
      </c>
      <c r="I56" s="38">
        <v>40878</v>
      </c>
      <c r="J56" s="30">
        <v>-50000</v>
      </c>
    </row>
    <row r="57" spans="8:10" x14ac:dyDescent="0.25">
      <c r="H57" s="30" t="s">
        <v>27</v>
      </c>
      <c r="I57" s="38">
        <v>41244</v>
      </c>
      <c r="J57">
        <v>20000</v>
      </c>
    </row>
    <row r="58" spans="8:10" x14ac:dyDescent="0.25">
      <c r="H58" s="30" t="s">
        <v>27</v>
      </c>
      <c r="I58" s="38">
        <v>41579</v>
      </c>
      <c r="J58">
        <v>25000</v>
      </c>
    </row>
    <row r="59" spans="8:10" x14ac:dyDescent="0.25">
      <c r="H59" s="30" t="s">
        <v>27</v>
      </c>
      <c r="I59" s="38">
        <v>41913</v>
      </c>
      <c r="J59">
        <v>15000</v>
      </c>
    </row>
    <row r="60" spans="8:10" x14ac:dyDescent="0.25">
      <c r="H60" s="30" t="s">
        <v>27</v>
      </c>
      <c r="I60" s="38">
        <v>42248</v>
      </c>
      <c r="J60">
        <v>35000</v>
      </c>
    </row>
    <row r="61" spans="8:10" x14ac:dyDescent="0.25">
      <c r="H61" s="30" t="s">
        <v>27</v>
      </c>
      <c r="I61" s="38">
        <v>42278</v>
      </c>
      <c r="J61">
        <v>5000</v>
      </c>
    </row>
    <row r="62" spans="8:10" x14ac:dyDescent="0.25">
      <c r="H62" s="30" t="s">
        <v>27</v>
      </c>
      <c r="I62" s="38">
        <v>42309</v>
      </c>
      <c r="J62">
        <v>5000</v>
      </c>
    </row>
    <row r="63" spans="8:10" x14ac:dyDescent="0.25">
      <c r="H63" s="30" t="s">
        <v>27</v>
      </c>
      <c r="I63" s="38">
        <v>42339</v>
      </c>
      <c r="J63">
        <v>1000</v>
      </c>
    </row>
  </sheetData>
  <mergeCells count="3">
    <mergeCell ref="A17:A21"/>
    <mergeCell ref="A22:A23"/>
    <mergeCell ref="A24:A26"/>
  </mergeCells>
  <hyperlinks>
    <hyperlink ref="H13" r:id="rId3"/>
    <hyperlink ref="H14" r:id="rId4"/>
    <hyperlink ref="H12" r:id="rId5"/>
    <hyperlink ref="H11" r:id="rId6"/>
  </hyperlinks>
  <pageMargins left="0.7" right="0.7" top="0.75" bottom="0.75" header="0.3" footer="0.3"/>
  <tableParts count="4"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9:M12"/>
  <sheetViews>
    <sheetView showGridLines="0" zoomScale="115" zoomScaleNormal="115" workbookViewId="0">
      <selection activeCell="P28" sqref="P28"/>
    </sheetView>
  </sheetViews>
  <sheetFormatPr defaultRowHeight="15" x14ac:dyDescent="0.25"/>
  <sheetData>
    <row r="9" spans="12:13" ht="21.75" thickBot="1" x14ac:dyDescent="0.4">
      <c r="L9" s="45" t="s">
        <v>34</v>
      </c>
    </row>
    <row r="10" spans="12:13" ht="15.75" thickTop="1" x14ac:dyDescent="0.25">
      <c r="L10" s="47"/>
    </row>
    <row r="11" spans="12:13" ht="15.75" thickBot="1" x14ac:dyDescent="0.3">
      <c r="L11" s="46"/>
    </row>
    <row r="12" spans="12:13" ht="15.75" thickTop="1" x14ac:dyDescent="0.25">
      <c r="L12" s="30"/>
      <c r="M12" s="48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f C a s h F l o w T a b l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 C a s h   F l o w < / s t r i n g > < / k e y > < v a l u e > < i n t > 4 1 7 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 C a s h   F l o w 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f R R R V a l u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 R R R < / s t r i n g > < / k e y > < v a l u e > < i n t > 6 0 < / i n t > < / v a l u e > < / i t e m > < / C o l u m n W i d t h s > < C o l u m n D i s p l a y I n d e x > < i t e m > < k e y > < s t r i n g > R R R 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f R R R V a l u e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f C a s h F l o w T a b l e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6 5 8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f M a n y C a s h F l o w P r o j e c t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4 9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d R R R f o r P r o j e c t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6 1 8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 & l t ; S a n d b o x E d i t o r . F o r m u l a B a r S t a t e 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 x m l n s : i = " h t t p : / / w w w . w 3 . o r g / 2 0 0 1 / X M L S c h e m a - i n s t a n c e " & g t ; & l t ; H e i g h t & g t ; 2 2 & l t ; / H e i g h t & g t ; & l t ; / S a n d b o x E d i t o r . F o r m u l a B a r S t a t e & g t ; 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7 7 a f 4 3 3 b - f 9 5 9 - 4 e f 7 - 9 4 2 7 - 0 f 4 6 a c 1 e 1 7 4 b " > < C u s t o m C o n t e n t > < ! [ C D A T A [ < ? x m l   v e r s i o n = " 1 . 0 "   e n c o d i n g = " u t f - 1 6 " ? > < S e t t i n g s > < C a l c u l a t e d F i e l d s > < i t e m > < M e a s u r e N a m e > G r o w t h   R a t e 0 1 < / M e a s u r e N a m e > < D i s p l a y N a m e > G r o w t h   R a t e 0 1 < / D i s p l a y N a m e > < V i s i b l e > F a l s e < / V i s i b l e > < / i t e m > < i t e m > < M e a s u r e N a m e > G r o w t h   R a t e 0 2 < / M e a s u r e N a m e > < D i s p l a y N a m e > G r o w t h   R a t e 0 2 < / D i s p l a y N a m e > < V i s i b l e > F a l s e < / V i s i b l e > < / i t e m > < i t e m > < M e a s u r e N a m e > A v e r a g e   C o m p o u n d i n g   R a t e < / M e a s u r e N a m e > < D i s p l a y N a m e > A v e r a g e   C o m p o u n d i n g   R a t e < / D i s p l a y N a m e > < V i s i b l e > F a l s e < / V i s i b l e > < / i t e m > < i t e m > < M e a s u r e N a m e > R u n n i n g   G r o w t h   R a t e < / M e a s u r e N a m e > < D i s p l a y N a m e > R u n n i n g   G r o w t h   R a t e < / D i s p l a y N a m e > < V i s i b l e > F a l s e < / V i s i b l e > < / i t e m > < i t e m > < M e a s u r e N a m e > V a l u e   o f   $ 1 0 0 0   I n v e s t e m e n t   a t   T i m e   0 < / M e a s u r e N a m e > < D i s p l a y N a m e > V a l u e   o f   $ 1 0 0 0   I n v e s t e m e n t   a t   T i m e   0 < / D i s p l a y N a m e > < V i s i b l e > F a l s e < / V i s i b l e > < / i t e m > < i t e m > < M e a s u r e N a m e > I R R < / M e a s u r e N a m e > < D i s p l a y N a m e > I R R < / D i s p l a y N a m e > < V i s i b l e > F a l s e < / V i s i b l e > < / i t e m > < i t e m > < M e a s u r e N a m e > N P V < / M e a s u r e N a m e > < D i s p l a y N a m e > N P V < / D i s p l a y N a m e > < V i s i b l e > F a l s e < / V i s i b l e > < / i t e m > < i t e m > < M e a s u r e N a m e > A v e r a g e   N u m b e r   P r i n t e d   P a g e s < / M e a s u r e N a m e > < D i s p l a y N a m e > A v e r a g e   N u m b e r   P r i n t e d   P a g e s < / D i s p l a y N a m e > < V i s i b l e > F a l s e < / V i s i b l e > < / i t e m > < i t e m > < M e a s u r e N a m e > S a m p l e   S i z e < / M e a s u r e N a m e > < D i s p l a y N a m e > S a m p l e   S i z e < / D i s p l a y N a m e > < V i s i b l e > F a l s e < / V i s i b l e > < / i t e m > < i t e m > < M e a s u r e N a m e > A l p h a < / M e a s u r e N a m e > < D i s p l a y N a m e > A l p h a < / D i s p l a y N a m e > < V i s i b l e > F a l s e < / V i s i b l e > < / i t e m > < i t e m > < M e a s u r e N a m e > S t a n d a r d   D e v i a t i o n   N u m b e r   P r i n t e d   P a g e s < / M e a s u r e N a m e > < D i s p l a y N a m e > S t a n d a r d   D e v i a t i o n   N u m b e r   P r i n t e d   P a g e s < / D i s p l a y N a m e > < V i s i b l e > F a l s e < / V i s i b l e > < / i t e m > < i t e m > < M e a s u r e N a m e > M a r g i n   o f   E r r o r < / M e a s u r e N a m e > < D i s p l a y N a m e > M a r g i n   o f   E r r o r < / D i s p l a y N a m e > < V i s i b l e > F a l s e < / V i s i b l e > < / i t e m > < i t e m > < M e a s u r e N a m e > U p p e r   L i m i t   f o r   C I < / M e a s u r e N a m e > < D i s p l a y N a m e > U p p e r   L i m i t   f o r   C I < / D i s p l a y N a m e > < V i s i b l e > F a l s e < / V i s i b l e > < / i t e m > < i t e m > < M e a s u r e N a m e > L o w e r   L i m i t   f o r   C I < / M e a s u r e N a m e > < D i s p l a y N a m e > L o w e r   L i m i t   f o r   C I < / D i s p l a y N a m e > < V i s i b l e > F a l s e < / V i s i b l e > < / i t e m > < i t e m > < M e a s u r e N a m e > A d   C l a i m < / M e a s u r e N a m e > < D i s p l a y N a m e > A d   C l a i m 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f M a n y C a s h F l o w P r o j e c t s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j e c t & l t ; / s t r i n g & g t ; & l t ; / k e y & g t ; & l t ; v a l u e & g t ; & l t ; i n t & g t ; 8 0 & l t ; / i n t & g t ; & l t ; / v a l u e & g t ; & l t ; / i t e m & g t ; & l t ; i t e m & g t ; & l t ; k e y & g t ; & l t ; s t r i n g & g t ; D a t e & l t ; / s t r i n g & g t ; & l t ; / k e y & g t ; & l t ; v a l u e & g t ; & l t ; i n t & g t ; 6 5 & l t ; / i n t & g t ; & l t ; / v a l u e & g t ; & l t ; / i t e m & g t ; & l t ; i t e m & g t ; & l t ; k e y & g t ; & l t ; s t r i n g & g t ; C a s h   F l o w & l t ; / s t r i n g & g t ; & l t ; / k e y & g t ; & l t ; v a l u e & g t ; & l t ; i n t & g t ; 9 8 & l t ; / i n t & g t ; & l t ; / v a l u e & g t ; & l t ; / i t e m & g t ; & l t ; / C o l u m n W i d t h s & g t ; & l t ; C o l u m n D i s p l a y I n d e x & g t ; & l t ; i t e m & g t ; & l t ; k e y & g t ; & l t ; s t r i n g & g t ; P r o j e c t & l t ; / s t r i n g & g t ; & l t ; / k e y & g t ; & l t ; v a l u e & g t ; & l t ; i n t & g t ; 0 & l t ; / i n t & g t ; & l t ; / v a l u e & g t ; & l t ; / i t e m & g t ; & l t ; i t e m & g t ; & l t ; k e y & g t ; & l t ; s t r i n g & g t ; D a t e & l t ; / s t r i n g & g t ; & l t ; / k e y & g t ; & l t ; v a l u e & g t ; & l t ; i n t & g t ; 1 & l t ; / i n t & g t ; & l t ; / v a l u e & g t ; & l t ; / i t e m & g t ; & l t ; i t e m & g t ; & l t ; k e y & g t ; & l t ; s t r i n g & g t ; C a s h   F l o w & l t ; / s t r i n g & g t ; & l t ; / k e y & g t ; & l t ; v a l u e & g t ; & l t ; i n t & g t ; 2 & l t ; / i n t & g t ; & l t ; / v a l u e & g t ; & l t ; / i t e m & g t ; & l t ; / C o l u m n D i s p l a y I n d e x & g t ; & l t ; C o l u m n F r o z e n 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f R R R V a l u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 i : t y p e = " S a n d b o x E d i t o r T a b l e W i d g e t V i e w M o d e l K e y " & g t ; & l t ; T a b l e N a m e & g t ; f R R R V a l u e & l t ; / T a b l e N a m e & g t ; & l t ; / K e y & g t ; & l t ; M a i n t a i n e r 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R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C a s h F l o w T a b l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 i : t y p e = " S a n d b o x E d i t o r T a b l e W i d g e t V i e w M o d e l K e y " & g t ; & l t ; T a b l e N a m e & g t ; f C a s h F l o w T a b l e & l t ; / T a b l e N a m e & g t ; & l t ; / K e y & g t ; & l t ; M a i n t a i n e r 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h   F l o w & l t ; / K e y & g t ; & l t ; / a : K e y & g t ; & l t ; a : V a l u e 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M a n y C a s h F l o w P r o j e c t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 i : t y p e = " S a n d b o x E d i t o r T a b l e W i d g e t V i e w M o d e l K e y " & g t ; & l t ; T a b l e N a m e & g t ; f M a n y C a s h F l o w P r o j e c t s & l t ; / T a b l e N a m e & g t ; & l t ; / K e y & g t ; & l t ; M a i n t a i n e r 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h   F l o w & l t ; / K e y & g t ; & l t ; / a : K e y & g t ; & l t ; a : V a l u e 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C a s h F l o w T a b l e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 i : t y p e = " S a n d b o x E d i t o r T a b l e W i d g e t V i e w M o d e l K e y " & g t ; & l t ; T a b l e N a m e & g t ; C a s h F l o w T a b l e & l t ; / T a b l e N a m e & g t ; & l t ; / K e y & g t ; & l t ; M a i n t a i n e r 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h   F l o w & l t ; / K e y & g t ; & l t ; / a : K e y & g t ; & l t ; a : V a l u e 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d R R R f o r P r o j e c t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 i : t y p e = " S a n d b o x E d i t o r T a b l e W i d g e t V i e w M o d e l K e y " & g t ; & l t ; T a b l e N a m e & g t ; d R R R f o r P r o j e c t s & l t ; / T a b l e N a m e & g t ; & l t ; / K e y & g t ; & l t ; M a i n t a i n e r 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R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 d R R R f o r P r o j e c t s 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d R R R f o r P r o j e c t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 P r o j e c t < / s t r i n g > < / k e y > < v a l u e > < i n t > 8 0 < / i n t > < / v a l u e > < / i t e m > < i t e m > < k e y > < s t r i n g > R R R < / s t r i n g > < / k e y > < v a l u e > < i n t > 6 0 < / i n t > < / v a l u e > < / i t e m > < / C o l u m n W i d t h s > < C o l u m n D i s p l a y I n d e x > < i t e m > < k e y > < s t r i n g > P r o j e c t < / s t r i n g > < / k e y > < v a l u e > < i n t > 0 < / i n t > < / v a l u e > < / i t e m > < i t e m > < k e y > < s t r i n g > R R R 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5 7 6 6 f e 8 1 - 6 3 e d - 4 1 9 d - 9 1 3 9 - 3 8 7 3 a 6 d f 8 7 a 9 " > < C u s t o m C o n t e n t > < ! [ C D A T A [ < ? x m l   v e r s i o n = " 1 . 0 "   e n c o d i n g = " u t f - 1 6 " ? > < S e t t i n g s > < C a l c u l a t e d F i e l d s > < i t e m > < M e a s u r e N a m e > I R R < / M e a s u r e N a m e > < D i s p l a y N a m e > I R R < / D i s p l a y N a m e > < V i s i b l e > F a l s e < / V i s i b l e > < / i t e m > < i t e m > < M e a s u r e N a m e > N P V < / M e a s u r e N a m e > < D i s p l a y N a m e > N P V < / D i s p l a y N a m e > < V i s i b l e > F a l s e < / V i s i b l e > < / i t e m > < i t e m > < M e a s u r e N a m e > N e t   P r e s n e t   V a l u e   f o r   P r o j e c t < / M e a s u r e N a m e > < D i s p l a y N a m e > N e t   P r e s n e t   V a l u e   f o r   P r o j e c t < / D i s p l a y N a m e > < V i s i b l e > F a l s e < / V i s i b l e > < / i t e m > < i t e m > < M e a s u r e N a m e > I n t e r n a l   R a t e   o f   R e t u r n < / M e a s u r e N a m e > < D i s p l a y N a m e > I n t e r n a l   R a t e   o f   R e t u r n 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 f C a s h F l o w T a b l e , f R R R V a l u e , f M a n y C a s h F l o w P r o j e c t s , d R R R f o r P r o j e c t s < / C u s t o m C o n t e n t > < / G e m i n i > 
</file>

<file path=customXml/item20.xml>��< ? x m l   v e r s i o n = " 1 . 0 "   e n c o d i n g = " U T F - 1 6 " ? > < G e m i n i   x m l n s = " h t t p : / / g e m i n i / p i v o t c u s t o m i z a t i o n / 2 6 1 5 f 8 3 c - 0 0 8 f - 4 4 e 7 - 8 b 1 1 - 3 3 e a 6 9 d 7 c f 1 d " > < C u s t o m C o n t e n t > < ! [ C D A T A [ < ? x m l   v e r s i o n = " 1 . 0 "   e n c o d i n g = " u t f - 1 6 " ? > < S e t t i n g s > < C a l c u l a t e d F i e l d s > < i t e m > < M e a s u r e N a m e > I R R < / M e a s u r e N a m e > < D i s p l a y N a m e > I R R < / D i s p l a y N a m e > < V i s i b l e > F a l s e < / V i s i b l e > < / i t e m > < i t e m > < M e a s u r e N a m e > N P V < / M e a s u r e N a m e > < D i s p l a y N a m e > N P V < / D i s p l a y N a m e > < V i s i b l e > F a l s e < / V i s i b l e > < / i t e m > < i t e m > < M e a s u r e N a m e > N e t   P r e s n e t   V a l u e   f o r   P r o j e c t < / M e a s u r e N a m e > < D i s p l a y N a m e > N e t   P r e s n e t   V a l u e   f o r   P r o j e c t < / D i s p l a y N a m e > < V i s i b l e > F a l s e < / V i s i b l e > < / i t e m > < i t e m > < M e a s u r e N a m e > I n t e r n a l   R a t e   o f   R e t u r n < / M e a s u r e N a m e > < D i s p l a y N a m e > I n t e r n a l   R a t e   o f   R e t u r n 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5 6 0 ] ] > < / C u s t o m C o n t e n t > < / G e m i n i > 
</file>

<file path=customXml/item2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 f C a s h F l o w T a b l e < / E x c e l T a b l e N a m e > < G e m i n i T a b l e I d > f C a s h F l o w T a b l e 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 f R R R V a l u e < / E x c e l T a b l e N a m e > < G e m i n i T a b l e I d > f R R R V a l u e 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 d R R R f o r P r o j e c t s < / E x c e l T a b l e N a m e > < G e m i n i T a b l e I d > d R R R f o r P r o j e c t s 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 2 0 1 7 - 0 5 - 1 9 T 1 3 : 5 9 : 3 1 . 0 4 1 3 2 5 3 - 0 7 : 0 0 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a s h F l o w T a b l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 i : t y p e = " S a n d b o x E d i t o r M e a s u r e G r i d K e y " & g t ; & l t ; T a b l e N a m e & g t ; C a s h F l o w T a b l e & l t ; / T a b l e N a m e & g t ; & l t ; / K e y & g t ; & l t ; M a i n t a i n e r 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C a s h   F l o w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h   F l o w & l t ; / K e y & g t ; & l t ; / a : K e y & g t ; & l t ; a : V a l u e 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C a s h F l o w T a b l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 i : t y p e = " S a n d b o x E d i t o r M e a s u r e G r i d K e y " & g t ; & l t ; T a b l e N a m e & g t ; f C a s h F l o w T a b l e & l t ; / T a b l e N a m e & g t ; & l t ; / K e y & g t ; & l t ; M a i n t a i n e r 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I R R & l t ; / K e y & g t ; & l t ; / D i a g r a m O b j e c t K e y & g t ; & l t ; D i a g r a m O b j e c t K e y & g t ; & l t ; K e y & g t ; M e a s u r e s \ I R R \ T a g I n f o \ F o r m u l a & l t ; / K e y & g t ; & l t ; / D i a g r a m O b j e c t K e y & g t ; & l t ; D i a g r a m O b j e c t K e y & g t ; & l t ; K e y & g t ; M e a s u r e s \ I R R \ T a g I n f o \ V a l u e & l t ; / K e y & g t ; & l t ; / D i a g r a m O b j e c t K e y & g t ; & l t ; D i a g r a m O b j e c t K e y & g t ; & l t ; K e y & g t ; M e a s u r e s \ N P V & l t ; / K e y & g t ; & l t ; / D i a g r a m O b j e c t K e y & g t ; & l t ; D i a g r a m O b j e c t K e y & g t ; & l t ; K e y & g t ; M e a s u r e s \ N P V \ T a g I n f o \ F o r m u l a & l t ; / K e y & g t ; & l t ; / D i a g r a m O b j e c t K e y & g t ; & l t ; D i a g r a m O b j e c t K e y & g t ; & l t ; K e y & g t ; M e a s u r e s \ N P V \ T a g I n f o \ V a l u e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C a s h   F l o w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R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R R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R R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P V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h   F l o w & l t ; / K e y & g t ; & l t ; / a : K e y & g t ; & l t ; a : V a l u e 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M a n y C a s h F l o w P r o j e c t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 i : t y p e = " S a n d b o x E d i t o r M e a s u r e G r i d K e y " & g t ; & l t ; T a b l e N a m e & g t ; f M a n y C a s h F l o w P r o j e c t s & l t ; / T a b l e N a m e & g t ; & l t ; / K e y & g t ; & l t ; M a i n t a i n e r 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 r e a d o n l y & l t ; / K e y & g t ; & l t ; / D i a g r a m O b j e c t K e y & g t ; & l t ; D i a g r a m O b j e c t K e y & g t ; & l t ; K e y & g t ; M e a s u r e s \ N e t   P r e s n e t   V a l u e & l t ; / K e y & g t ; & l t ; / D i a g r a m O b j e c t K e y & g t ; & l t ; D i a g r a m O b j e c t K e y & g t ; & l t ; K e y & g t ; M e a s u r e s \ N e t   P r e s n e t   V a l u e \ T a g I n f o \ F o r m u l a & l t ; / K e y & g t ; & l t ; / D i a g r a m O b j e c t K e y & g t ; & l t ; D i a g r a m O b j e c t K e y & g t ; & l t ; K e y & g t ; M e a s u r e s \ N e t   P r e s n e t   V a l u e \ T a g I n f o \ V a l u e & l t ; / K e y & g t ; & l t ; / D i a g r a m O b j e c t K e y & g t ; & l t ; D i a g r a m O b j e c t K e y & g t ; & l t ; K e y & g t ; M e a s u r e s \ I n t e r n a l   R a t e   o f   R e t u r n & l t ; / K e y & g t ; & l t ; / D i a g r a m O b j e c t K e y & g t ; & l t ; D i a g r a m O b j e c t K e y & g t ; & l t ; K e y & g t ; M e a s u r e s \ I n t e r n a l   R a t e   o f   R e t u r n \ T a g I n f o \ F o r m u l a & l t ; / K e y & g t ; & l t ; / D i a g r a m O b j e c t K e y & g t ; & l t ; D i a g r a m O b j e c t K e y & g t ; & l t ; K e y & g t ; M e a s u r e s \ I n t e r n a l   R a t e   o f   R e t u r n \ T a g I n f o \ V a l u e & l t ; / K e y & g t ; & l t ; / D i a g r a m O b j e c t K e y & g t ; & l t ; D i a g r a m O b j e c t K e y & g t ; & l t ; K e y & g t ; C o l u m n s \ P r o j e c t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C a s h   F l o w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t   P r e s n e t   V a l u e & l t ; / K e y & g t ; & l t ; / a : K e y & g t ; & l t ; a : V a l u e 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t   P r e s n e t   V a l u e \ T a g I n f o \ F o r m u l a & l t ; / K e y & g t ; & l t ; / a : K e y & g t ; & l t ; a : V a l u e 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N e t   P r e s n e t   V a l u e \ T a g I n f o \ V a l u e & l t ; / K e y & g t ; & l t ; / a : K e y & g t ; & l t ; a : V a l u e 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t e r n a l   R a t e   o f   R e t u r n & l t ; / K e y & g t ; & l t ; / a : K e y & g t ; & l t ; a : V a l u e 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t e r n a l   R a t e   o f   R e t u r n \ T a g I n f o \ F o r m u l a & l t ; / K e y & g t ; & l t ; / a : K e y & g t ; & l t ; a : V a l u e 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I n t e r n a l   R a t e   o f   R e t u r n \ T a g I n f o \ V a l u e & l t ; / K e y & g t ; & l t ; / a : K e y & g t ; & l t ; a : V a l u e 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h   F l o w & l t ; / K e y & g t ; & l t ; / a : K e y & g t ; & l t ; a : V a l u e 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R R R V a l u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 i : t y p e = " S a n d b o x E d i t o r M e a s u r e G r i d K e y " & g t ; & l t ; T a b l e N a m e & g t ; f R R R V a l u e & l t ; / T a b l e N a m e & g t ; & l t ; / K e y & g t ; & l t ; M a i n t a i n e r 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R R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R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d R R R f o r P r o j e c t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 i : t y p e = " S a n d b o x E d i t o r M e a s u r e G r i d K e y " & g t ; & l t ; T a b l e N a m e & g t ; d R R R f o r P r o j e c t s & l t ; / T a b l e N a m e & g t ; & l t ; / K e y & g t ; & l t ; M a i n t a i n e r 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j e c t & l t ; / K e y & g t ; & l t ; / D i a g r a m O b j e c t K e y & g t ; & l t ; D i a g r a m O b j e c t K e y & g t ; & l t ; K e y & g t ; C o l u m n s \ R R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R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 T a g s \ T a b l e s \ & a m p ; l t ; T a b l e s \ f C a s h F l o w T a b l e & a m p ; g t ; & l t ; / K e y & g t ; & l t ; / D i a g r a m O b j e c t K e y & g t ; & l t ; D i a g r a m O b j e c t K e y & g t ; & l t ; K e y & g t ; D y n a m i c   T a g s \ T a b l e s \ & a m p ; l t ; T a b l e s \ f R R R V a l u e & a m p ; g t ; & l t ; / K e y & g t ; & l t ; / D i a g r a m O b j e c t K e y & g t ; & l t ; D i a g r a m O b j e c t K e y & g t ; & l t ; K e y & g t ; D y n a m i c   T a g s \ T a b l e s \ & a m p ; l t ; T a b l e s \ d R R R f o r P r o j e c t s & a m p ; g t ; & l t ; / K e y & g t ; & l t ; / D i a g r a m O b j e c t K e y & g t ; & l t ; D i a g r a m O b j e c t K e y & g t ; & l t ; K e y & g t ; D y n a m i c   T a g s \ T a b l e s \ & a m p ; l t ; T a b l e s \ f M a n y C a s h F l o w P r o j e c t s & a m p ; g t ; & l t ; / K e y & g t ; & l t ; / D i a g r a m O b j e c t K e y & g t ; & l t ; D i a g r a m O b j e c t K e y & g t ; & l t ; K e y & g t ; T a b l e s \ f C a s h F l o w T a b l e & l t ; / K e y & g t ; & l t ; / D i a g r a m O b j e c t K e y & g t ; & l t ; D i a g r a m O b j e c t K e y & g t ; & l t ; K e y & g t ; T a b l e s \ f C a s h F l o w T a b l e \ C o l u m n s \ D a t e & l t ; / K e y & g t ; & l t ; / D i a g r a m O b j e c t K e y & g t ; & l t ; D i a g r a m O b j e c t K e y & g t ; & l t ; K e y & g t ; T a b l e s \ f C a s h F l o w T a b l e \ C o l u m n s \ C a s h   F l o w & l t ; / K e y & g t ; & l t ; / D i a g r a m O b j e c t K e y & g t ; & l t ; D i a g r a m O b j e c t K e y & g t ; & l t ; K e y & g t ; T a b l e s \ f C a s h F l o w T a b l e \ M e a s u r e s \ I R R & l t ; / K e y & g t ; & l t ; / D i a g r a m O b j e c t K e y & g t ; & l t ; D i a g r a m O b j e c t K e y & g t ; & l t ; K e y & g t ; T a b l e s \ f C a s h F l o w T a b l e \ M e a s u r e s \ N P V & l t ; / K e y & g t ; & l t ; / D i a g r a m O b j e c t K e y & g t ; & l t ; D i a g r a m O b j e c t K e y & g t ; & l t ; K e y & g t ; T a b l e s \ f R R R V a l u e & l t ; / K e y & g t ; & l t ; / D i a g r a m O b j e c t K e y & g t ; & l t ; D i a g r a m O b j e c t K e y & g t ; & l t ; K e y & g t ; T a b l e s \ f R R R V a l u e \ C o l u m n s \ R R R & l t ; / K e y & g t ; & l t ; / D i a g r a m O b j e c t K e y & g t ; & l t ; D i a g r a m O b j e c t K e y & g t ; & l t ; K e y & g t ; T a b l e s \ d R R R f o r P r o j e c t s & l t ; / K e y & g t ; & l t ; / D i a g r a m O b j e c t K e y & g t ; & l t ; D i a g r a m O b j e c t K e y & g t ; & l t ; K e y & g t ; T a b l e s \ d R R R f o r P r o j e c t s \ C o l u m n s \ P r o j e c t & l t ; / K e y & g t ; & l t ; / D i a g r a m O b j e c t K e y & g t ; & l t ; D i a g r a m O b j e c t K e y & g t ; & l t ; K e y & g t ; T a b l e s \ d R R R f o r P r o j e c t s \ C o l u m n s \ R R R & l t ; / K e y & g t ; & l t ; / D i a g r a m O b j e c t K e y & g t ; & l t ; D i a g r a m O b j e c t K e y & g t ; & l t ; K e y & g t ; T a b l e s \ f M a n y C a s h F l o w P r o j e c t s & l t ; / K e y & g t ; & l t ; / D i a g r a m O b j e c t K e y & g t ; & l t ; D i a g r a m O b j e c t K e y & g t ; & l t ; K e y & g t ; T a b l e s \ f M a n y C a s h F l o w P r o j e c t s \ C o l u m n s \ P r o j e c t & l t ; / K e y & g t ; & l t ; / D i a g r a m O b j e c t K e y & g t ; & l t ; D i a g r a m O b j e c t K e y & g t ; & l t ; K e y & g t ; T a b l e s \ f M a n y C a s h F l o w P r o j e c t s \ C o l u m n s \ D a t e & l t ; / K e y & g t ; & l t ; / D i a g r a m O b j e c t K e y & g t ; & l t ; D i a g r a m O b j e c t K e y & g t ; & l t ; K e y & g t ; T a b l e s \ f M a n y C a s h F l o w P r o j e c t s \ C o l u m n s \ C a s h   F l o w & l t ; / K e y & g t ; & l t ; / D i a g r a m O b j e c t K e y & g t ; & l t ; D i a g r a m O b j e c t K e y & g t ; & l t ; K e y & g t ; T a b l e s \ f M a n y C a s h F l o w P r o j e c t s \ M e a s u r e s \ N e t   P r e s n e t   V a l u e & l t ; / K e y & g t ; & l t ; / D i a g r a m O b j e c t K e y & g t ; & l t ; D i a g r a m O b j e c t K e y & g t ; & l t ; K e y & g t ; T a b l e s \ f M a n y C a s h F l o w P r o j e c t s \ M e a s u r e s \ I n t e r n a l   R a t e   o f   R e t u r n & l t ; / K e y & g t ; & l t ; / D i a g r a m O b j e c t K e y & g t ; & l t ; D i a g r a m O b j e c t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& l t ; / K e y & g t ; & l t ; / D i a g r a m O b j e c t K e y & g t ; & l t ; D i a g r a m O b j e c t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\ F K & l t ; / K e y & g t ; & l t ; / D i a g r a m O b j e c t K e y & g t ; & l t ; D i a g r a m O b j e c t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\ P K & l t ; / K e y & g t ; & l t ; / D i a g r a m O b j e c t K e y & g t ; & l t ; D i a g r a m O b j e c t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\ C r o s s F i l t e r & l t ; / K e y & g t ; & l t ; / D i a g r a m O b j e c t K e y & g t ; & l t ; / A l l K e y s & g t ; & l t ; S e l e c t e d K e y s & g t ; & l t ; D i a g r a m O b j e c t K e y & g t ; & l t ; K e y & g t ; T a b l e s \ d R R R f o r P r o j e c t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 T a g s \ T a b l e s \ & a m p ; l t ; T a b l e s \ f C a s h F l o w T a b l e & a m p ; g t ; & l t ; / K e y & g t ; & l t ; / a : K e y & g t ; & l t ; a : V a l u e 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 T a g s \ T a b l e s \ & a m p ; l t ; T a b l e s \ f R R R V a l u e & a m p ; g t ; & l t ; / K e y & g t ; & l t ; / a : K e y & g t ; & l t ; a : V a l u e 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 T a g s \ T a b l e s \ & a m p ; l t ; T a b l e s \ d R R R f o r P r o j e c t s & a m p ; g t ; & l t ; / K e y & g t ; & l t ; / a : K e y & g t ; & l t ; a : V a l u e 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 T a g s \ T a b l e s \ & a m p ; l t ; T a b l e s \ f M a n y C a s h F l o w P r o j e c t s & a m p ; g t ; & l t ; / K e y & g t ; & l t ; / a : K e y & g t ; & l t ; a : V a l u e 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a s h F l o w T a b l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9 2 1 & l t ; / L e f t & g t ; & l t ; T o p & g t ; 3 2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a s h F l o w T a b l e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a s h F l o w T a b l e \ C o l u m n s \ C a s h   F l o w & l t ; / K e y & g t ; & l t ; / a : K e y & g t ; & l t ; a : V a l u e 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a s h F l o w T a b l e \ M e a s u r e s \ I R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a s h F l o w T a b l e \ M e a s u r e s \ N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R R R V a l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9 2 0 . 9 0 3 8 1 0 5 6 7 6 6 5 9 1 & l t ; / L e f t & g t ; & l t ; T a b I n d e x & g t ; 2 & l t ; / T a b I n d e x & g t ; & l t ; T o p & g t ; 2 1 8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R R R V a l u e \ C o l u m n s \ R R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R R R f o r P r o j e c t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4 9 6 . 9 0 3 8 1 0 5 6 7 6 6 5 8 & l t ; / L e f t & g t ; & l t ; T a b I n d e x & g t ; 3 & l t ; / T a b I n d e x & g t ; & l t ; T o p & g t ; 4 4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R R R f o r P r o j e c t s \ C o l u m n s \ P r o j e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R R R f o r P r o j e c t s \ C o l u m n s \ R R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M a n y C a s h F l o w P r o j e c t s & l t ; / K e y & g t ; & l t ; / a : K e y & g t ; & l t ; a : V a l u e   i : t y p e = " D i a g r a m D i s p l a y N o d e V i e w S t a t e " & g t ; & l t ; H e i g h t & g t ; 2 8 5 & l t ; / H e i g h t & g t ; & l t ; I s E x p a n d e d & g t ; t r u e & l t ; / I s E x p a n d e d & g t ; & l t ; L a y e d O u t & g t ; t r u e & l t ; / L a y e d O u t & g t ; & l t ; L e f t & g t ; 8 0 . 8 0 7 6 2 1 1 3 5 3 3 1 6 & l t ; / L e f t & g t ; & l t ; T a b I n d e x & g t ; 1 & l t ; / T a b I n d e x & g t ; & l t ; T o p & g t ; 2 4 4 & l t ; / T o p & g t ; & l t ; W i d t h & g t ; 2 8 9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M a n y C a s h F l o w P r o j e c t s \ C o l u m n s \ P r o j e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M a n y C a s h F l o w P r o j e c t s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M a n y C a s h F l o w P r o j e c t s \ C o l u m n s \ C a s h   F l o w & l t ; / K e y & g t ; & l t ; / a : K e y & g t ; & l t ; a : V a l u e 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M a n y C a s h F l o w P r o j e c t s \ M e a s u r e s \ N e t   P r e s n e t   V a l u e & l t ; / K e y & g t ; & l t ; / a : K e y & g t ; & l t ; a : V a l u e 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M a n y C a s h F l o w P r o j e c t s \ M e a s u r e s \ I n t e r n a l   R a t e   o f   R e t u r n & l t ; / K e y & g t ; & l t ; / a : K e y & g t ; & l t ; a : V a l u e 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& l t ; / K e y & g t ; & l t ; / a : K e y & g t ; & l t ; a : V a l u e   i : t y p e = " D i a g r a m D i s p l a y L i n k V i e w S t a t e " & g t ; & l t ; A u t o m a t i o n P r o p e r t y H e l p e r T e x t & g t ; E n d   p o i n t   1 :   ( 3 8 5 . 8 0 7 6 2 1 1 3 5 3 3 2 , 3 8 6 . 5 ) .   E n d   p o i n t   2 :   ( 4 8 0 . 9 0 3 8 1 0 5 6 7 6 6 6 , 5 2 0 ) 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3 8 5 . 8 0 7 6 2 1 1 3 5 3 3 1 6 & l t ; / b : _ x & g t ; & l t ; b : _ y & g t ; 3 8 6 . 5 & l t ; / b : _ y & g t ; & l t ; / b : P o i n t & g t ; & l t ; b : P o i n t & g t ; & l t ; b : _ x & g t ; 4 3 1 . 3 5 5 7 1 6 0 0 0 0 0 0 0 3 & l t ; / b : _ x & g t ; & l t ; b : _ y & g t ; 3 8 6 . 5 & l t ; / b : _ y & g t ; & l t ; / b : P o i n t & g t ; & l t ; b : P o i n t & g t ; & l t ; b : _ x & g t ; 4 3 3 . 3 5 5 7 1 6 0 0 0 0 0 0 0 3 & l t ; / b : _ x & g t ; & l t ; b : _ y & g t ; 3 8 8 . 5 & l t ; / b : _ y & g t ; & l t ; / b : P o i n t & g t ; & l t ; b : P o i n t & g t ; & l t ; b : _ x & g t ; 4 3 3 . 3 5 5 7 1 6 0 0 0 0 0 0 0 3 & l t ; / b : _ x & g t ; & l t ; b : _ y & g t ; 5 1 8 & l t ; / b : _ y & g t ; & l t ; / b : P o i n t & g t ; & l t ; b : P o i n t & g t ; & l t ; b : _ x & g t ; 4 3 5 . 3 5 5 7 1 6 0 0 0 0 0 0 0 3 & l t ; / b : _ x & g t ; & l t ; b : _ y & g t ; 5 2 0 & l t ; / b : _ y & g t ; & l t ; / b : P o i n t & g t ; & l t ; b : P o i n t & g t ; & l t ; b : _ x & g t ; 4 8 0 . 9 0 3 8 1 0 5 6 7 6 6 5 8 6 & l t ; / b : _ x & g t ; & l t ; b : _ y & g t ; 5 2 0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3 6 9 . 8 0 7 6 2 1 1 3 5 3 3 1 6 & l t ; / b : _ x & g t ; & l t ; b : _ y & g t ; 3 7 8 . 5 & l t ; / b : _ y & g t ; & l t ; / L a b e l L o c a t i o n & g t ; & l t ; L o c a t i o n   x m l n s : b = " h t t p : / / s c h e m a s . d a t a c o n t r a c t . o r g / 2 0 0 4 / 0 7 / S y s t e m . W i n d o w s " & g t ; & l t ; b : _ x & g t ; 3 6 9 . 8 0 7 6 2 1 1 3 5 3 3 1 6 & l t ; / b : _ x & g t ; & l t ; b : _ y & g t ; 3 8 6 .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4 8 0 . 9 0 3 8 1 0 5 6 7 6 6 5 8 6 & l t ; / b : _ x & g t ; & l t ; b : _ y & g t ; 5 1 2 & l t ; / b : _ y & g t ; & l t ; / L a b e l L o c a t i o n & g t ; & l t ; L o c a t i o n   x m l n s : b = " h t t p : / / s c h e m a s . d a t a c o n t r a c t . o r g / 2 0 0 4 / 0 7 / S y s t e m . W i n d o w s " & g t ; & l t ; b : _ x & g t ; 4 9 6 . 9 0 3 8 1 0 5 6 7 6 6 5 8 6 & l t ; / b : _ x & g t ; & l t ; b : _ y & g t ; 5 2 0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M a n y C a s h F l o w P r o j e c t s \ C o l u m n s \ P r o j e c t & a m p ; g t ; - & a m p ; l t ; T a b l e s \ d R R R f o r P r o j e c t s \ C o l u m n s \ P r o j e c t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3 8 5 . 8 0 7 6 2 1 1 3 5 3 3 1 6 & l t ; / b : _ x & g t ; & l t ; b : _ y & g t ; 3 8 6 . 5 & l t ; / b : _ y & g t ; & l t ; / b : P o i n t & g t ; & l t ; b : P o i n t & g t ; & l t ; b : _ x & g t ; 4 3 1 . 3 5 5 7 1 6 0 0 0 0 0 0 0 3 & l t ; / b : _ x & g t ; & l t ; b : _ y & g t ; 3 8 6 . 5 & l t ; / b : _ y & g t ; & l t ; / b : P o i n t & g t ; & l t ; b : P o i n t & g t ; & l t ; b : _ x & g t ; 4 3 3 . 3 5 5 7 1 6 0 0 0 0 0 0 0 3 & l t ; / b : _ x & g t ; & l t ; b : _ y & g t ; 3 8 8 . 5 & l t ; / b : _ y & g t ; & l t ; / b : P o i n t & g t ; & l t ; b : P o i n t & g t ; & l t ; b : _ x & g t ; 4 3 3 . 3 5 5 7 1 6 0 0 0 0 0 0 0 3 & l t ; / b : _ x & g t ; & l t ; b : _ y & g t ; 5 1 8 & l t ; / b : _ y & g t ; & l t ; / b : P o i n t & g t ; & l t ; b : P o i n t & g t ; & l t ; b : _ x & g t ; 4 3 5 . 3 5 5 7 1 6 0 0 0 0 0 0 0 3 & l t ; / b : _ x & g t ; & l t ; b : _ y & g t ; 5 2 0 & l t ; / b : _ y & g t ; & l t ; / b : P o i n t & g t ; & l t ; b : P o i n t & g t ; & l t ; b : _ x & g t ; 4 8 0 . 9 0 3 8 1 0 5 6 7 6 6 5 8 6 & l t ; / b : _ x & g t ; & l t ; b : _ y & g t ; 5 2 0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6 0 8 6 c c c e - 9 9 4 f - 4 0 e 8 - 9 c e 9 - 7 0 c d e 0 d 2 a 0 9 a " > < C u s t o m C o n t e n t > < ! [ C D A T A [ < ? x m l   v e r s i o n = " 1 . 0 "   e n c o d i n g = " u t f - 1 6 " ? > < S e t t i n g s > < C a l c u l a t e d F i e l d s > < i t e m > < M e a s u r e N a m e > G r o w t h   R a t e 0 1 < / M e a s u r e N a m e > < D i s p l a y N a m e > G r o w t h   R a t e 0 1 < / D i s p l a y N a m e > < V i s i b l e > F a l s e < / V i s i b l e > < / i t e m > < i t e m > < M e a s u r e N a m e > G r o w t h   R a t e 0 2 < / M e a s u r e N a m e > < D i s p l a y N a m e > G r o w t h   R a t e 0 2 < / D i s p l a y N a m e > < V i s i b l e > F a l s e < / V i s i b l e > < / i t e m > < i t e m > < M e a s u r e N a m e > A v e r a g e   C o m p o u n d i n g   R a t e < / M e a s u r e N a m e > < D i s p l a y N a m e > A v e r a g e   C o m p o u n d i n g   R a t e < / D i s p l a y N a m e > < V i s i b l e > F a l s e < / V i s i b l e > < / i t e m > < i t e m > < M e a s u r e N a m e > R u n n i n g   G r o w t h   R a t e < / M e a s u r e N a m e > < D i s p l a y N a m e > R u n n i n g   G r o w t h   R a t e < / D i s p l a y N a m e > < V i s i b l e > F a l s e < / V i s i b l e > < / i t e m > < i t e m > < M e a s u r e N a m e > V a l u e   o f   $ 1 0 0 0   I n v e s t e m e n t   a t   T i m e   0 < / M e a s u r e N a m e > < D i s p l a y N a m e > V a l u e   o f   $ 1 0 0 0   I n v e s t e m e n t   a t   T i m e   0 < / D i s p l a y N a m e > < V i s i b l e > F a l s e < / V i s i b l e > < / i t e m > < i t e m > < M e a s u r e N a m e > I R R < / M e a s u r e N a m e > < D i s p l a y N a m e > I R R < / D i s p l a y N a m e > < V i s i b l e > F a l s e < / V i s i b l e > < / i t e m > < i t e m > < M e a s u r e N a m e > N P V < / M e a s u r e N a m e > < D i s p l a y N a m e > N P V 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C o u n t I n S a n d b o x " > < C u s t o m C o n t e n t > 4 < / C u s t o m C o n t e n t > < / G e m i n i > 
</file>

<file path=customXml/item9.xml>��< ? x m l   v e r s i o n = " 1 . 0 "   e n c o d i n g = " u t f - 1 6 " ? > < D a t a M a s h u p   x m l n s = " h t t p : / / s c h e m a s . m i c r o s o f t . c o m / D a t a M a s h u p " > A A A A A B Y D A A B Q S w M E F A A C A A g A g 1 W v S j M S o x i m A A A A + A A A A B I A H A B D b 2 5 m a W c v U G F j a 2 F n Z S 5 4 b W w g o h g A K K A U A A A A A A A A A A A A A A A A A A A A A A A A A A A A h Y 8 x D o I w G E a v Q r r T l l q j I T 9 l c J X E h G h c G 6 j Q C M X Q Y r m b g 0 f y C p I o 6 u b 4 v b z h f Y / b H d K x b Y K r 6 q 3 u T I I i T F G g T N G V 2 l Q J G t w p X K N U w E 4 W Z 1 m p Y J K N j U d b J q h 2 7 h I T 4 r 3 H f o G 7 v i K M 0 o g c s 2 1 e 1 K q V 6 C P r / 3 K o j X X S F A o J O L x i B M N 8 i f m K c s w 4 A z J j y L T 5 K m w q x h T I D 4 T N 0 L i h V 0 K Z c J 8 D m S e Q 9 w v x B F B L A w Q U A A I A C A C D V a 9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1 W v S i i K R 7 g O A A A A E Q A A A B M A H A B G b 3 J t d W x h c y 9 T Z W N 0 a W 9 u M S 5 t I K I Y A C i g F A A A A A A A A A A A A A A A A A A A A A A A A A A A A C t O T S 7 J z M 9 T C I b Q h t Y A U E s B A i 0 A F A A C A A g A g 1 W v S j M S o x i m A A A A + A A A A B I A A A A A A A A A A A A A A A A A A A A A A E N v b m Z p Z y 9 Q Y W N r Y W d l L n h t b F B L A Q I t A B Q A A g A I A I N V r 0 o P y u m r p A A A A O k A A A A T A A A A A A A A A A A A A A A A A P I A A A B b Q 2 9 u d G V u d F 9 U e X B l c 1 0 u e G 1 s U E s B A i 0 A F A A C A A g A g 1 W v S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K k J c S 0 F r 5 H i / N 2 / o n Y g x s A A A A A A g A A A A A A A 2 Y A A M A A A A A Q A A A A U t M a e c m / B j V w V T 9 V 5 T i w A w A A A A A E g A A A o A A A A B A A A A C 5 4 T a k O K 4 n I 9 m B I f u V 2 Y w 6 U A A A A B x N z l a 9 f P V b 6 m j 1 D O S d F 2 s 7 t R k l 4 z U m M Q E R 9 P 0 d 7 4 p / Z y a G n j g + k a r A q b N Y X m M p m o E G L v m g 6 w S t A P r r j M / K H c R y 4 j S u b V x 5 E 4 r v i W W 9 D J q / F A A A A N z Y z l y x N B P V l d r d R S 8 L G 0 M V y m M T < / D a t a M a s h u p > 
</file>

<file path=customXml/itemProps1.xml><?xml version="1.0" encoding="utf-8"?>
<ds:datastoreItem xmlns:ds="http://schemas.openxmlformats.org/officeDocument/2006/customXml" ds:itemID="{AF102DAD-E61A-44CD-86FE-E7096DE11A63}">
  <ds:schemaRefs/>
</ds:datastoreItem>
</file>

<file path=customXml/itemProps10.xml><?xml version="1.0" encoding="utf-8"?>
<ds:datastoreItem xmlns:ds="http://schemas.openxmlformats.org/officeDocument/2006/customXml" ds:itemID="{507D89D4-A58A-4C77-A854-B7BEB7A4AFF8}">
  <ds:schemaRefs/>
</ds:datastoreItem>
</file>

<file path=customXml/itemProps11.xml><?xml version="1.0" encoding="utf-8"?>
<ds:datastoreItem xmlns:ds="http://schemas.openxmlformats.org/officeDocument/2006/customXml" ds:itemID="{98323F1E-2B77-4994-A9E7-4D5AFE807937}">
  <ds:schemaRefs/>
</ds:datastoreItem>
</file>

<file path=customXml/itemProps12.xml><?xml version="1.0" encoding="utf-8"?>
<ds:datastoreItem xmlns:ds="http://schemas.openxmlformats.org/officeDocument/2006/customXml" ds:itemID="{1666C95B-137C-47F7-86E3-57C190E57D53}">
  <ds:schemaRefs/>
</ds:datastoreItem>
</file>

<file path=customXml/itemProps13.xml><?xml version="1.0" encoding="utf-8"?>
<ds:datastoreItem xmlns:ds="http://schemas.openxmlformats.org/officeDocument/2006/customXml" ds:itemID="{FC5438E9-47CB-42AB-9E93-C4C14C850E55}">
  <ds:schemaRefs/>
</ds:datastoreItem>
</file>

<file path=customXml/itemProps14.xml><?xml version="1.0" encoding="utf-8"?>
<ds:datastoreItem xmlns:ds="http://schemas.openxmlformats.org/officeDocument/2006/customXml" ds:itemID="{CCE23AB7-FBB1-4742-A7C2-948328DF765B}">
  <ds:schemaRefs/>
</ds:datastoreItem>
</file>

<file path=customXml/itemProps15.xml><?xml version="1.0" encoding="utf-8"?>
<ds:datastoreItem xmlns:ds="http://schemas.openxmlformats.org/officeDocument/2006/customXml" ds:itemID="{425D0ED2-063C-4D3D-85FA-59456ED9B1B8}">
  <ds:schemaRefs/>
</ds:datastoreItem>
</file>

<file path=customXml/itemProps16.xml><?xml version="1.0" encoding="utf-8"?>
<ds:datastoreItem xmlns:ds="http://schemas.openxmlformats.org/officeDocument/2006/customXml" ds:itemID="{85572D67-4148-4F42-9C22-BE07D7E2A417}">
  <ds:schemaRefs/>
</ds:datastoreItem>
</file>

<file path=customXml/itemProps17.xml><?xml version="1.0" encoding="utf-8"?>
<ds:datastoreItem xmlns:ds="http://schemas.openxmlformats.org/officeDocument/2006/customXml" ds:itemID="{327563AD-E065-4EEA-B7C5-8D26A5BF4351}">
  <ds:schemaRefs/>
</ds:datastoreItem>
</file>

<file path=customXml/itemProps18.xml><?xml version="1.0" encoding="utf-8"?>
<ds:datastoreItem xmlns:ds="http://schemas.openxmlformats.org/officeDocument/2006/customXml" ds:itemID="{0CB3E150-4D6B-4650-842B-65E4CAE5899A}">
  <ds:schemaRefs/>
</ds:datastoreItem>
</file>

<file path=customXml/itemProps19.xml><?xml version="1.0" encoding="utf-8"?>
<ds:datastoreItem xmlns:ds="http://schemas.openxmlformats.org/officeDocument/2006/customXml" ds:itemID="{8DBD6894-429C-486E-A224-5D07ACE87CDB}">
  <ds:schemaRefs/>
</ds:datastoreItem>
</file>

<file path=customXml/itemProps2.xml><?xml version="1.0" encoding="utf-8"?>
<ds:datastoreItem xmlns:ds="http://schemas.openxmlformats.org/officeDocument/2006/customXml" ds:itemID="{3E695936-D7A9-4275-BFA4-DE1189F4B8BA}">
  <ds:schemaRefs/>
</ds:datastoreItem>
</file>

<file path=customXml/itemProps20.xml><?xml version="1.0" encoding="utf-8"?>
<ds:datastoreItem xmlns:ds="http://schemas.openxmlformats.org/officeDocument/2006/customXml" ds:itemID="{7894EEC8-172C-4B51-9B0E-35EFD55791B4}">
  <ds:schemaRefs/>
</ds:datastoreItem>
</file>

<file path=customXml/itemProps21.xml><?xml version="1.0" encoding="utf-8"?>
<ds:datastoreItem xmlns:ds="http://schemas.openxmlformats.org/officeDocument/2006/customXml" ds:itemID="{D82E1A60-E366-46A8-8A12-2C66DF6E3655}">
  <ds:schemaRefs/>
</ds:datastoreItem>
</file>

<file path=customXml/itemProps22.xml><?xml version="1.0" encoding="utf-8"?>
<ds:datastoreItem xmlns:ds="http://schemas.openxmlformats.org/officeDocument/2006/customXml" ds:itemID="{75D17440-FB75-43F3-8AF9-E928A5B98DBD}">
  <ds:schemaRefs/>
</ds:datastoreItem>
</file>

<file path=customXml/itemProps23.xml><?xml version="1.0" encoding="utf-8"?>
<ds:datastoreItem xmlns:ds="http://schemas.openxmlformats.org/officeDocument/2006/customXml" ds:itemID="{80E3DBE6-E19E-4D08-BA79-81C74990EC38}">
  <ds:schemaRefs/>
</ds:datastoreItem>
</file>

<file path=customXml/itemProps24.xml><?xml version="1.0" encoding="utf-8"?>
<ds:datastoreItem xmlns:ds="http://schemas.openxmlformats.org/officeDocument/2006/customXml" ds:itemID="{82168640-6540-4BCC-A336-D86E65DDC223}">
  <ds:schemaRefs/>
</ds:datastoreItem>
</file>

<file path=customXml/itemProps25.xml><?xml version="1.0" encoding="utf-8"?>
<ds:datastoreItem xmlns:ds="http://schemas.openxmlformats.org/officeDocument/2006/customXml" ds:itemID="{D6B57C1E-489B-494B-A566-AB1445D9B04C}">
  <ds:schemaRefs/>
</ds:datastoreItem>
</file>

<file path=customXml/itemProps26.xml><?xml version="1.0" encoding="utf-8"?>
<ds:datastoreItem xmlns:ds="http://schemas.openxmlformats.org/officeDocument/2006/customXml" ds:itemID="{13D2FD6A-3BBA-42AF-8093-E9CB649B1C9F}">
  <ds:schemaRefs/>
</ds:datastoreItem>
</file>

<file path=customXml/itemProps3.xml><?xml version="1.0" encoding="utf-8"?>
<ds:datastoreItem xmlns:ds="http://schemas.openxmlformats.org/officeDocument/2006/customXml" ds:itemID="{A035D626-CAF8-45EA-B8E5-4AE66761F6BB}">
  <ds:schemaRefs/>
</ds:datastoreItem>
</file>

<file path=customXml/itemProps4.xml><?xml version="1.0" encoding="utf-8"?>
<ds:datastoreItem xmlns:ds="http://schemas.openxmlformats.org/officeDocument/2006/customXml" ds:itemID="{93194908-A039-414F-92B2-A4795D6415CB}">
  <ds:schemaRefs/>
</ds:datastoreItem>
</file>

<file path=customXml/itemProps5.xml><?xml version="1.0" encoding="utf-8"?>
<ds:datastoreItem xmlns:ds="http://schemas.openxmlformats.org/officeDocument/2006/customXml" ds:itemID="{E241007A-A62B-4A16-A21F-18C0AA1B8BEB}">
  <ds:schemaRefs/>
</ds:datastoreItem>
</file>

<file path=customXml/itemProps6.xml><?xml version="1.0" encoding="utf-8"?>
<ds:datastoreItem xmlns:ds="http://schemas.openxmlformats.org/officeDocument/2006/customXml" ds:itemID="{B44D98EE-1C52-4F71-BB81-3B1696F565B9}">
  <ds:schemaRefs/>
</ds:datastoreItem>
</file>

<file path=customXml/itemProps7.xml><?xml version="1.0" encoding="utf-8"?>
<ds:datastoreItem xmlns:ds="http://schemas.openxmlformats.org/officeDocument/2006/customXml" ds:itemID="{293D214B-4C63-4767-B8F8-CAF77CA006AA}">
  <ds:schemaRefs/>
</ds:datastoreItem>
</file>

<file path=customXml/itemProps8.xml><?xml version="1.0" encoding="utf-8"?>
<ds:datastoreItem xmlns:ds="http://schemas.openxmlformats.org/officeDocument/2006/customXml" ds:itemID="{E1BDD68D-D6F7-4DA7-95AA-6A188A8314FD}">
  <ds:schemaRefs/>
</ds:datastoreItem>
</file>

<file path=customXml/itemProps9.xml><?xml version="1.0" encoding="utf-8"?>
<ds:datastoreItem xmlns:ds="http://schemas.openxmlformats.org/officeDocument/2006/customXml" ds:itemID="{B48CFE39-0E25-4A25-BF81-ED1EEA672C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IIR NPV</vt:lpstr>
      <vt:lpstr>Picture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2017-05-15T16:56:07Z</dcterms:created>
  <dcterms:modified xsi:type="dcterms:W3CDTF">2017-05-19T20:59:38Z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f0ecda01-e967-4bea-aaa5-01675e40b9bf</vt:lpwstr>
  </property>
</Properties>
</file>