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11-\"/>
    </mc:Choice>
  </mc:AlternateContent>
  <bookViews>
    <workbookView xWindow="480" yWindow="30" windowWidth="27795" windowHeight="12345" activeTab="3"/>
  </bookViews>
  <sheets>
    <sheet name="1149" sheetId="1" r:id="rId1"/>
    <sheet name="1149 (an)" sheetId="4" r:id="rId2"/>
    <sheet name="PowerPivot - Tables" sheetId="5" r:id="rId3"/>
    <sheet name="1150-PowerQueryTables" sheetId="6" r:id="rId4"/>
  </sheets>
  <definedNames>
    <definedName name="_xlcn.WorksheetConnection_EMT1149.xlsxdProduct1" hidden="1">dProduct[]</definedName>
    <definedName name="_xlcn.WorksheetConnection_EMT1149.xlsxfCosts1" hidden="1">fCosts[]</definedName>
    <definedName name="ExternalData_1" localSheetId="3" hidden="1">'1150-PowerQueryTables'!$G$1:$H$3</definedName>
  </definedNames>
  <calcPr calcId="152511"/>
  <pivotCaches>
    <pivotCache cacheId="0" r:id="rId5"/>
  </pivotCaches>
  <extLst>
    <ext xmlns:x15="http://schemas.microsoft.com/office/spreadsheetml/2010/11/main" uri="{FCE2AD5D-F65C-4FA6-A056-5C36A1767C68}">
      <x15:dataModel>
        <x15:modelTables>
          <x15:modelTable id="fCosts-069b10af-8bf3-4596-bccd-42eadc9a6135" name="fCosts" connection="WorksheetConnection_EMT1149.xlsx!fCosts"/>
          <x15:modelTable id="dProduct-8c113b7c-8103-4b3a-8964-bdcb1203dda5" name="dProduct" connection="WorksheetConnection_EMT1149.xlsx!dProduct"/>
        </x15:modelTables>
        <x15:modelRelationships>
          <x15:modelRelationship fromTable="fCosts" fromColumn="Product Type" toTable="dProduct" toColumn="Product Type"/>
        </x15:modelRelationships>
      </x15:dataModel>
    </ext>
  </extLst>
</workbook>
</file>

<file path=xl/calcChain.xml><?xml version="1.0" encoding="utf-8"?>
<calcChain xmlns="http://schemas.openxmlformats.org/spreadsheetml/2006/main">
  <c r="B10" i="1" l="1"/>
  <c r="F10" i="1" s="1"/>
  <c r="B11" i="1"/>
  <c r="B12" i="1"/>
  <c r="B13" i="1"/>
  <c r="B14" i="1"/>
  <c r="B15" i="1"/>
  <c r="B16" i="1"/>
  <c r="B17" i="1"/>
  <c r="B18" i="1"/>
  <c r="B19" i="1"/>
  <c r="B20" i="1"/>
  <c r="B21" i="1"/>
  <c r="B22" i="1"/>
  <c r="G11" i="1"/>
  <c r="G10" i="1"/>
  <c r="B21" i="4"/>
  <c r="B20" i="4"/>
  <c r="B19" i="4"/>
  <c r="B18" i="4"/>
  <c r="B17" i="4"/>
  <c r="B16" i="4"/>
  <c r="B15" i="4"/>
  <c r="B14" i="4"/>
  <c r="R13" i="4"/>
  <c r="B13" i="4"/>
  <c r="R12" i="4"/>
  <c r="B12" i="4"/>
  <c r="R11" i="4"/>
  <c r="G11" i="4"/>
  <c r="B11" i="4"/>
  <c r="R10" i="4"/>
  <c r="G10" i="4"/>
  <c r="B10" i="4"/>
  <c r="F11" i="4" s="1"/>
  <c r="F11" i="1" l="1"/>
  <c r="F10" i="4"/>
  <c r="R11" i="1"/>
  <c r="R12" i="1"/>
  <c r="R13" i="1"/>
  <c r="R10" i="1"/>
</calcChain>
</file>

<file path=xl/connections.xml><?xml version="1.0" encoding="utf-8"?>
<connections xmlns="http://schemas.openxmlformats.org/spreadsheetml/2006/main">
  <connection id="1" keepAlive="1" name="Power Query - AddCostsByCategory" description="Connection to the 'AddCostsByCategory' query in the workbook." type="5" refreshedVersion="5" background="1" saveData="1">
    <dbPr connection="Provider=Microsoft.Mashup.OleDb.1;Data Source=$EmbeddedMashup(ab30cf21-77b8-44de-aeee-3ee44237f88e)$;Location=AddCostsByCategory;Extended Properties=UEsDBBQAAgAIAECHakVcdROfqQAAAPoAAAASABwAQ29uZmlnL1BhY2thZ2UueG1sIKIYACigFAAAAAAAAAAAAAAAAAAAAAAAAAAAAIWPSw6CMBiEr0K6py98kp+ycCuJCdG4JbVCIxRDi+VuLjySV5BEMe7czXz5FjPP+wPSoamDm+qsbk2CGKYoUEa2J23KBPXuHK5QKmBXyEtRqmCUjY0He0pQ5dw1JsR7j32E264knFJGjtk2l5VqCvSV9X851Ma6wkiFBBzeYwTHbI6jJeeYzziQCUOmzZQZHg2+XmAK5AfDpq9d3ymhTLjPgUwVyOeHeAFQSwMEFAACAAgAQIdqRQ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ECHakUx1IKJVwEAANQDAAATABwARm9ybXVsYXMvU2VjdGlvbjEubSCiGAAooBQAAAAAAAAAAAAAAAAAAAAAAAAAAACdksFrwjAUxu+F/g8hu1QIhZ3Fw1ZkMIYMFXYQD7F5m8U2T5J0KsX/fWnjbGq7MdZLyvtevt/3kmhITYaSLNx6Pw6DMNBbrkCQ9wS10Uu+yYFMSA4mDIj9FliqtK5MjynkcVIqBdK8odptEHfRqFrNeAET6m2n6/MqQWls3zoMMukb+UTxqlCUqfk3s2PwV+qDEE3Ux1PCDXygOg2iG894BtqAeMZMRt6ArKIXMlme9kDPrJOkL9MZHBLMy0LSEXOgOzo97rkUpJWuVKc0/06KXCxGPCNGWsz3JBZlq9eeuK+3+DkU+GnPw7Xqlu6ESzkayNmbzzeV9mYGTWuhNb2ls+rX3Hby/iwdLioBapjcSD66m5ENnKPl1dftj/aksNzbbXM8eO5NNRoK8OP9VHSJhuekeU+2DXi6JS+ZNvGiLKJVXV6PGDH2aIksiw0oO2n7om+SjL8AUEsBAi0AFAACAAgAQIdqRVx1E5+pAAAA+gAAABIAAAAAAAAAAAAAAAAAAAAAAENvbmZpZy9QYWNrYWdlLnhtbFBLAQItABQAAgAIAECHakUPyumrpAAAAOkAAAATAAAAAAAAAAAAAAAAAPUAAABbQ29udGVudF9UeXBlc10ueG1sUEsBAi0AFAACAAgAQIdqRTHUgolXAQAA1AMAABMAAAAAAAAAAAAAAAAA5gEAAEZvcm11bGFzL1NlY3Rpb24xLm1QSwUGAAAAAAMAAwDCAAAAigMAAAAA" command="SELECT * FROM [AddCostsByCategory]" commandType="4"/>
  </connection>
  <connection id="2" name="Power Query - dProductTable" description="Connection to the 'dProductTable' query in the workbook." type="5" refreshedVersion="0" background="1">
    <dbPr connection="Provider=Microsoft.Mashup.OleDb.1;Data Source=$EmbeddedMashup(ab30cf21-77b8-44de-aeee-3ee44237f88e)$;Location=dProductTable;Extended Properties=&quot;UEsDBBQAAgAIAECHakVcdROfqQAAAPoAAAASABwAQ29uZmlnL1BhY2thZ2UueG1sIKIYACigFAAAAAAAAAAAAAAAAAAAAAAAAAAAAIWPSw6CMBiEr0K6py98kp+ycCuJCdG4JbVCIxRDi+VuLjySV5BEMe7czXz5FjPP+wPSoamDm+qsbk2CGKYoUEa2J23KBPXuHK5QKmBXyEtRqmCUjY0He0pQ5dw1JsR7j32E264knFJGjtk2l5VqCvSV9X851Ma6wkiFBBzeYwTHbI6jJeeYzziQCUOmzZQZHg2+XmAK5AfDpq9d3ymhTLjPgUwVyOeHeAFQSwMEFAACAAgAQIdqRQ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ECHakV0zKpsawAAAIcAAAATABwARm9ybXVsYXMvU2VjdGlvbjEubSCiGAAooBQAAAAAAAAAAAAAAAAAAAAAAAAAAAArTk0uyczPUwiG0IbWvFy8XMUZiUWpKQopAUX5KaXJJSGJSTmpCrYKOaklvFwKQBCcX1qUDBJxrUhOzdFzLi0qSs0rCc8vyk7Kz8/W0KyO9kvMTbVVQjFAKbY22jk/rwSoMpaXKzMP2ShrAFBLAQItABQAAgAIAECHakVcdROfqQAAAPoAAAASAAAAAAAAAAAAAAAAAAAAAABDb25maWcvUGFja2FnZS54bWxQSwECLQAUAAIACABAh2pFD8rpq6QAAADpAAAAEwAAAAAAAAAAAAAAAAD1AAAAW0NvbnRlbnRfVHlwZXNdLnhtbFBLAQItABQAAgAIAECHakV0zKpsawAAAIcAAAATAAAAAAAAAAAAAAAAAOYBAABGb3JtdWxhcy9TZWN0aW9uMS5tUEsFBgAAAAADAAMAwgAAAJ4CAAAAAA==&quot;" command="SELECT * FROM [dProductTable]"/>
  </connection>
  <connection id="3" name="Power Query - fCostsTable" description="Connection to the 'fCostsTable' query in the workbook." type="5" refreshedVersion="0" background="1">
    <dbPr connection="Provider=Microsoft.Mashup.OleDb.1;Data Source=$EmbeddedMashup(ab30cf21-77b8-44de-aeee-3ee44237f88e)$;Location=fCostsTable;Extended Properties=&quot;UEsDBBQAAgAIAECHakVcdROfqQAAAPoAAAASABwAQ29uZmlnL1BhY2thZ2UueG1sIKIYACigFAAAAAAAAAAAAAAAAAAAAAAAAAAAAIWPSw6CMBiEr0K6py98kp+ycCuJCdG4JbVCIxRDi+VuLjySV5BEMe7czXz5FjPP+wPSoamDm+qsbk2CGKYoUEa2J23KBPXuHK5QKmBXyEtRqmCUjY0He0pQ5dw1JsR7j32E264knFJGjtk2l5VqCvSV9X851Ma6wkiFBBzeYwTHbI6jJeeYzziQCUOmzZQZHg2+XmAK5AfDpq9d3ymhTLjPgUwVyOeHeAFQSwMEFAACAAgAQIdqRQ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ECHakW76WtMaQAAAIMAAAATABwARm9ybXVsYXMvU2VjdGlvbjEubSCiGAAooBQAAAAAAAAAAAAAAAAAAAAAAAAAAAArTk0uyczPUwiG0IbWvFy8XMUZiUWpKQppzvnFJcUhiUk5qQq2CjmpJbxcCkAQnF9alAwSca1ITs3Rcy4tKkrNKwnPL8pOys/P1tCsjvZLzE21VULSrhRbG+2cn1cCVBfLy5WZh2yQNQBQSwECLQAUAAIACABAh2pFXHUTn6kAAAD6AAAAEgAAAAAAAAAAAAAAAAAAAAAAQ29uZmlnL1BhY2thZ2UueG1sUEsBAi0AFAACAAgAQIdqRQ/K6aukAAAA6QAAABMAAAAAAAAAAAAAAAAA9QAAAFtDb250ZW50X1R5cGVzXS54bWxQSwECLQAUAAIACABAh2pFu+lrTGkAAACDAAAAEwAAAAAAAAAAAAAAAADmAQAARm9ybXVsYXMvU2VjdGlvbjEubVBLBQYAAAAAAwADAMIAAACcAgAAAAA=&quot;" command="SELECT * FROM [fCostsTable]"/>
  </connection>
  <connection id="4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5" name="WorksheetConnection_EMT1149.xlsx!dProduct" type="102" refreshedVersion="5" minRefreshableVersion="5">
    <extLst>
      <ext xmlns:x15="http://schemas.microsoft.com/office/spreadsheetml/2010/11/main" uri="{DE250136-89BD-433C-8126-D09CA5730AF9}">
        <x15:connection id="dProduct-8c113b7c-8103-4b3a-8964-bdcb1203dda5">
          <x15:rangePr sourceName="_xlcn.WorksheetConnection_EMT1149.xlsxdProduct1"/>
        </x15:connection>
      </ext>
    </extLst>
  </connection>
  <connection id="6" name="WorksheetConnection_EMT1149.xlsx!fCosts" type="102" refreshedVersion="5" minRefreshableVersion="5">
    <extLst>
      <ext xmlns:x15="http://schemas.microsoft.com/office/spreadsheetml/2010/11/main" uri="{DE250136-89BD-433C-8126-D09CA5730AF9}">
        <x15:connection id="fCosts-069b10af-8bf3-4596-bccd-42eadc9a6135" autoDelete="1">
          <x15:rangePr sourceName="_xlcn.WorksheetConnection_EMT1149.xlsxfCosts1"/>
        </x15:connection>
      </ext>
    </extLst>
  </connection>
</connections>
</file>

<file path=xl/sharedStrings.xml><?xml version="1.0" encoding="utf-8"?>
<sst xmlns="http://schemas.openxmlformats.org/spreadsheetml/2006/main" count="164" uniqueCount="49">
  <si>
    <t>Product Type</t>
  </si>
  <si>
    <t>Product Category</t>
  </si>
  <si>
    <t>Cost</t>
  </si>
  <si>
    <t>Goal: Total Cost for each Category</t>
  </si>
  <si>
    <t>Carlota</t>
  </si>
  <si>
    <t>Sunset</t>
  </si>
  <si>
    <t>Majestic Beaut</t>
  </si>
  <si>
    <t>Freestyle</t>
  </si>
  <si>
    <t>Aussie Round</t>
  </si>
  <si>
    <t>Quad</t>
  </si>
  <si>
    <t>Total Cost w Helper</t>
  </si>
  <si>
    <t>Product Category (helper column)</t>
  </si>
  <si>
    <t>Rand Wholesale Price Formula</t>
  </si>
  <si>
    <t>Total Cost w NO Helper</t>
  </si>
  <si>
    <t>Column C - Cost</t>
  </si>
  <si>
    <t>I need to calculate the the total cost for each Product Category. This is simple using SUMIF or SUMIFS.</t>
  </si>
  <si>
    <t>Is there a way to calculate the total cost for each category without the helper Column B?</t>
  </si>
  <si>
    <t>(I can't simply hide Column B and this must be dynamic)</t>
  </si>
  <si>
    <t>Column A - Product Type</t>
  </si>
  <si>
    <t>Column B - Product Category</t>
  </si>
  <si>
    <t>However, Column B (Product Category) is a "helper" column; it's populated using VLOOKUP</t>
  </si>
  <si>
    <t>P. Category</t>
  </si>
  <si>
    <t>PowerPivot!</t>
  </si>
  <si>
    <t>VLOOKUP &amp; SUMIFS</t>
  </si>
  <si>
    <t>SUMPRODUCT &amp; LOOKUP array formula</t>
  </si>
  <si>
    <t>Row Labels</t>
  </si>
  <si>
    <t>Grand Total</t>
  </si>
  <si>
    <t>Sum of Cost</t>
  </si>
  <si>
    <t>1) From Table</t>
  </si>
  <si>
    <t>2) Close and Load. Close and Load to…</t>
  </si>
  <si>
    <t>3) Only Create Connection</t>
  </si>
  <si>
    <t>4) From Table</t>
  </si>
  <si>
    <t>5) Close and Load. Close and Load to…</t>
  </si>
  <si>
    <t>6) Only Create Connection</t>
  </si>
  <si>
    <t>7) Merge</t>
  </si>
  <si>
    <t>10) Click OK</t>
  </si>
  <si>
    <t>12) Right-click Product and point to Remove</t>
  </si>
  <si>
    <t>15) Transform Ribbon Tab, Group button</t>
  </si>
  <si>
    <t>17) Name calculation, Select SUM, Select Costs column</t>
  </si>
  <si>
    <t>18) Home Tab, Close and Load, To Table</t>
  </si>
  <si>
    <t>14) Move Product Category</t>
  </si>
  <si>
    <t>13) Rename Product Category</t>
  </si>
  <si>
    <t>16) GroupProduct Category</t>
  </si>
  <si>
    <t>11) Select drop-down at top of column with table repeated times. Select Product Category</t>
  </si>
  <si>
    <t>8) fCostsTable, then dProductTable</t>
  </si>
  <si>
    <t>9) Select both Product Columns, one in each table.</t>
  </si>
  <si>
    <t>Steps:</t>
  </si>
  <si>
    <t>Bill Szysz from YouTube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</si>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</sst>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3" borderId="1" xfId="0" applyFill="1" applyBorder="1"/>
    <xf numFmtId="8" fontId="0" fillId="0" borderId="1" xfId="0" applyNumberFormat="1" applyBorder="1"/>
    <xf numFmtId="0" fontId="0" fillId="0" borderId="2" xfId="0" applyBorder="1"/>
    <xf numFmtId="0" fontId="0" fillId="3" borderId="2" xfId="0" applyFill="1" applyBorder="1"/>
    <xf numFmtId="8" fontId="0" fillId="0" borderId="2" xfId="0" applyNumberFormat="1" applyBorder="1"/>
    <xf numFmtId="0" fontId="1" fillId="4" borderId="1" xfId="0" applyFont="1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0" borderId="0" xfId="0" applyFont="1"/>
    <xf numFmtId="0" fontId="0" fillId="0" borderId="6" xfId="0" applyBorder="1"/>
    <xf numFmtId="0" fontId="0" fillId="0" borderId="5" xfId="0" applyBorder="1"/>
    <xf numFmtId="8" fontId="0" fillId="0" borderId="7" xfId="0" applyNumberFormat="1" applyBorder="1"/>
    <xf numFmtId="8" fontId="0" fillId="0" borderId="3" xfId="0" applyNumberFormat="1" applyBorder="1"/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0" fillId="0" borderId="8" xfId="0" applyBorder="1"/>
    <xf numFmtId="8" fontId="0" fillId="0" borderId="9" xfId="0" applyNumberFormat="1" applyBorder="1"/>
    <xf numFmtId="0" fontId="0" fillId="0" borderId="9" xfId="0" applyBorder="1"/>
    <xf numFmtId="0" fontId="0" fillId="0" borderId="3" xfId="0" applyBorder="1"/>
    <xf numFmtId="0" fontId="1" fillId="4" borderId="2" xfId="0" applyFont="1" applyFill="1" applyBorder="1" applyAlignment="1">
      <alignment wrapText="1"/>
    </xf>
    <xf numFmtId="0" fontId="0" fillId="3" borderId="10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</cellXfs>
  <cellStyles count="1">
    <cellStyle name="Normal" xfId="0" builtinId="0"/>
  </cellStyles>
  <dxfs count="5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2" formatCode="&quot;$&quot;#,##0.00_);[Red]\(&quot;$&quot;#,##0.00\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2" formatCode="&quot;$&quot;#,##0.00_);[Red]\(&quot;$&quot;#,##0.00\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2" formatCode="&quot;$&quot;#,##0.00_);[Red]\(&quot;$&quot;#,##0.00\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CCFFCC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4" defaultTableStyle="TableStyleMedium2" defaultPivotStyle="PivotStyleLight16">
    <tableStyle name="TableStyleQueryError" pivot="0" count="3">
      <tableStyleElement type="wholeTable" dxfId="6"/>
      <tableStyleElement type="headerRow" dxfId="5"/>
      <tableStyleElement type="firstRowStripe" dxfId="4"/>
    </tableStyle>
    <tableStyle name="TableStyleQueryInfo" pivot="0" count="3">
      <tableStyleElement type="wholeTable" dxfId="9"/>
      <tableStyleElement type="headerRow" dxfId="8"/>
      <tableStyleElement type="firstRowStripe" dxfId="7"/>
    </tableStyle>
    <tableStyle name="TableStyleQueryPreview" pivot="0" count="3">
      <tableStyleElement type="wholeTable" dxfId="15"/>
      <tableStyleElement type="headerRow" dxfId="14"/>
      <tableStyleElement type="firstRowStripe" dxfId="13"/>
    </tableStyle>
    <tableStyle name="TableStyleQueryResult" pivot="0" count="3">
      <tableStyleElement type="wholeTable" dxfId="12"/>
      <tableStyleElement type="headerRow" dxfId="11"/>
      <tableStyleElement type="firstRowStripe" dxfId="10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irvin, Michael" refreshedDate="41950.644450231484" backgroundQuery="1" createdVersion="5" refreshedVersion="5" minRefreshableVersion="3" recordCount="0" supportSubquery="1" supportAdvancedDrill="1">
  <cacheSource type="external" connectionId="4"/>
  <cacheFields count="2">
    <cacheField name="[dProduct].[P. Category].[P. Category]" caption="P. Category" numFmtId="0" hierarchy="1" level="1">
      <sharedItems count="2">
        <s v="Aussie Round"/>
        <s v="Freestyle"/>
      </sharedItems>
    </cacheField>
    <cacheField name="[Measures].[Sum of Cost]" caption="Sum of Cost" numFmtId="0" hierarchy="4" level="32767"/>
  </cacheFields>
  <cacheHierarchies count="8">
    <cacheHierarchy uniqueName="[dProduct].[Product Type]" caption="Product Type" attribute="1" defaultMemberUniqueName="[dProduct].[Product Type].[All]" allUniqueName="[dProduct].[Product Type].[All]" dimensionUniqueName="[dProduct]" displayFolder="" count="0" memberValueDatatype="130" unbalanced="0"/>
    <cacheHierarchy uniqueName="[dProduct].[P. Category]" caption="P. Category" attribute="1" defaultMemberUniqueName="[dProduct].[P. Category].[All]" allUniqueName="[dProduct].[P. Category].[All]" dimensionUniqueName="[dProduct]" displayFolder="" count="2" memberValueDatatype="130" unbalanced="0">
      <fieldsUsage count="2">
        <fieldUsage x="-1"/>
        <fieldUsage x="0"/>
      </fieldsUsage>
    </cacheHierarchy>
    <cacheHierarchy uniqueName="[fCosts].[Product Type]" caption="Product Type" attribute="1" defaultMemberUniqueName="[fCosts].[Product Type].[All]" allUniqueName="[fCosts].[Product Type].[All]" dimensionUniqueName="[fCosts]" displayFolder="" count="0" memberValueDatatype="130" unbalanced="0"/>
    <cacheHierarchy uniqueName="[fCosts].[Cost]" caption="Cost" attribute="1" defaultMemberUniqueName="[fCosts].[Cost].[All]" allUniqueName="[fCosts].[Cost].[All]" dimensionUniqueName="[fCosts]" displayFolder="" count="0" memberValueDatatype="5" unbalanced="0"/>
    <cacheHierarchy uniqueName="[Measures].[Sum of Cost]" caption="Sum of Cost" measure="1" displayFolder="" measureGroup="fCosts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__XL_Count fCosts]" caption="__XL_Count fCosts" measure="1" displayFolder="" measureGroup="fCosts" count="0" hidden="1"/>
    <cacheHierarchy uniqueName="[Measures].[__XL_Count dProduct]" caption="__XL_Count dProduct" measure="1" displayFolder="" measureGroup="dProduct" count="0" hidden="1"/>
    <cacheHierarchy uniqueName="[Measures].[__XL_Count of Models]" caption="__XL_Count of Models" measure="1" displayFolder="" count="0" hidden="1"/>
  </cacheHierarchies>
  <kpis count="0"/>
  <dimensions count="3">
    <dimension name="dProduct" uniqueName="[dProduct]" caption="dProduct"/>
    <dimension name="fCosts" uniqueName="[fCosts]" caption="fCosts"/>
    <dimension measure="1" name="Measures" uniqueName="[Measures]" caption="Measures"/>
  </dimensions>
  <measureGroups count="2">
    <measureGroup name="dProduct" caption="dProduct"/>
    <measureGroup name="fCosts" caption="fCosts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tag="7f8dadf6-2a76-4358-9469-418f086193a4" updatedVersion="5" minRefreshableVersion="3" useAutoFormatting="1" itemPrintTitles="1" createdVersion="5" indent="0" outline="1" outlineData="1" multipleFieldFilters="0">
  <location ref="H1:I4" firstHeaderRow="1" firstDataRow="1" firstDataCol="1"/>
  <pivotFields count="2">
    <pivotField axis="axisRow" allDrilled="1" showAll="0" dataSourceSort="1" defaultAttributeDrillState="1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Cost" fld="1" baseField="0" baseItem="0"/>
  </dataFields>
  <pivotHierarchies count="8"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fCosts]"/>
        <x15:activeTabTopLevelEntity name="[dProduct]"/>
      </x15:pivotTableUISettings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Product Category" tableColumnId="5"/>
      <queryTableField id="2" name="Total Costs" tableColumnId="6"/>
    </queryTableFields>
  </queryTableRefresh>
</queryTable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Products" displayName="Products" ref="E13:F17" totalsRowShown="0" headerRowDxfId="49" headerRowBorderDxfId="48" tableBorderDxfId="47" totalsRowBorderDxfId="46">
  <autoFilter ref="E13:F17"/>
  <tableColumns count="2">
    <tableColumn id="1" name="Product Type" dataDxfId="45"/>
    <tableColumn id="2" name="P. Category" dataDxfId="4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Costs" displayName="Costs" ref="A9:C22" totalsRowShown="0" headerRowDxfId="43" headerRowBorderDxfId="42" tableBorderDxfId="41">
  <autoFilter ref="A9:C22"/>
  <tableColumns count="3">
    <tableColumn id="1" name="Product Type" dataDxfId="40"/>
    <tableColumn id="2" name="Product Category (helper column)" dataDxfId="39">
      <calculatedColumnFormula>VLOOKUP(Costs[[#This Row],[Product Type]],Products[],2)</calculatedColumnFormula>
    </tableColumn>
    <tableColumn id="3" name="Cost" dataDxfId="3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fCosts" displayName="fCosts" ref="A1:B14" totalsRowShown="0" headerRowDxfId="37" headerRowBorderDxfId="36" tableBorderDxfId="35">
  <autoFilter ref="A1:B14"/>
  <tableColumns count="2">
    <tableColumn id="1" name="Product Type" dataDxfId="34"/>
    <tableColumn id="2" name="Cost" dataDxfId="3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dProduct" displayName="dProduct" ref="D1:E5" totalsRowShown="0" headerRowDxfId="32" headerRowBorderDxfId="31" tableBorderDxfId="30" totalsRowBorderDxfId="29">
  <autoFilter ref="D1:E5"/>
  <tableColumns count="2">
    <tableColumn id="1" name="Product Type" dataDxfId="28"/>
    <tableColumn id="2" name="P. Category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fCostsTable" displayName="fCostsTable" ref="A1:B15" totalsRowShown="0" headerRowDxfId="26" headerRowBorderDxfId="25" tableBorderDxfId="24">
  <autoFilter ref="A1:B15"/>
  <tableColumns count="2">
    <tableColumn id="1" name="Product Type" dataDxfId="23"/>
    <tableColumn id="2" name="Cost" dataDxfId="2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dProductTable" displayName="dProductTable" ref="D1:E5" totalsRowShown="0" headerRowDxfId="21" headerRowBorderDxfId="20" tableBorderDxfId="19" totalsRowBorderDxfId="18">
  <autoFilter ref="D1:E5"/>
  <tableColumns count="2">
    <tableColumn id="1" name="Product Type" dataDxfId="17"/>
    <tableColumn id="2" name="Product Category" dataDxfId="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AddCostsByCategory" displayName="AddCostsByCategory" ref="G1:H3" tableType="queryTable" totalsRowShown="0" headerRowDxfId="1" dataDxfId="0">
  <autoFilter ref="G1:H3"/>
  <tableColumns count="2">
    <tableColumn id="5" uniqueName="5" name="Product Category" queryTableFieldId="1" dataDxfId="3"/>
    <tableColumn id="6" uniqueName="6" name="Total Costs" queryTableFieldId="2" dataDxfId="2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R22"/>
  <sheetViews>
    <sheetView topLeftCell="A4" zoomScale="115" zoomScaleNormal="115" workbookViewId="0">
      <selection activeCell="G10" sqref="G10"/>
    </sheetView>
  </sheetViews>
  <sheetFormatPr defaultRowHeight="15" x14ac:dyDescent="0.25"/>
  <cols>
    <col min="1" max="1" width="18.140625" customWidth="1"/>
    <col min="2" max="2" width="32.28515625" customWidth="1"/>
    <col min="3" max="3" width="18.140625" customWidth="1"/>
    <col min="5" max="5" width="18" customWidth="1"/>
    <col min="6" max="7" width="13.5703125" customWidth="1"/>
    <col min="9" max="10" width="18.140625" customWidth="1"/>
    <col min="13" max="13" width="17.140625" customWidth="1"/>
    <col min="18" max="18" width="23.5703125" customWidth="1"/>
  </cols>
  <sheetData>
    <row r="1" spans="1:18" x14ac:dyDescent="0.25">
      <c r="A1" t="s">
        <v>18</v>
      </c>
    </row>
    <row r="2" spans="1:18" x14ac:dyDescent="0.25">
      <c r="A2" t="s">
        <v>19</v>
      </c>
    </row>
    <row r="3" spans="1:18" x14ac:dyDescent="0.25">
      <c r="A3" t="s">
        <v>14</v>
      </c>
    </row>
    <row r="4" spans="1:18" x14ac:dyDescent="0.25">
      <c r="A4" t="s">
        <v>15</v>
      </c>
    </row>
    <row r="5" spans="1:18" x14ac:dyDescent="0.25">
      <c r="A5" t="s">
        <v>20</v>
      </c>
    </row>
    <row r="6" spans="1:18" x14ac:dyDescent="0.25">
      <c r="A6" t="s">
        <v>16</v>
      </c>
      <c r="I6" s="11" t="s">
        <v>23</v>
      </c>
    </row>
    <row r="7" spans="1:18" x14ac:dyDescent="0.25">
      <c r="A7" t="s">
        <v>17</v>
      </c>
      <c r="I7" s="11" t="s">
        <v>24</v>
      </c>
    </row>
    <row r="8" spans="1:18" x14ac:dyDescent="0.25">
      <c r="E8" s="8" t="s">
        <v>3</v>
      </c>
      <c r="F8" s="9"/>
      <c r="G8" s="10"/>
      <c r="I8" s="11" t="s">
        <v>22</v>
      </c>
    </row>
    <row r="9" spans="1:18" ht="30" x14ac:dyDescent="0.25">
      <c r="A9" s="16" t="s">
        <v>0</v>
      </c>
      <c r="B9" s="22" t="s">
        <v>11</v>
      </c>
      <c r="C9" s="17" t="s">
        <v>2</v>
      </c>
      <c r="E9" s="7" t="s">
        <v>1</v>
      </c>
      <c r="F9" s="7" t="s">
        <v>10</v>
      </c>
      <c r="G9" s="7" t="s">
        <v>13</v>
      </c>
      <c r="Q9" s="7" t="s">
        <v>2</v>
      </c>
      <c r="R9" s="7" t="s">
        <v>12</v>
      </c>
    </row>
    <row r="10" spans="1:18" x14ac:dyDescent="0.25">
      <c r="A10" s="12" t="s">
        <v>5</v>
      </c>
      <c r="B10" s="5" t="str">
        <f>VLOOKUP(Costs[[#This Row],[Product Type]],Products[],2)</f>
        <v>Aussie Round</v>
      </c>
      <c r="C10" s="14">
        <v>13.04</v>
      </c>
      <c r="E10" s="1" t="s">
        <v>7</v>
      </c>
      <c r="F10" s="2">
        <f>SUMIFS(Costs[Cost],Costs[Product Category (helper column)],E10)</f>
        <v>97.76</v>
      </c>
      <c r="G10" s="2">
        <f>SUMPRODUCT(Costs[Cost],--(LOOKUP(Costs[Product Type],Products[])=E10))</f>
        <v>97.76</v>
      </c>
      <c r="Q10" s="3">
        <v>26</v>
      </c>
      <c r="R10" s="1">
        <f ca="1">ROUND(INDEX($Q$10:$Q$13,MATCH(E14,$E$14:$E$17,0))/(2-RANDBETWEEN(-10,20)/100),2)</f>
        <v>13.4</v>
      </c>
    </row>
    <row r="11" spans="1:18" x14ac:dyDescent="0.25">
      <c r="A11" s="13" t="s">
        <v>9</v>
      </c>
      <c r="B11" s="5" t="str">
        <f>VLOOKUP(Costs[[#This Row],[Product Type]],Products[],2)</f>
        <v>Freestyle</v>
      </c>
      <c r="C11" s="15">
        <v>20.48</v>
      </c>
      <c r="E11" s="1" t="s">
        <v>8</v>
      </c>
      <c r="F11" s="2">
        <f>SUMIFS(Costs[Cost],Costs[Product Category (helper column)],E11)</f>
        <v>118.32000000000001</v>
      </c>
      <c r="G11" s="2">
        <f>SUMPRODUCT(Costs[Cost],--(LOOKUP(Costs[Product Type],Products[])=E11))</f>
        <v>118.32000000000001</v>
      </c>
      <c r="Q11" s="3">
        <v>32</v>
      </c>
      <c r="R11" s="1">
        <f ca="1">ROUND(INDEX($Q$10:$Q$13,MATCH(E15,$E$14:$E$17,0))/(2-RANDBETWEEN(-10,20)/100),2)</f>
        <v>15.46</v>
      </c>
    </row>
    <row r="12" spans="1:18" x14ac:dyDescent="0.25">
      <c r="A12" s="13" t="s">
        <v>4</v>
      </c>
      <c r="B12" s="5" t="str">
        <f>VLOOKUP(Costs[[#This Row],[Product Type]],Products[],2)</f>
        <v>Freestyle</v>
      </c>
      <c r="C12" s="15">
        <v>12.44</v>
      </c>
      <c r="Q12" s="3">
        <v>43</v>
      </c>
      <c r="R12" s="1">
        <f ca="1">ROUND(INDEX($Q$10:$Q$13,MATCH(E16,$E$14:$E$17,0))/(2-RANDBETWEEN(-10,20)/100),2)</f>
        <v>20.77</v>
      </c>
    </row>
    <row r="13" spans="1:18" x14ac:dyDescent="0.25">
      <c r="A13" s="13" t="s">
        <v>9</v>
      </c>
      <c r="B13" s="5" t="str">
        <f>VLOOKUP(Costs[[#This Row],[Product Type]],Products[],2)</f>
        <v>Freestyle</v>
      </c>
      <c r="C13" s="15">
        <v>20.87</v>
      </c>
      <c r="E13" s="16" t="s">
        <v>0</v>
      </c>
      <c r="F13" s="17" t="s">
        <v>21</v>
      </c>
      <c r="Q13" s="3">
        <v>24</v>
      </c>
      <c r="R13" s="1">
        <f ca="1">ROUND(INDEX($Q$10:$Q$13,MATCH(E17,$E$14:$E$17,0))/(2-RANDBETWEEN(-10,20)/100),2)</f>
        <v>12.31</v>
      </c>
    </row>
    <row r="14" spans="1:18" x14ac:dyDescent="0.25">
      <c r="A14" s="13" t="s">
        <v>6</v>
      </c>
      <c r="B14" s="5" t="str">
        <f>VLOOKUP(Costs[[#This Row],[Product Type]],Products[],2)</f>
        <v>Aussie Round</v>
      </c>
      <c r="C14" s="15">
        <v>16.75</v>
      </c>
      <c r="E14" s="13" t="s">
        <v>4</v>
      </c>
      <c r="F14" s="21" t="s">
        <v>7</v>
      </c>
    </row>
    <row r="15" spans="1:18" x14ac:dyDescent="0.25">
      <c r="A15" s="13" t="s">
        <v>6</v>
      </c>
      <c r="B15" s="5" t="str">
        <f>VLOOKUP(Costs[[#This Row],[Product Type]],Products[],2)</f>
        <v>Aussie Round</v>
      </c>
      <c r="C15" s="15">
        <v>16.16</v>
      </c>
      <c r="E15" s="13" t="s">
        <v>6</v>
      </c>
      <c r="F15" s="21" t="s">
        <v>8</v>
      </c>
    </row>
    <row r="16" spans="1:18" x14ac:dyDescent="0.25">
      <c r="A16" s="13" t="s">
        <v>5</v>
      </c>
      <c r="B16" s="5" t="str">
        <f>VLOOKUP(Costs[[#This Row],[Product Type]],Products[],2)</f>
        <v>Aussie Round</v>
      </c>
      <c r="C16" s="15">
        <v>13.04</v>
      </c>
      <c r="E16" s="13" t="s">
        <v>9</v>
      </c>
      <c r="F16" s="21" t="s">
        <v>7</v>
      </c>
    </row>
    <row r="17" spans="1:6" x14ac:dyDescent="0.25">
      <c r="A17" s="13" t="s">
        <v>9</v>
      </c>
      <c r="B17" s="5" t="str">
        <f>VLOOKUP(Costs[[#This Row],[Product Type]],Products[],2)</f>
        <v>Freestyle</v>
      </c>
      <c r="C17" s="15">
        <v>22.99</v>
      </c>
      <c r="E17" s="18" t="s">
        <v>5</v>
      </c>
      <c r="F17" s="20" t="s">
        <v>8</v>
      </c>
    </row>
    <row r="18" spans="1:6" x14ac:dyDescent="0.25">
      <c r="A18" s="13" t="s">
        <v>9</v>
      </c>
      <c r="B18" s="5" t="str">
        <f>VLOOKUP(Costs[[#This Row],[Product Type]],Products[],2)</f>
        <v>Freestyle</v>
      </c>
      <c r="C18" s="15">
        <v>20.98</v>
      </c>
    </row>
    <row r="19" spans="1:6" x14ac:dyDescent="0.25">
      <c r="A19" s="13" t="s">
        <v>6</v>
      </c>
      <c r="B19" s="5" t="str">
        <f>VLOOKUP(Costs[[#This Row],[Product Type]],Products[],2)</f>
        <v>Aussie Round</v>
      </c>
      <c r="C19" s="15">
        <v>17.489999999999998</v>
      </c>
    </row>
    <row r="20" spans="1:6" x14ac:dyDescent="0.25">
      <c r="A20" s="13" t="s">
        <v>6</v>
      </c>
      <c r="B20" s="5" t="str">
        <f>VLOOKUP(Costs[[#This Row],[Product Type]],Products[],2)</f>
        <v>Aussie Round</v>
      </c>
      <c r="C20" s="15">
        <v>17.78</v>
      </c>
    </row>
    <row r="21" spans="1:6" x14ac:dyDescent="0.25">
      <c r="A21" s="18" t="s">
        <v>5</v>
      </c>
      <c r="B21" s="5" t="str">
        <f>VLOOKUP(Costs[[#This Row],[Product Type]],Products[],2)</f>
        <v>Aussie Round</v>
      </c>
      <c r="C21" s="19">
        <v>12.06</v>
      </c>
    </row>
    <row r="22" spans="1:6" x14ac:dyDescent="0.25">
      <c r="A22" s="18" t="s">
        <v>5</v>
      </c>
      <c r="B22" s="23" t="str">
        <f>VLOOKUP(Costs[[#This Row],[Product Type]],Products[],2)</f>
        <v>Aussie Round</v>
      </c>
      <c r="C22" s="19">
        <v>12</v>
      </c>
    </row>
  </sheetData>
  <sortState ref="E14:F17">
    <sortCondition ref="E14"/>
  </sortState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1"/>
  <sheetViews>
    <sheetView zoomScale="115" zoomScaleNormal="115" workbookViewId="0">
      <selection activeCell="B10" sqref="B10:B21"/>
    </sheetView>
  </sheetViews>
  <sheetFormatPr defaultRowHeight="15" x14ac:dyDescent="0.25"/>
  <cols>
    <col min="1" max="3" width="18.140625" customWidth="1"/>
    <col min="5" max="5" width="18" customWidth="1"/>
    <col min="6" max="7" width="13.5703125" customWidth="1"/>
    <col min="9" max="10" width="18.140625" customWidth="1"/>
    <col min="13" max="13" width="17.140625" customWidth="1"/>
    <col min="18" max="18" width="23.5703125" customWidth="1"/>
  </cols>
  <sheetData>
    <row r="1" spans="1:18" x14ac:dyDescent="0.25">
      <c r="A1" t="s">
        <v>18</v>
      </c>
    </row>
    <row r="2" spans="1:18" x14ac:dyDescent="0.25">
      <c r="A2" t="s">
        <v>19</v>
      </c>
    </row>
    <row r="3" spans="1:18" x14ac:dyDescent="0.25">
      <c r="A3" t="s">
        <v>14</v>
      </c>
    </row>
    <row r="4" spans="1:18" x14ac:dyDescent="0.25">
      <c r="A4" t="s">
        <v>15</v>
      </c>
    </row>
    <row r="5" spans="1:18" x14ac:dyDescent="0.25">
      <c r="A5" t="s">
        <v>20</v>
      </c>
    </row>
    <row r="6" spans="1:18" x14ac:dyDescent="0.25">
      <c r="A6" t="s">
        <v>16</v>
      </c>
    </row>
    <row r="7" spans="1:18" x14ac:dyDescent="0.25">
      <c r="A7" t="s">
        <v>17</v>
      </c>
    </row>
    <row r="8" spans="1:18" x14ac:dyDescent="0.25">
      <c r="E8" s="8" t="s">
        <v>3</v>
      </c>
      <c r="F8" s="9"/>
      <c r="G8" s="10"/>
    </row>
    <row r="9" spans="1:18" ht="30" x14ac:dyDescent="0.25">
      <c r="A9" s="7" t="s">
        <v>0</v>
      </c>
      <c r="B9" s="7" t="s">
        <v>11</v>
      </c>
      <c r="C9" s="7" t="s">
        <v>2</v>
      </c>
      <c r="E9" s="7" t="s">
        <v>1</v>
      </c>
      <c r="F9" s="7" t="s">
        <v>10</v>
      </c>
      <c r="G9" s="7" t="s">
        <v>13</v>
      </c>
      <c r="Q9" s="7" t="s">
        <v>2</v>
      </c>
      <c r="R9" s="7" t="s">
        <v>12</v>
      </c>
    </row>
    <row r="10" spans="1:18" x14ac:dyDescent="0.25">
      <c r="A10" s="4" t="s">
        <v>5</v>
      </c>
      <c r="B10" s="5" t="str">
        <f t="shared" ref="B10:B21" si="0">VLOOKUP(A10,$E$14:$F$17,2,0)</f>
        <v>Aussie Round</v>
      </c>
      <c r="C10" s="6">
        <v>13.04</v>
      </c>
      <c r="E10" s="1" t="s">
        <v>7</v>
      </c>
      <c r="F10" s="2">
        <f>SUMIFS($C$10:$C$21,$B$10:$B$21,E10)</f>
        <v>97.76</v>
      </c>
      <c r="G10" s="2">
        <f>SUMPRODUCT($C$10:$C$21,--(LOOKUP($A$10:$A$21,$E$14:$F$17)=E10))</f>
        <v>97.76</v>
      </c>
      <c r="Q10" s="3">
        <v>26</v>
      </c>
      <c r="R10" s="1">
        <f ca="1">ROUND(INDEX($Q$10:$Q$13,MATCH(E14,$E$14:$E$17,0))/(2-RANDBETWEEN(-10,20)/100),2)</f>
        <v>12.81</v>
      </c>
    </row>
    <row r="11" spans="1:18" x14ac:dyDescent="0.25">
      <c r="A11" s="1" t="s">
        <v>9</v>
      </c>
      <c r="B11" s="5" t="str">
        <f t="shared" si="0"/>
        <v>Freestyle</v>
      </c>
      <c r="C11" s="3">
        <v>20.48</v>
      </c>
      <c r="E11" s="1" t="s">
        <v>8</v>
      </c>
      <c r="F11" s="2">
        <f>SUMIFS($C$10:$C$21,$B$10:$B$21,E11)</f>
        <v>106.32000000000001</v>
      </c>
      <c r="G11" s="2">
        <f>SUMPRODUCT($C$10:$C$21,--(LOOKUP($A$10:$A$21,$E$14:$F$17)=E11))</f>
        <v>106.32000000000001</v>
      </c>
      <c r="Q11" s="3">
        <v>32</v>
      </c>
      <c r="R11" s="1">
        <f ca="1">ROUND(INDEX($Q$10:$Q$13,MATCH(E15,$E$14:$E$17,0))/(2-RANDBETWEEN(-10,20)/100),2)</f>
        <v>17.02</v>
      </c>
    </row>
    <row r="12" spans="1:18" x14ac:dyDescent="0.25">
      <c r="A12" s="1" t="s">
        <v>4</v>
      </c>
      <c r="B12" s="5" t="str">
        <f t="shared" si="0"/>
        <v>Freestyle</v>
      </c>
      <c r="C12" s="3">
        <v>12.44</v>
      </c>
      <c r="Q12" s="3">
        <v>43</v>
      </c>
      <c r="R12" s="1">
        <f ca="1">ROUND(INDEX($Q$10:$Q$13,MATCH(E16,$E$14:$E$17,0))/(2-RANDBETWEEN(-10,20)/100),2)</f>
        <v>22.28</v>
      </c>
    </row>
    <row r="13" spans="1:18" x14ac:dyDescent="0.25">
      <c r="A13" s="1" t="s">
        <v>9</v>
      </c>
      <c r="B13" s="5" t="str">
        <f t="shared" si="0"/>
        <v>Freestyle</v>
      </c>
      <c r="C13" s="3">
        <v>20.87</v>
      </c>
      <c r="E13" s="7" t="s">
        <v>0</v>
      </c>
      <c r="F13" s="7" t="s">
        <v>21</v>
      </c>
      <c r="Q13" s="3">
        <v>24</v>
      </c>
      <c r="R13" s="1">
        <f ca="1">ROUND(INDEX($Q$10:$Q$13,MATCH(E17,$E$14:$E$17,0))/(2-RANDBETWEEN(-10,20)/100),2)</f>
        <v>12.18</v>
      </c>
    </row>
    <row r="14" spans="1:18" x14ac:dyDescent="0.25">
      <c r="A14" s="1" t="s">
        <v>6</v>
      </c>
      <c r="B14" s="5" t="str">
        <f t="shared" si="0"/>
        <v>Aussie Round</v>
      </c>
      <c r="C14" s="3">
        <v>16.75</v>
      </c>
      <c r="E14" s="1" t="s">
        <v>4</v>
      </c>
      <c r="F14" s="1" t="s">
        <v>7</v>
      </c>
    </row>
    <row r="15" spans="1:18" x14ac:dyDescent="0.25">
      <c r="A15" s="1" t="s">
        <v>6</v>
      </c>
      <c r="B15" s="5" t="str">
        <f t="shared" si="0"/>
        <v>Aussie Round</v>
      </c>
      <c r="C15" s="3">
        <v>16.16</v>
      </c>
      <c r="E15" s="1" t="s">
        <v>6</v>
      </c>
      <c r="F15" s="1" t="s">
        <v>8</v>
      </c>
    </row>
    <row r="16" spans="1:18" x14ac:dyDescent="0.25">
      <c r="A16" s="1" t="s">
        <v>5</v>
      </c>
      <c r="B16" s="5" t="str">
        <f t="shared" si="0"/>
        <v>Aussie Round</v>
      </c>
      <c r="C16" s="3">
        <v>13.04</v>
      </c>
      <c r="E16" s="1" t="s">
        <v>9</v>
      </c>
      <c r="F16" s="1" t="s">
        <v>7</v>
      </c>
    </row>
    <row r="17" spans="1:6" x14ac:dyDescent="0.25">
      <c r="A17" s="1" t="s">
        <v>9</v>
      </c>
      <c r="B17" s="5" t="str">
        <f t="shared" si="0"/>
        <v>Freestyle</v>
      </c>
      <c r="C17" s="3">
        <v>22.99</v>
      </c>
      <c r="E17" s="1" t="s">
        <v>5</v>
      </c>
      <c r="F17" s="1" t="s">
        <v>8</v>
      </c>
    </row>
    <row r="18" spans="1:6" x14ac:dyDescent="0.25">
      <c r="A18" s="1" t="s">
        <v>9</v>
      </c>
      <c r="B18" s="5" t="str">
        <f t="shared" si="0"/>
        <v>Freestyle</v>
      </c>
      <c r="C18" s="3">
        <v>20.98</v>
      </c>
    </row>
    <row r="19" spans="1:6" x14ac:dyDescent="0.25">
      <c r="A19" s="1" t="s">
        <v>6</v>
      </c>
      <c r="B19" s="5" t="str">
        <f t="shared" si="0"/>
        <v>Aussie Round</v>
      </c>
      <c r="C19" s="3">
        <v>17.489999999999998</v>
      </c>
    </row>
    <row r="20" spans="1:6" x14ac:dyDescent="0.25">
      <c r="A20" s="1" t="s">
        <v>6</v>
      </c>
      <c r="B20" s="5" t="str">
        <f t="shared" si="0"/>
        <v>Aussie Round</v>
      </c>
      <c r="C20" s="3">
        <v>17.78</v>
      </c>
    </row>
    <row r="21" spans="1:6" x14ac:dyDescent="0.25">
      <c r="A21" s="1" t="s">
        <v>5</v>
      </c>
      <c r="B21" s="5" t="str">
        <f t="shared" si="0"/>
        <v>Aussie Round</v>
      </c>
      <c r="C21" s="3">
        <v>12.06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2" sqref="I2"/>
    </sheetView>
  </sheetViews>
  <sheetFormatPr defaultRowHeight="15" x14ac:dyDescent="0.25"/>
  <cols>
    <col min="1" max="1" width="14.7109375" customWidth="1"/>
    <col min="4" max="4" width="15.5703125" customWidth="1"/>
    <col min="5" max="5" width="14.7109375" customWidth="1"/>
    <col min="8" max="8" width="13.140625" bestFit="1" customWidth="1"/>
    <col min="9" max="9" width="11.42578125" bestFit="1" customWidth="1"/>
  </cols>
  <sheetData>
    <row r="1" spans="1:9" ht="30" x14ac:dyDescent="0.25">
      <c r="A1" s="16" t="s">
        <v>0</v>
      </c>
      <c r="B1" s="17" t="s">
        <v>2</v>
      </c>
      <c r="D1" s="16" t="s">
        <v>0</v>
      </c>
      <c r="E1" s="17" t="s">
        <v>21</v>
      </c>
      <c r="H1" s="24" t="s">
        <v>25</v>
      </c>
      <c r="I1" t="s">
        <v>27</v>
      </c>
    </row>
    <row r="2" spans="1:9" x14ac:dyDescent="0.25">
      <c r="A2" s="12" t="s">
        <v>5</v>
      </c>
      <c r="B2" s="14">
        <v>13.04</v>
      </c>
      <c r="D2" s="13" t="s">
        <v>4</v>
      </c>
      <c r="E2" s="21" t="s">
        <v>7</v>
      </c>
      <c r="H2" s="25" t="s">
        <v>8</v>
      </c>
      <c r="I2" s="26">
        <v>118.32</v>
      </c>
    </row>
    <row r="3" spans="1:9" x14ac:dyDescent="0.25">
      <c r="A3" s="13" t="s">
        <v>9</v>
      </c>
      <c r="B3" s="15">
        <v>20.48</v>
      </c>
      <c r="D3" s="13" t="s">
        <v>6</v>
      </c>
      <c r="E3" s="21" t="s">
        <v>8</v>
      </c>
      <c r="H3" s="25" t="s">
        <v>7</v>
      </c>
      <c r="I3" s="26">
        <v>97.76</v>
      </c>
    </row>
    <row r="4" spans="1:9" x14ac:dyDescent="0.25">
      <c r="A4" s="13" t="s">
        <v>4</v>
      </c>
      <c r="B4" s="15">
        <v>12.44</v>
      </c>
      <c r="D4" s="13" t="s">
        <v>9</v>
      </c>
      <c r="E4" s="21" t="s">
        <v>7</v>
      </c>
      <c r="H4" s="25" t="s">
        <v>26</v>
      </c>
      <c r="I4" s="26">
        <v>216.08</v>
      </c>
    </row>
    <row r="5" spans="1:9" x14ac:dyDescent="0.25">
      <c r="A5" s="13" t="s">
        <v>9</v>
      </c>
      <c r="B5" s="15">
        <v>20.87</v>
      </c>
      <c r="D5" s="18" t="s">
        <v>5</v>
      </c>
      <c r="E5" s="20" t="s">
        <v>8</v>
      </c>
    </row>
    <row r="6" spans="1:9" x14ac:dyDescent="0.25">
      <c r="A6" s="13" t="s">
        <v>6</v>
      </c>
      <c r="B6" s="15">
        <v>16.75</v>
      </c>
    </row>
    <row r="7" spans="1:9" x14ac:dyDescent="0.25">
      <c r="A7" s="13" t="s">
        <v>6</v>
      </c>
      <c r="B7" s="15">
        <v>16.16</v>
      </c>
    </row>
    <row r="8" spans="1:9" x14ac:dyDescent="0.25">
      <c r="A8" s="13" t="s">
        <v>5</v>
      </c>
      <c r="B8" s="15">
        <v>13.04</v>
      </c>
    </row>
    <row r="9" spans="1:9" x14ac:dyDescent="0.25">
      <c r="A9" s="13" t="s">
        <v>9</v>
      </c>
      <c r="B9" s="15">
        <v>22.99</v>
      </c>
    </row>
    <row r="10" spans="1:9" x14ac:dyDescent="0.25">
      <c r="A10" s="13" t="s">
        <v>9</v>
      </c>
      <c r="B10" s="15">
        <v>20.98</v>
      </c>
    </row>
    <row r="11" spans="1:9" x14ac:dyDescent="0.25">
      <c r="A11" s="13" t="s">
        <v>6</v>
      </c>
      <c r="B11" s="15">
        <v>17.489999999999998</v>
      </c>
    </row>
    <row r="12" spans="1:9" x14ac:dyDescent="0.25">
      <c r="A12" s="13" t="s">
        <v>6</v>
      </c>
      <c r="B12" s="15">
        <v>17.78</v>
      </c>
    </row>
    <row r="13" spans="1:9" x14ac:dyDescent="0.25">
      <c r="A13" s="18" t="s">
        <v>5</v>
      </c>
      <c r="B13" s="19">
        <v>12.06</v>
      </c>
    </row>
    <row r="14" spans="1:9" x14ac:dyDescent="0.25">
      <c r="A14" s="18" t="s">
        <v>5</v>
      </c>
      <c r="B14" s="19">
        <v>12</v>
      </c>
    </row>
  </sheetData>
  <pageMargins left="0.7" right="0.7" top="0.75" bottom="0.75" header="0.3" footer="0.3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H25"/>
  <sheetViews>
    <sheetView tabSelected="1" workbookViewId="0">
      <selection activeCell="H2" sqref="H2"/>
    </sheetView>
  </sheetViews>
  <sheetFormatPr defaultRowHeight="15" x14ac:dyDescent="0.25"/>
  <cols>
    <col min="1" max="1" width="14.7109375" customWidth="1"/>
    <col min="4" max="4" width="15.5703125" customWidth="1"/>
    <col min="5" max="5" width="14.7109375" customWidth="1"/>
    <col min="7" max="7" width="18.5703125" customWidth="1"/>
    <col min="8" max="8" width="12.85546875" customWidth="1"/>
  </cols>
  <sheetData>
    <row r="1" spans="1:8" ht="30" x14ac:dyDescent="0.25">
      <c r="A1" s="16" t="s">
        <v>0</v>
      </c>
      <c r="B1" s="17" t="s">
        <v>2</v>
      </c>
      <c r="D1" s="16" t="s">
        <v>0</v>
      </c>
      <c r="E1" s="17" t="s">
        <v>1</v>
      </c>
      <c r="G1" s="26" t="s">
        <v>1</v>
      </c>
      <c r="H1" s="26" t="s">
        <v>48</v>
      </c>
    </row>
    <row r="2" spans="1:8" x14ac:dyDescent="0.25">
      <c r="A2" s="12" t="s">
        <v>5</v>
      </c>
      <c r="B2" s="14">
        <v>13.04</v>
      </c>
      <c r="D2" s="13" t="s">
        <v>4</v>
      </c>
      <c r="E2" s="21" t="s">
        <v>7</v>
      </c>
      <c r="G2" s="26" t="s">
        <v>8</v>
      </c>
      <c r="H2" s="26">
        <v>130.57</v>
      </c>
    </row>
    <row r="3" spans="1:8" x14ac:dyDescent="0.25">
      <c r="A3" s="13" t="s">
        <v>9</v>
      </c>
      <c r="B3" s="15">
        <v>20.48</v>
      </c>
      <c r="D3" s="13" t="s">
        <v>6</v>
      </c>
      <c r="E3" s="21" t="s">
        <v>8</v>
      </c>
      <c r="G3" s="26" t="s">
        <v>7</v>
      </c>
      <c r="H3" s="26">
        <v>97.76</v>
      </c>
    </row>
    <row r="4" spans="1:8" x14ac:dyDescent="0.25">
      <c r="A4" s="13" t="s">
        <v>4</v>
      </c>
      <c r="B4" s="15">
        <v>12.44</v>
      </c>
      <c r="D4" s="13" t="s">
        <v>9</v>
      </c>
      <c r="E4" s="21" t="s">
        <v>7</v>
      </c>
    </row>
    <row r="5" spans="1:8" x14ac:dyDescent="0.25">
      <c r="A5" s="13" t="s">
        <v>9</v>
      </c>
      <c r="B5" s="15">
        <v>20.87</v>
      </c>
      <c r="D5" s="18" t="s">
        <v>5</v>
      </c>
      <c r="E5" s="20" t="s">
        <v>8</v>
      </c>
    </row>
    <row r="6" spans="1:8" x14ac:dyDescent="0.25">
      <c r="A6" s="13" t="s">
        <v>6</v>
      </c>
      <c r="B6" s="15">
        <v>16.75</v>
      </c>
    </row>
    <row r="7" spans="1:8" ht="23.25" x14ac:dyDescent="0.35">
      <c r="A7" s="13" t="s">
        <v>6</v>
      </c>
      <c r="B7" s="15">
        <v>16.16</v>
      </c>
      <c r="D7" s="11" t="s">
        <v>46</v>
      </c>
      <c r="G7" s="27" t="s">
        <v>47</v>
      </c>
    </row>
    <row r="8" spans="1:8" x14ac:dyDescent="0.25">
      <c r="A8" s="13" t="s">
        <v>5</v>
      </c>
      <c r="B8" s="15">
        <v>13.04</v>
      </c>
      <c r="D8" t="s">
        <v>28</v>
      </c>
    </row>
    <row r="9" spans="1:8" x14ac:dyDescent="0.25">
      <c r="A9" s="13" t="s">
        <v>9</v>
      </c>
      <c r="B9" s="15">
        <v>22.99</v>
      </c>
      <c r="D9" t="s">
        <v>29</v>
      </c>
    </row>
    <row r="10" spans="1:8" x14ac:dyDescent="0.25">
      <c r="A10" s="13" t="s">
        <v>9</v>
      </c>
      <c r="B10" s="15">
        <v>20.98</v>
      </c>
      <c r="D10" t="s">
        <v>30</v>
      </c>
    </row>
    <row r="11" spans="1:8" x14ac:dyDescent="0.25">
      <c r="A11" s="13" t="s">
        <v>6</v>
      </c>
      <c r="B11" s="15">
        <v>17.489999999999998</v>
      </c>
      <c r="D11" t="s">
        <v>31</v>
      </c>
    </row>
    <row r="12" spans="1:8" x14ac:dyDescent="0.25">
      <c r="A12" s="13" t="s">
        <v>6</v>
      </c>
      <c r="B12" s="15">
        <v>17.78</v>
      </c>
      <c r="D12" t="s">
        <v>32</v>
      </c>
    </row>
    <row r="13" spans="1:8" x14ac:dyDescent="0.25">
      <c r="A13" s="18" t="s">
        <v>5</v>
      </c>
      <c r="B13" s="19">
        <v>12.06</v>
      </c>
      <c r="D13" t="s">
        <v>33</v>
      </c>
    </row>
    <row r="14" spans="1:8" x14ac:dyDescent="0.25">
      <c r="A14" s="18" t="s">
        <v>5</v>
      </c>
      <c r="B14" s="19">
        <v>12</v>
      </c>
      <c r="D14" t="s">
        <v>34</v>
      </c>
    </row>
    <row r="15" spans="1:8" x14ac:dyDescent="0.25">
      <c r="A15" s="18" t="s">
        <v>5</v>
      </c>
      <c r="B15" s="19">
        <v>12.25</v>
      </c>
      <c r="D15" t="s">
        <v>44</v>
      </c>
    </row>
    <row r="16" spans="1:8" x14ac:dyDescent="0.25">
      <c r="D16" t="s">
        <v>45</v>
      </c>
    </row>
    <row r="17" spans="4:4" x14ac:dyDescent="0.25">
      <c r="D17" t="s">
        <v>35</v>
      </c>
    </row>
    <row r="18" spans="4:4" x14ac:dyDescent="0.25">
      <c r="D18" t="s">
        <v>43</v>
      </c>
    </row>
    <row r="19" spans="4:4" x14ac:dyDescent="0.25">
      <c r="D19" t="s">
        <v>36</v>
      </c>
    </row>
    <row r="20" spans="4:4" x14ac:dyDescent="0.25">
      <c r="D20" t="s">
        <v>41</v>
      </c>
    </row>
    <row r="21" spans="4:4" x14ac:dyDescent="0.25">
      <c r="D21" t="s">
        <v>40</v>
      </c>
    </row>
    <row r="22" spans="4:4" x14ac:dyDescent="0.25">
      <c r="D22" t="s">
        <v>37</v>
      </c>
    </row>
    <row r="23" spans="4:4" x14ac:dyDescent="0.25">
      <c r="D23" t="s">
        <v>42</v>
      </c>
    </row>
    <row r="24" spans="4:4" x14ac:dyDescent="0.25">
      <c r="D24" t="s">
        <v>38</v>
      </c>
    </row>
    <row r="25" spans="4:4" x14ac:dyDescent="0.25">
      <c r="D25" t="s">
        <v>39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8 a f f 7 c a 9 - 4 9 8 7 - 4 b a 7 - a 5 2 8 - a 2 7 2 b 7 b a d 1 d 1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 S h e e t 4 < / S l i c e r S h e e t N a m e > < S A H o s t H a s h > 5 2 6 1 5 3 3 6 1 < / S A H o s t H a s h > < G e m i n i F i e l d L i s t V i s i b l e > T r u e < / G e m i n i F i e l d L i s t V i s i b l e > < / S e t t i n g s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f C o s t s - 0 6 9 b 1 0 a f - 8 b f 3 - 4 5 9 6 - b c c d - 4 2 e a d c 9 a 6 1 3 5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0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 2 0 1 4 - 1 1 - 0 7 T 1 5 : 4 9 : 2 1 . 1 6 7 5 9 7 8 - 0 8 : 0 0 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 f C o s t s - 0 6 9 b 1 0 a f - 8 b f 3 - 4 5 9 6 - b c c d - 4 2 e a d c 9 a 6 1 3 5 , d P r o d u c t - 8 c 1 1 3 b 7 c - 8 1 0 3 - 4 b 3 a - 8 9 6 4 - b d c b 1 2 0 3 d d a 5 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f C o s t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 i : t y p e = " S a n d b o x E d i t o r M e a s u r e G r i d K e y " & g t ; & l t ; T a b l e N a m e & g t ; f C o s t s & l t ; / T a b l e N a m e & g t ; & l t ; / K e y & g t ; & l t ; M a i n t a i n e r 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 r e a d o n l y & l t ; / K e y & g t ; & l t ; / D i a g r a m O b j e c t K e y & g t ; & l t ; D i a g r a m O b j e c t K e y & g t ; & l t ; K e y & g t ; M e a s u r e s \ S u m   o f   C o s t & l t ; / K e y & g t ; & l t ; / D i a g r a m O b j e c t K e y & g t ; & l t ; D i a g r a m O b j e c t K e y & g t ; & l t ; K e y & g t ; M e a s u r e s \ S u m   o f   C o s t \ T a g I n f o \ F o r m u l a & l t ; / K e y & g t ; & l t ; / D i a g r a m O b j e c t K e y & g t ; & l t ; D i a g r a m O b j e c t K e y & g t ; & l t ; K e y & g t ; M e a s u r e s \ S u m   o f   C o s t \ T a g I n f o \ V a l u e & l t ; / K e y & g t ; & l t ; / D i a g r a m O b j e c t K e y & g t ; & l t ; D i a g r a m O b j e c t K e y & g t ; & l t ; K e y & g t ; C o l u m n s \ P r o d u c t   T y p e & l t ; / K e y & g t ; & l t ; / D i a g r a m O b j e c t K e y & g t ; & l t ; D i a g r a m O b j e c t K e y & g t ; & l t ; K e y & g t ; C o l u m n s \ C o s t & l t ; / K e y & g t ; & l t ; / D i a g r a m O b j e c t K e y & g t ; & l t ; D i a g r a m O b j e c t K e y & g t ; & l t ; K e y & g t ; L i n k s \ & a m p ; l t ; C o l u m n s \ S u m   o f   C o s t & a m p ; g t ; - & a m p ; l t ; M e a s u r e s \ C o s t & a m p ; g t ; & l t ; / K e y & g t ; & l t ; / D i a g r a m O b j e c t K e y & g t ; & l t ; D i a g r a m O b j e c t K e y & g t ; & l t ; K e y & g t ; L i n k s \ & a m p ; l t ; C o l u m n s \ S u m   o f   C o s t & a m p ; g t ; - & a m p ; l t ; M e a s u r e s \ C o s t & a m p ; g t ; \ C O L U M N & l t ; / K e y & g t ; & l t ; / D i a g r a m O b j e c t K e y & g t ; & l t ; D i a g r a m O b j e c t K e y & g t ; & l t ; K e y & g t ; L i n k s \ & a m p ; l t ; C o l u m n s \ S u m   o f   C o s t & a m p ; g t ; - & a m p ; l t ; M e a s u r e s \ C o s t 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 C o s t & l t ; / K e y & g t ; & l t ; / a : K e y & g t ; & l t ; a : V a l u e 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 C o s t \ T a g I n f o \ F o r m u l a & l t ; / K e y & g t ; & l t ; / a : K e y & g t ; & l t ; a : V a l u e 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S u m   o f   C o s t \ T a g I n f o \ V a l u e & l t ; / K e y & g t ; & l t ; / a : K e y & g t ; & l t ; a : V a l u e 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r o d u c t   T y p e & l t ; / K e y & g t ; & l t ; / a : K e y & g t ; & l t ; a : V a l u e 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s t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 C o s t & a m p ; g t ; - & a m p ; l t ; M e a s u r e s \ C o s t & a m p ; g t ; & l t ; / K e y & g t ; & l t ; / a : K e y & g t ; & l t ; a : V a l u e 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 C o s t & a m p ; g t ; - & a m p ; l t ; M e a s u r e s \ C o s t & a m p ; g t ; \ C O L U M N & l t ; / K e y & g t ; & l t ; / a : K e y & g t ; & l t ; a : V a l u e 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S u m   o f   C o s t & a m p ; g t ; - & a m p ; l t ; M e a s u r e s \ C o s t & a m p ; g t ; \ M E A S U R E & l t ; / K e y & g t ; & l t ; / a : K e y & g t ; & l t ; a : V a l u e 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 T a g s \ T a b l e s \ & a m p ; l t ; T a b l e s \ f C o s t s & a m p ; g t ; & l t ; / K e y & g t ; & l t ; / D i a g r a m O b j e c t K e y & g t ; & l t ; D i a g r a m O b j e c t K e y & g t ; & l t ; K e y & g t ; D y n a m i c   T a g s \ T a b l e s \ & a m p ; l t ; T a b l e s \ d P r o d u c t & a m p ; g t ; & l t ; / K e y & g t ; & l t ; / D i a g r a m O b j e c t K e y & g t ; & l t ; D i a g r a m O b j e c t K e y & g t ; & l t ; K e y & g t ; T a b l e s \ f C o s t s & l t ; / K e y & g t ; & l t ; / D i a g r a m O b j e c t K e y & g t ; & l t ; D i a g r a m O b j e c t K e y & g t ; & l t ; K e y & g t ; T a b l e s \ f C o s t s \ C o l u m n s \ P r o d u c t   T y p e & l t ; / K e y & g t ; & l t ; / D i a g r a m O b j e c t K e y & g t ; & l t ; D i a g r a m O b j e c t K e y & g t ; & l t ; K e y & g t ; T a b l e s \ f C o s t s \ C o l u m n s \ C o s t & l t ; / K e y & g t ; & l t ; / D i a g r a m O b j e c t K e y & g t ; & l t ; D i a g r a m O b j e c t K e y & g t ; & l t ; K e y & g t ; T a b l e s \ f C o s t s \ M e a s u r e s \ S u m   o f   C o s t & l t ; / K e y & g t ; & l t ; / D i a g r a m O b j e c t K e y & g t ; & l t ; D i a g r a m O b j e c t K e y & g t ; & l t ; K e y & g t ; T a b l e s \ f C o s t s \ S u m   o f   C o s t \ A d d i t i o n a l   I n f o \ I m p l i c i t   C a l c u l a t e d   F i e l d & l t ; / K e y & g t ; & l t ; / D i a g r a m O b j e c t K e y & g t ; & l t ; D i a g r a m O b j e c t K e y & g t ; & l t ; K e y & g t ; T a b l e s \ d P r o d u c t & l t ; / K e y & g t ; & l t ; / D i a g r a m O b j e c t K e y & g t ; & l t ; D i a g r a m O b j e c t K e y & g t ; & l t ; K e y & g t ; T a b l e s \ d P r o d u c t \ C o l u m n s \ P r o d u c t   T y p e & l t ; / K e y & g t ; & l t ; / D i a g r a m O b j e c t K e y & g t ; & l t ; D i a g r a m O b j e c t K e y & g t ; & l t ; K e y & g t ; T a b l e s \ d P r o d u c t \ C o l u m n s \ P .   C a t e g o r y & l t ; / K e y & g t ; & l t ; / D i a g r a m O b j e c t K e y & g t ; & l t ; / A l l K e y s & g t ; & l t ; S e l e c t e d K e y s & g t ; & l t ; D i a g r a m O b j e c t K e y & g t ; & l t ; K e y & g t ; T a b l e s \ f C o s t s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 T a g s \ T a b l e s \ & a m p ; l t ; T a b l e s \ f C o s t s & a m p ; g t ; & l t ; / K e y & g t ; & l t ; / a : K e y & g t ; & l t ; a : V a l u e 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 T a g s \ T a b l e s \ & a m p ; l t ; T a b l e s \ d P r o d u c t & a m p ; g t ; & l t ; / K e y & g t ; & l t ; / a : K e y & g t ; & l t ; a : V a l u e 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C o s t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I s F o c u s e d & g t ; t r u e & l t ; / I s F o c u s e d & g t ; & l t ; L a y e d O u t & g t ; t r u e & l t ; / L a y e d O u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C o s t s \ C o l u m n s \ P r o d u c t   T y p e & l t ; / K e y & g t ; & l t ; / a : K e y & g t ; & l t ; a : V a l u e 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C o s t s \ C o l u m n s \ C o s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C o s t s \ M e a s u r e s \ S u m   o f   C o s t & l t ; / K e y & g t ; & l t ; / a : K e y & g t ; & l t ; a : V a l u e 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f C o s t s \ S u m   o f   C o s t \ A d d i t i o n a l   I n f o \ I m p l i c i t   C a l c u l a t e d   F i e l d & l t ; / K e y & g t ; & l t ; / a : K e y & g t ; & l t ; a : V a l u e 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d P r o d u c t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3 2 9 . 9 0 3 8 1 0 5 6 7 6 6 5 8 & l t ; / L e f t & g t ; & l t ; T a b I n d e x & g t ; 1 & l t ; / T a b I n d e x & g t ; & l t ; T o p & g t ; 1 8 5 . 1 4 5 7 0 1 5 1 6 7 7 1 3 4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P r o d u c t \ C o l u m n s \ P r o d u c t   T y p e & l t ; / K e y & g t ; & l t ; / a : K e y & g t ; & l t ; a : V a l u e 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d P r o d u c t \ C o l u m n s \ P .   C a t e g o r y & l t ; / K e y & g t ; & l t ; / a : K e y & g t ; & l t ; a : V a l u e 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4.xml>��< ? x m l   v e r s i o n = " 1 . 0 "   e n c o d i n g = " U T F - 1 6 " ? > < G e m i n i   x m l n s = " h t t p : / / g e m i n i / p i v o t c u s t o m i z a t i o n / 7 f 8 d a d f 6 - 2 a 7 6 - 4 3 5 8 - 9 4 6 9 - 4 1 8 f 0 8 6 1 9 3 a 4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 P o w e r P i v o t   -   T a b l e s < / S l i c e r S h e e t N a m e > < S A H o s t H a s h > 1 7 6 8 2 6 0 6 0 5 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6 b 0 e b f c 1 - 4 5 1 e - 4 0 7 d - 8 3 d 0 - 8 e 9 9 c 6 3 5 8 0 1 5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 S h e e t 5 < / S l i c e r S h e e t N a m e > < S A H o s t H a s h > 5 9 0 1 6 7 8 4 8 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��< ? x m l   v e r s i o n = " 1 . 0 "   e n c o d i n g = " u t f - 1 6 " ? > < D a t a M a s h u p   i d = " a b 3 0 c f 2 1 - 7 7 b 8 - 4 4 d e - a e e e - 3 e e 4 4 2 3 7 f 8 8 e "   s q m i d = " 7 b 4 e d 8 3 2 - 6 f 7 f - 4 0 0 a - b 6 6 4 - 2 c 3 9 c c d 1 5 3 6 5 "   x m l n s = " h t t p : / / s c h e m a s . m i c r o s o f t . c o m / D a t a M a s h u p " > A A A A A G I E A A B Q S w M E F A A C A A g A Q I d q R V x 1 E 5 + p A A A A + g A A A B I A H A B D b 2 5 m a W c v U G F j a 2 F n Z S 5 4 b W w g o h g A K K A U A A A A A A A A A A A A A A A A A A A A A A A A A A A A h Y 9 L D o I w G I S v Q r q n L 3 y S n 7 J w K 4 k J 0 b g l t U I j F E O L 5 W 4 u P J J X k E Q x 7 t z N f P k W M 8 / 7 A 9 K h q Y O b 6 q x u T Y I Y p i h Q R r Y n b c o E 9 e 4 c r l A q Y F f I S 1 G q Y J S N j Q d 7 S l D l 3 D U m x H u P f Y T b r i S c U k a O 2 T a X l W o K 9 J X 1 f z n U x r r C S I U E H N 5 j B M d s j q M l 5 5 j P O J A J Q 6 b N l B k e D b 5 e Y A r k B 8 O m r 1 3 f K a F M u M + B T B X I 5 4 d 4 A V B L A w Q U A A I A C A B A h 2 p F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I d q R T H U g o l X A Q A A 1 A M A A B M A H A B G b 3 J t d W x h c y 9 T Z W N 0 a W 9 u M S 5 t I K I Y A C i g F A A A A A A A A A A A A A A A A A A A A A A A A A A A A J 2 S w W v C M B T G 7 4 X + D y G 7 V A i F n c X D V m Q w h g w V d h A P s X m b x T Z P k n Q q x f 9 9 a e N s a r s x 1 k v K + 1 6 + 3 / e S a E h N h p I s 3 H o / D o M w 0 F u u Q J D 3 B L X R S 7 7 J g U x I D i Y M i P 0 W W K q 0 r k y P K e R x U i o F 0 r y h 2 m 0 Q d 9 G o W s 1 4 A R P q b a f r 8 y p B a W z f O g w y 6 R v 5 R P G q U J S p + T e z Y / B X 6 o M Q T d T H U 8 I N f K A 6 D a I b z 3 g G 2 o B 4 x k x G 3 o C s o h c y W Z 7 2 Q M + s k 6 Q v 0 x k c E s z L Q t I R c 6 A 7 O j 3 u u R S k l a 5 U p z T / T o p c L E Y 8 I 0 Z a z P c k F m W r 1 5 6 4 r 7 f 4 O R T 4 a c / D t e q W 7 o R L O R r I 2 Z v P N 5 X 2 Z g Z N a 6 E 1 v a W z 6 t f c d v L + L B 0 u K g F q m N x I P r q b k Q 2 c o + X V 1 + 2 P 9 q S w 3 N t t c z x 4 7 k 0 1 G g r w 4 / 1 U d I m G 5 6 R 5 T 7 Y N e L o l L 5 k 2 8 a I s o l V d X o 8 Y M f Z o i S y L D S g 7 a f u i b 5 K M v w B Q S w E C L Q A U A A I A C A B A h 2 p F X H U T n 6 k A A A D 6 A A A A E g A A A A A A A A A A A A A A A A A A A A A A Q 2 9 u Z m l n L 1 B h Y 2 t h Z 2 U u e G 1 s U E s B A i 0 A F A A C A A g A Q I d q R Q / K 6 a u k A A A A 6 Q A A A B M A A A A A A A A A A A A A A A A A 9 Q A A A F t D b 2 5 0 Z W 5 0 X 1 R 5 c G V z X S 5 4 b W x Q S w E C L Q A U A A I A C A B A h 2 p F M d S C i V c B A A D U A w A A E w A A A A A A A A A A A A A A A A D m A Q A A R m 9 y b X V s Y X M v U 2 V j d G l v b j E u b V B L B Q Y A A A A A A w A D A M I A A A C K A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6 o D Q A A A A A A A I Y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k N v c 3 R z V G F i b G U 8 L 0 l 0 Z W 1 Q Y X R o P j w v S X R l b U x v Y 2 F 0 a W 9 u P j x T d G F i b G V F b n R y a W V z P j x F b n R y e S B U e X B l P S J J c 0 Z 1 b m N 0 a W 9 u U X V l c n k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J c 1 B y a X Z h d G U i I F Z h b H V l P S J s M C I g L z 4 8 R W 5 0 c n k g V H l w Z T 0 i R m l s b E x h c 3 R V c G R h d G V k I i B W Y W x 1 Z T 0 i Z D I w M T Q t M T E t M T B U M j M 6 N T I 6 M T M u N j I x N T Y 1 N F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Z D b 3 N 0 c 1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Q c m 9 k d W N 0 V G F i b G U 8 L 0 l 0 Z W 1 Q Y X R o P j w v S X R l b U x v Y 2 F 0 a W 9 u P j x T d G F i b G V F b n R y a W V z P j x F b n R y e S B U e X B l P S J J c 0 Z 1 b m N 0 a W 9 u U X V l c n k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J c 1 B y a X Z h d G U i I F Z h b H V l P S J s M C I g L z 4 8 R W 5 0 c n k g V H l w Z T 0 i R m l s b E x h c 3 R V c G R h d G V k I i B W Y W x 1 Z T 0 i Z D I w M T Q t M T E t M T B U M j M 6 N T I 6 M z I u N j M y N D Y 2 M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R Q c m 9 k d W N 0 V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R k Q 2 9 z d H N C e U N h d G V n b 3 J 5 P C 9 J d G V t U G F 0 a D 4 8 L 0 l 0 Z W 1 M b 2 N h d G l v b j 4 8 U 3 R h Y m x l R W 5 0 c m l l c z 4 8 R W 5 0 c n k g V H l w Z T 0 i S X N G d W 5 j d G l v b l F 1 Z X J 5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U Y X J n Z X Q i I F Z h b H V l P S J z Q W R k Q 2 9 z d H N C e U N h d G V n b 3 J 5 I i A v P j x F b n R y e S B U e X B l P S J G a W x s U 3 R h d H V z I i B W Y W x 1 Z T 0 i c 0 N v b X B s Z X R l I i A v P j x F b n R y e S B U e X B l P S J G a W x s Q 2 9 1 b n Q i I F Z h b H V l P S J s M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T G F z d F V w Z G F 0 Z W Q i I F Z h b H V l P S J k M j A x N C 0 x M S 0 x M F Q y M z o 1 N j o x N y 4 x N j Y 5 M T c 1 W i I g L z 4 8 R W 5 0 c n k g V H l w Z T 0 i U m V j b 3 Z l c n l U Y X J n Z X R T a G V l d C I g V m F s d W U 9 I n M x M T U w L V B v d 2 V y U X V l c n l U Y W J s Z X M i I C 8 + P E V u d H J 5 I F R 5 c G U 9 I l J l Y 2 9 2 Z X J 5 V G F y Z 2 V 0 Q 2 9 s d W 1 u I i B W Y W x 1 Z T 0 i b D c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m F t Z V V w Z G F 0 Z W R B Z n R l c k Z p b G w i I F Z h b H V l P S J s M S I g L z 4 8 R W 5 0 c n k g V H l w Z T 0 i U X V l c n l J R C I g V m F s d W U 9 I n M 3 O D A 0 Y z M z M S 0 4 M D Q 2 L T R i O T M t O D J l Y y 0 w O D M 1 O D Z l Y m J m Y j k i I C 8 + P C 9 T d G F i b G V F b n R y a W V z P j w v S X R l b T 4 8 S X R l b T 4 8 S X R l b U x v Y 2 F 0 a W 9 u P j x J d G V t V H l w Z T 5 G b 3 J t d W x h P C 9 J d G V t V H l w Z T 4 8 S X R l b V B h d G g + U 2 V j d G l v b j E v Q W R k Q 2 9 z d H N C e U N h d G V n b 3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k Z E N v c 3 R z Q n l D Y X R l Z 2 9 y e S 9 F e H B h b m Q l M j B O Z X d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Z G R D b 3 N 0 c 0 J 5 Q 2 F 0 Z W d v c n k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Z G R D b 3 N 0 c 0 J 5 Q 2 F 0 Z W d v c n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Z G R D b 3 N 0 c 0 J 5 Q 2 F 0 Z W d v c n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k Z E N v c 3 R z Q n l D Y X R l Z 2 9 y e S 9 H c m 9 1 c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Y N + q E g q D I S a J J 5 o t U D 2 V U A A A A A A I A A A A A A A N m A A D A A A A A E A A A A A j r / Q W 8 c T 5 T j Q / 7 j U T G e i 8 A A A A A B I A A A K A A A A A Q A A A A s j 5 V T v u C 7 G u N O w 8 G Z e M 7 3 F A A A A C 5 u 1 d X O I C p V h A I s U G J d 2 o T q C k p v T + 2 o A A 6 5 Q w W Q W / 4 W b U + w b 9 + C 8 w r i p R Z m L j B / / u V 0 + 6 I I j t R O q G a N U F e d 6 i l + I w A 8 E H J L C B I 3 + X y H C e 7 g h Q A A A C V 0 t + d k i x j p m g o 4 X Y p X y c M 0 u P W Y g = = < / D a t a M a s h u p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C o u n t I n S a n d b o x " > < C u s t o m C o n t e n t > 2 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 f C o s t s - 0 6 9 b 1 0 a f - 8 b f 3 - 4 5 9 6 - b c c d - 4 2 e a d c 9 a 6 1 3 5 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f C o s t s - 0 6 9 b 1 0 a f - 8 b f 3 - 4 5 9 6 - b c c d - 4 2 e a d c 9 a 6 1 3 5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  T y p e < / s t r i n g > < / k e y > < v a l u e > < i n t > 1 1 6 < / i n t > < / v a l u e > < / i t e m > < i t e m > < k e y > < s t r i n g > C o s t < / s t r i n g > < / k e y > < v a l u e > < i n t > 6 3 < / i n t > < / v a l u e > < / i t e m > < / C o l u m n W i d t h s > < C o l u m n D i s p l a y I n d e x > < i t e m > < k e y > < s t r i n g > P r o d u c t   T y p e < / s t r i n g > < / k e y > < v a l u e > < i n t > 0 < / i n t > < / v a l u e > < / i t e m > < i t e m > < k e y > < s t r i n g > C o s t 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1 4 . 8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79DFC94B-B095-467E-B89A-106F65916BB9}">
  <ds:schemaRefs/>
</ds:datastoreItem>
</file>

<file path=customXml/itemProps10.xml><?xml version="1.0" encoding="utf-8"?>
<ds:datastoreItem xmlns:ds="http://schemas.openxmlformats.org/officeDocument/2006/customXml" ds:itemID="{02E8614A-3EA5-454C-9D6B-1BF9C42D0A12}">
  <ds:schemaRefs/>
</ds:datastoreItem>
</file>

<file path=customXml/itemProps11.xml><?xml version="1.0" encoding="utf-8"?>
<ds:datastoreItem xmlns:ds="http://schemas.openxmlformats.org/officeDocument/2006/customXml" ds:itemID="{D10D8E95-9F55-48BC-A8AD-AB1DA1CA0A42}">
  <ds:schemaRefs/>
</ds:datastoreItem>
</file>

<file path=customXml/itemProps12.xml><?xml version="1.0" encoding="utf-8"?>
<ds:datastoreItem xmlns:ds="http://schemas.openxmlformats.org/officeDocument/2006/customXml" ds:itemID="{B59AA4CF-524C-4B74-854D-6E9068FAC081}">
  <ds:schemaRefs/>
</ds:datastoreItem>
</file>

<file path=customXml/itemProps13.xml><?xml version="1.0" encoding="utf-8"?>
<ds:datastoreItem xmlns:ds="http://schemas.openxmlformats.org/officeDocument/2006/customXml" ds:itemID="{B4245BDA-A703-49D4-A25B-947450B36460}">
  <ds:schemaRefs/>
</ds:datastoreItem>
</file>

<file path=customXml/itemProps14.xml><?xml version="1.0" encoding="utf-8"?>
<ds:datastoreItem xmlns:ds="http://schemas.openxmlformats.org/officeDocument/2006/customXml" ds:itemID="{0A04A30E-5D3E-4F92-95F2-6D702D63B52C}">
  <ds:schemaRefs/>
</ds:datastoreItem>
</file>

<file path=customXml/itemProps15.xml><?xml version="1.0" encoding="utf-8"?>
<ds:datastoreItem xmlns:ds="http://schemas.openxmlformats.org/officeDocument/2006/customXml" ds:itemID="{08BC8ABE-A9CA-4544-8393-A2EE878324B7}">
  <ds:schemaRefs/>
</ds:datastoreItem>
</file>

<file path=customXml/itemProps16.xml><?xml version="1.0" encoding="utf-8"?>
<ds:datastoreItem xmlns:ds="http://schemas.openxmlformats.org/officeDocument/2006/customXml" ds:itemID="{02689DEF-3320-4E6B-B8F5-04F14080388C}">
  <ds:schemaRefs/>
</ds:datastoreItem>
</file>

<file path=customXml/itemProps17.xml><?xml version="1.0" encoding="utf-8"?>
<ds:datastoreItem xmlns:ds="http://schemas.openxmlformats.org/officeDocument/2006/customXml" ds:itemID="{F2B5DB71-CCFF-4F8D-9A95-A99149C0DBD3}">
  <ds:schemaRefs/>
</ds:datastoreItem>
</file>

<file path=customXml/itemProps18.xml><?xml version="1.0" encoding="utf-8"?>
<ds:datastoreItem xmlns:ds="http://schemas.openxmlformats.org/officeDocument/2006/customXml" ds:itemID="{24871020-BF3C-41CE-8B68-563DE5B11FFC}">
  <ds:schemaRefs/>
</ds:datastoreItem>
</file>

<file path=customXml/itemProps19.xml><?xml version="1.0" encoding="utf-8"?>
<ds:datastoreItem xmlns:ds="http://schemas.openxmlformats.org/officeDocument/2006/customXml" ds:itemID="{79F2A392-7532-4750-9DDC-F790D7DFAED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17A14E0-E894-408D-8493-A6E8E4EFBB65}">
  <ds:schemaRefs/>
</ds:datastoreItem>
</file>

<file path=customXml/itemProps3.xml><?xml version="1.0" encoding="utf-8"?>
<ds:datastoreItem xmlns:ds="http://schemas.openxmlformats.org/officeDocument/2006/customXml" ds:itemID="{482D2A5D-3FE5-401A-B605-2C2651FEDB6F}">
  <ds:schemaRefs/>
</ds:datastoreItem>
</file>

<file path=customXml/itemProps4.xml><?xml version="1.0" encoding="utf-8"?>
<ds:datastoreItem xmlns:ds="http://schemas.openxmlformats.org/officeDocument/2006/customXml" ds:itemID="{3E4015AF-1B44-48F9-B156-32E19BA2EE8D}">
  <ds:schemaRefs/>
</ds:datastoreItem>
</file>

<file path=customXml/itemProps5.xml><?xml version="1.0" encoding="utf-8"?>
<ds:datastoreItem xmlns:ds="http://schemas.openxmlformats.org/officeDocument/2006/customXml" ds:itemID="{39B73E06-CF97-44F7-8A35-50C0D907C0B2}">
  <ds:schemaRefs/>
</ds:datastoreItem>
</file>

<file path=customXml/itemProps6.xml><?xml version="1.0" encoding="utf-8"?>
<ds:datastoreItem xmlns:ds="http://schemas.openxmlformats.org/officeDocument/2006/customXml" ds:itemID="{2F898242-D552-4729-9CDF-CB55E9CD7EA7}">
  <ds:schemaRefs/>
</ds:datastoreItem>
</file>

<file path=customXml/itemProps7.xml><?xml version="1.0" encoding="utf-8"?>
<ds:datastoreItem xmlns:ds="http://schemas.openxmlformats.org/officeDocument/2006/customXml" ds:itemID="{3CF69E2A-74AA-454A-AED9-A634D846673A}">
  <ds:schemaRefs/>
</ds:datastoreItem>
</file>

<file path=customXml/itemProps8.xml><?xml version="1.0" encoding="utf-8"?>
<ds:datastoreItem xmlns:ds="http://schemas.openxmlformats.org/officeDocument/2006/customXml" ds:itemID="{6B1A7633-E256-4837-9700-C5CA63F9A3AF}">
  <ds:schemaRefs/>
</ds:datastoreItem>
</file>

<file path=customXml/itemProps9.xml><?xml version="1.0" encoding="utf-8"?>
<ds:datastoreItem xmlns:ds="http://schemas.openxmlformats.org/officeDocument/2006/customXml" ds:itemID="{5A2A0ED8-917D-4C20-B28F-4DABACDD068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1149</vt:lpstr>
      <vt:lpstr>1149 (an)</vt:lpstr>
      <vt:lpstr>PowerPivot - Tables</vt:lpstr>
      <vt:lpstr>1150-PowerQueryTables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2014-11-07T17:44:00Z</dcterms:created>
  <dcterms:modified xsi:type="dcterms:W3CDTF">2014-11-11T01:08:56Z</dcterms:modified>
</cp:coreProperties>
</file>