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720" yWindow="315" windowWidth="27555" windowHeight="12060"/>
  </bookViews>
  <sheets>
    <sheet name="1090" sheetId="1" r:id="rId1"/>
    <sheet name="1090 (an)" sheetId="2" r:id="rId2"/>
  </sheets>
  <calcPr calcId="152511"/>
</workbook>
</file>

<file path=xl/calcChain.xml><?xml version="1.0" encoding="utf-8"?>
<calcChain xmlns="http://schemas.openxmlformats.org/spreadsheetml/2006/main">
  <c r="G43" i="2" l="1"/>
  <c r="E43" i="2"/>
  <c r="D43" i="2"/>
  <c r="C43" i="2"/>
  <c r="G42" i="2"/>
  <c r="E42" i="2"/>
  <c r="D42" i="2"/>
  <c r="C42" i="2"/>
  <c r="G41" i="2"/>
  <c r="E41" i="2"/>
  <c r="D41" i="2"/>
  <c r="C41" i="2"/>
  <c r="G40" i="2"/>
  <c r="E40" i="2"/>
  <c r="D40" i="2"/>
  <c r="C40" i="2"/>
  <c r="G39" i="2"/>
  <c r="D39" i="2"/>
  <c r="C39" i="2"/>
  <c r="G38" i="2"/>
  <c r="D38" i="2"/>
  <c r="C38" i="2"/>
  <c r="G26" i="2"/>
  <c r="F26" i="2"/>
  <c r="E26" i="2"/>
  <c r="D26" i="2"/>
  <c r="H26" i="2" s="1"/>
  <c r="H25" i="2"/>
  <c r="F25" i="2"/>
  <c r="E25" i="2"/>
  <c r="D25" i="2"/>
  <c r="H24" i="2"/>
  <c r="F24" i="2"/>
  <c r="E24" i="2"/>
  <c r="D24" i="2"/>
  <c r="G23" i="2"/>
  <c r="F23" i="2"/>
  <c r="E23" i="2"/>
  <c r="D23" i="2"/>
  <c r="H23" i="2" s="1"/>
  <c r="G22" i="2"/>
  <c r="F22" i="2"/>
  <c r="E22" i="2"/>
  <c r="D22" i="2"/>
  <c r="H22" i="2" s="1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G38" i="1" l="1"/>
  <c r="H24" i="1"/>
  <c r="G39" i="1"/>
  <c r="G40" i="1"/>
  <c r="G42" i="1"/>
  <c r="G43" i="1"/>
  <c r="G41" i="1"/>
  <c r="D22" i="1"/>
  <c r="H22" i="1" s="1"/>
  <c r="D23" i="1"/>
  <c r="H23" i="1" s="1"/>
  <c r="D24" i="1"/>
  <c r="D25" i="1"/>
  <c r="H25" i="1" s="1"/>
  <c r="D26" i="1"/>
  <c r="H26" i="1" s="1"/>
</calcChain>
</file>

<file path=xl/sharedStrings.xml><?xml version="1.0" encoding="utf-8"?>
<sst xmlns="http://schemas.openxmlformats.org/spreadsheetml/2006/main" count="78" uniqueCount="36">
  <si>
    <t>Formula to Format Row</t>
  </si>
  <si>
    <t>Below Hurdle</t>
  </si>
  <si>
    <t>Above Hurdle</t>
  </si>
  <si>
    <t>Date</t>
  </si>
  <si>
    <t>Reading</t>
  </si>
  <si>
    <t>Outside Range?</t>
  </si>
  <si>
    <t>MEDIAN</t>
  </si>
  <si>
    <t>OR</t>
  </si>
  <si>
    <t>Commission</t>
  </si>
  <si>
    <t>Daily Sales</t>
  </si>
  <si>
    <t>Comm Rate 1</t>
  </si>
  <si>
    <t>Comm Rate 2</t>
  </si>
  <si>
    <t>Hurdle to Get 2</t>
  </si>
  <si>
    <t>Name</t>
  </si>
  <si>
    <t>Begin Cumlative</t>
  </si>
  <si>
    <t>Gross Pay For Week</t>
  </si>
  <si>
    <t>End Cumulative</t>
  </si>
  <si>
    <t>Gigi</t>
  </si>
  <si>
    <t>Ezza</t>
  </si>
  <si>
    <t>Pham</t>
  </si>
  <si>
    <t>Tyrone</t>
  </si>
  <si>
    <t>Han</t>
  </si>
  <si>
    <t xml:space="preserve">Ceiling Unemployment </t>
  </si>
  <si>
    <t>Xlarium from YouTube</t>
  </si>
  <si>
    <t>Rate</t>
  </si>
  <si>
    <t xml:space="preserve">Taxable for Unemployment </t>
  </si>
  <si>
    <t>Tax</t>
  </si>
  <si>
    <t xml:space="preserve">Excel Magic Trick 100: Instead of Long IF, Use MEDAIN function Commission W Hurdle Calculation </t>
  </si>
  <si>
    <t>Mr Excel Excel Challenge back in 2007</t>
  </si>
  <si>
    <t xml:space="preserve">Excel Magic Trick 1087: OR &amp; IF Function &amp; Conditional Format: Number Outside Lower &amp; Upper Hurdle </t>
  </si>
  <si>
    <t>long</t>
  </si>
  <si>
    <t>http://www.mrexcel.com/pc17.shtml</t>
  </si>
  <si>
    <t>Daan Sprünken</t>
  </si>
  <si>
    <t>Daniel Ferry</t>
  </si>
  <si>
    <t>Brad and Rob too!</t>
  </si>
  <si>
    <t>Many more…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</si>
</sst>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1" fillId="0" borderId="0" xfId="0" applyFont="1" applyBorder="1" applyAlignment="1">
      <alignment wrapText="1"/>
    </xf>
    <xf numFmtId="8" fontId="0" fillId="0" borderId="0" xfId="0" applyNumberFormat="1"/>
    <xf numFmtId="10" fontId="0" fillId="0" borderId="1" xfId="0" applyNumberFormat="1" applyBorder="1"/>
    <xf numFmtId="0" fontId="2" fillId="3" borderId="1" xfId="0" applyFont="1" applyFill="1" applyBorder="1" applyAlignment="1">
      <alignment wrapText="1"/>
    </xf>
    <xf numFmtId="8" fontId="0" fillId="4" borderId="1" xfId="0" applyNumberFormat="1" applyFill="1" applyBorder="1"/>
    <xf numFmtId="6" fontId="0" fillId="0" borderId="1" xfId="0" applyNumberFormat="1" applyBorder="1"/>
    <xf numFmtId="6" fontId="0" fillId="4" borderId="1" xfId="0" applyNumberFormat="1" applyFill="1" applyBorder="1"/>
    <xf numFmtId="6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rexcel.com/pc17.shtml" TargetMode="External"/><Relationship Id="rId2" Type="http://schemas.openxmlformats.org/officeDocument/2006/relationships/hyperlink" Target="v" TargetMode="External"/><Relationship Id="rId1" Type="http://schemas.openxmlformats.org/officeDocument/2006/relationships/hyperlink" Target="https://www.youtube.com/watch?v=B0R1P-PqvG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rexcel.com/pc17.shtml" TargetMode="External"/><Relationship Id="rId2" Type="http://schemas.openxmlformats.org/officeDocument/2006/relationships/hyperlink" Target="v" TargetMode="External"/><Relationship Id="rId1" Type="http://schemas.openxmlformats.org/officeDocument/2006/relationships/hyperlink" Target="https://www.youtube.com/watch?v=B0R1P-PqvGY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48"/>
  <sheetViews>
    <sheetView tabSelected="1" zoomScaleNormal="100" workbookViewId="0">
      <selection activeCell="C3" sqref="C3"/>
    </sheetView>
  </sheetViews>
  <sheetFormatPr defaultRowHeight="15" x14ac:dyDescent="0.25"/>
  <cols>
    <col min="1" max="5" width="15" customWidth="1"/>
    <col min="6" max="6" width="10.7109375" customWidth="1"/>
    <col min="7" max="7" width="9.7109375" customWidth="1"/>
    <col min="8" max="8" width="10.42578125" customWidth="1"/>
  </cols>
  <sheetData>
    <row r="1" spans="1:7" ht="30" x14ac:dyDescent="0.25">
      <c r="A1" s="1" t="s">
        <v>0</v>
      </c>
      <c r="B1" s="1"/>
      <c r="C1" s="1" t="s">
        <v>6</v>
      </c>
      <c r="D1" s="7" t="s">
        <v>7</v>
      </c>
      <c r="F1" s="2" t="s">
        <v>1</v>
      </c>
      <c r="G1" s="2" t="s">
        <v>2</v>
      </c>
    </row>
    <row r="2" spans="1:7" x14ac:dyDescent="0.25">
      <c r="A2" s="3" t="s">
        <v>3</v>
      </c>
      <c r="B2" s="3" t="s">
        <v>4</v>
      </c>
      <c r="C2" s="3" t="s">
        <v>5</v>
      </c>
      <c r="D2" s="3" t="s">
        <v>5</v>
      </c>
      <c r="F2" s="4">
        <v>3.5</v>
      </c>
      <c r="G2" s="4">
        <v>8.1999999999999993</v>
      </c>
    </row>
    <row r="3" spans="1:7" x14ac:dyDescent="0.25">
      <c r="A3" s="5">
        <v>41720</v>
      </c>
      <c r="B3" s="4">
        <v>6.5</v>
      </c>
      <c r="C3" s="6"/>
      <c r="D3" s="6"/>
    </row>
    <row r="4" spans="1:7" x14ac:dyDescent="0.25">
      <c r="A4" s="5">
        <v>41721</v>
      </c>
      <c r="B4" s="4">
        <v>3.4</v>
      </c>
      <c r="C4" s="6"/>
      <c r="D4" s="6"/>
    </row>
    <row r="5" spans="1:7" x14ac:dyDescent="0.25">
      <c r="A5" s="5">
        <v>41722</v>
      </c>
      <c r="B5" s="4">
        <v>5.5</v>
      </c>
      <c r="C5" s="6"/>
      <c r="D5" s="6"/>
      <c r="F5" t="s">
        <v>23</v>
      </c>
    </row>
    <row r="6" spans="1:7" x14ac:dyDescent="0.25">
      <c r="A6" s="5">
        <v>41723</v>
      </c>
      <c r="B6" s="4">
        <v>9.9</v>
      </c>
      <c r="C6" s="6"/>
      <c r="D6" s="6"/>
      <c r="F6" s="15" t="s">
        <v>29</v>
      </c>
    </row>
    <row r="7" spans="1:7" x14ac:dyDescent="0.25">
      <c r="A7" s="5">
        <v>41724</v>
      </c>
      <c r="B7" s="4">
        <v>3.5</v>
      </c>
      <c r="C7" s="6"/>
      <c r="D7" s="6"/>
    </row>
    <row r="8" spans="1:7" x14ac:dyDescent="0.25">
      <c r="A8" s="5">
        <v>41725</v>
      </c>
      <c r="B8" s="4">
        <v>2</v>
      </c>
      <c r="C8" s="6"/>
      <c r="D8" s="6"/>
    </row>
    <row r="9" spans="1:7" x14ac:dyDescent="0.25">
      <c r="A9" s="5">
        <v>41726</v>
      </c>
      <c r="B9" s="4">
        <v>5.3</v>
      </c>
      <c r="C9" s="6"/>
      <c r="D9" s="6"/>
    </row>
    <row r="10" spans="1:7" x14ac:dyDescent="0.25">
      <c r="A10" s="5">
        <v>41727</v>
      </c>
      <c r="B10" s="4">
        <v>6.5</v>
      </c>
      <c r="C10" s="6"/>
      <c r="D10" s="6"/>
    </row>
    <row r="11" spans="1:7" x14ac:dyDescent="0.25">
      <c r="A11" s="5">
        <v>41728</v>
      </c>
      <c r="B11" s="4">
        <v>9.6999999999999993</v>
      </c>
      <c r="C11" s="6"/>
      <c r="D11" s="6"/>
    </row>
    <row r="12" spans="1:7" x14ac:dyDescent="0.25">
      <c r="A12" s="5">
        <v>41729</v>
      </c>
      <c r="B12" s="4">
        <v>6.7</v>
      </c>
      <c r="C12" s="6"/>
      <c r="D12" s="6"/>
    </row>
    <row r="13" spans="1:7" x14ac:dyDescent="0.25">
      <c r="A13" s="5">
        <v>41730</v>
      </c>
      <c r="B13" s="4">
        <v>5.0999999999999996</v>
      </c>
      <c r="C13" s="6"/>
      <c r="D13" s="6"/>
    </row>
    <row r="14" spans="1:7" x14ac:dyDescent="0.25">
      <c r="A14" s="5">
        <v>41731</v>
      </c>
      <c r="B14" s="4">
        <v>4</v>
      </c>
      <c r="C14" s="6"/>
      <c r="D14" s="6"/>
    </row>
    <row r="15" spans="1:7" x14ac:dyDescent="0.25">
      <c r="A15" s="5">
        <v>41732</v>
      </c>
      <c r="B15" s="4">
        <v>8.8000000000000007</v>
      </c>
      <c r="C15" s="6"/>
      <c r="D15" s="6"/>
    </row>
    <row r="16" spans="1:7" ht="24.75" customHeight="1" x14ac:dyDescent="0.25"/>
    <row r="17" spans="1:8" ht="39.75" customHeight="1" x14ac:dyDescent="0.25"/>
    <row r="18" spans="1:8" ht="30" x14ac:dyDescent="0.25">
      <c r="D18" s="2" t="s">
        <v>22</v>
      </c>
      <c r="E18" s="12">
        <v>12000</v>
      </c>
    </row>
    <row r="19" spans="1:8" x14ac:dyDescent="0.25">
      <c r="D19" s="2" t="s">
        <v>24</v>
      </c>
      <c r="E19" s="9">
        <v>0.01</v>
      </c>
    </row>
    <row r="21" spans="1:8" ht="30" x14ac:dyDescent="0.25">
      <c r="A21" s="10" t="s">
        <v>13</v>
      </c>
      <c r="B21" s="10" t="s">
        <v>14</v>
      </c>
      <c r="C21" s="10" t="s">
        <v>15</v>
      </c>
      <c r="D21" s="10" t="s">
        <v>16</v>
      </c>
      <c r="E21" s="10" t="s">
        <v>25</v>
      </c>
      <c r="F21" s="10" t="s">
        <v>26</v>
      </c>
      <c r="H21" s="3" t="s">
        <v>30</v>
      </c>
    </row>
    <row r="22" spans="1:8" x14ac:dyDescent="0.25">
      <c r="A22" s="4" t="s">
        <v>17</v>
      </c>
      <c r="B22" s="12">
        <v>11500</v>
      </c>
      <c r="C22" s="12">
        <v>1000</v>
      </c>
      <c r="D22" s="13">
        <f t="shared" ref="D22:D26" si="0">SUM(B22:C22)</f>
        <v>12500</v>
      </c>
      <c r="E22" s="13"/>
      <c r="F22" s="11"/>
      <c r="G22" s="14"/>
      <c r="H22" s="11">
        <f>ROUND(IF(B22&gt;$E$18,0,IF(D22&lt;=$E$18,C22,$E$18-B22))*$E$19,2)</f>
        <v>5</v>
      </c>
    </row>
    <row r="23" spans="1:8" x14ac:dyDescent="0.25">
      <c r="A23" s="4" t="s">
        <v>18</v>
      </c>
      <c r="B23" s="12">
        <v>7500</v>
      </c>
      <c r="C23" s="12">
        <v>1500</v>
      </c>
      <c r="D23" s="13">
        <f t="shared" si="0"/>
        <v>9000</v>
      </c>
      <c r="E23" s="13"/>
      <c r="F23" s="11"/>
      <c r="G23" s="14"/>
      <c r="H23" s="11">
        <f t="shared" ref="H23:H26" si="1">ROUND(IF(B23&gt;$E$18,0,IF(D23&lt;=$E$18,C23,$E$18-B23))*$E$19,2)</f>
        <v>15</v>
      </c>
    </row>
    <row r="24" spans="1:8" x14ac:dyDescent="0.25">
      <c r="A24" s="4" t="s">
        <v>19</v>
      </c>
      <c r="B24" s="12">
        <v>15000</v>
      </c>
      <c r="C24" s="12">
        <v>2500</v>
      </c>
      <c r="D24" s="13">
        <f t="shared" si="0"/>
        <v>17500</v>
      </c>
      <c r="E24" s="13"/>
      <c r="F24" s="11"/>
      <c r="G24" s="14"/>
      <c r="H24" s="11">
        <f t="shared" si="1"/>
        <v>0</v>
      </c>
    </row>
    <row r="25" spans="1:8" x14ac:dyDescent="0.25">
      <c r="A25" s="4" t="s">
        <v>20</v>
      </c>
      <c r="B25" s="12">
        <v>12000</v>
      </c>
      <c r="C25" s="12">
        <v>575</v>
      </c>
      <c r="D25" s="13">
        <f t="shared" si="0"/>
        <v>12575</v>
      </c>
      <c r="E25" s="13"/>
      <c r="F25" s="11"/>
      <c r="G25" s="14"/>
      <c r="H25" s="11">
        <f t="shared" si="1"/>
        <v>0</v>
      </c>
    </row>
    <row r="26" spans="1:8" x14ac:dyDescent="0.25">
      <c r="A26" s="4" t="s">
        <v>21</v>
      </c>
      <c r="B26" s="12">
        <v>4250</v>
      </c>
      <c r="C26" s="12">
        <v>680</v>
      </c>
      <c r="D26" s="13">
        <f t="shared" si="0"/>
        <v>4930</v>
      </c>
      <c r="E26" s="13"/>
      <c r="F26" s="11"/>
      <c r="G26" s="14"/>
      <c r="H26" s="11">
        <f t="shared" si="1"/>
        <v>6.8</v>
      </c>
    </row>
    <row r="33" spans="1:8" x14ac:dyDescent="0.25">
      <c r="B33" s="2" t="s">
        <v>12</v>
      </c>
      <c r="C33" s="12">
        <v>10000</v>
      </c>
    </row>
    <row r="34" spans="1:8" x14ac:dyDescent="0.25">
      <c r="B34" s="2" t="s">
        <v>10</v>
      </c>
      <c r="C34" s="9">
        <v>0.02</v>
      </c>
    </row>
    <row r="35" spans="1:8" x14ac:dyDescent="0.25">
      <c r="B35" s="2" t="s">
        <v>11</v>
      </c>
      <c r="C35" s="9">
        <v>0.03</v>
      </c>
    </row>
    <row r="37" spans="1:8" x14ac:dyDescent="0.25">
      <c r="A37" s="3" t="s">
        <v>3</v>
      </c>
      <c r="B37" s="3" t="s">
        <v>9</v>
      </c>
      <c r="C37" s="3" t="s">
        <v>8</v>
      </c>
      <c r="G37" s="3" t="s">
        <v>30</v>
      </c>
    </row>
    <row r="38" spans="1:8" x14ac:dyDescent="0.25">
      <c r="A38" s="5">
        <v>41720</v>
      </c>
      <c r="B38" s="12">
        <v>2500</v>
      </c>
      <c r="C38" s="11"/>
      <c r="D38" s="8"/>
      <c r="E38" s="8"/>
      <c r="G38" s="11">
        <f>IF(SUM($B$38:B38)&lt;$C$33,B38*$C$34,IF(AND(SUM($B$37:B37)&lt;=$C$33,SUM($B$38:B38)&gt;=$C$33),B38*$C$34+(SUM($B$38:B38)-$C$33)*($C$35-$C$34),B38*$C$35))</f>
        <v>50</v>
      </c>
    </row>
    <row r="39" spans="1:8" x14ac:dyDescent="0.25">
      <c r="A39" s="5">
        <v>41721</v>
      </c>
      <c r="B39" s="12">
        <v>3000</v>
      </c>
      <c r="C39" s="11"/>
      <c r="D39" s="8"/>
      <c r="E39" s="8"/>
      <c r="G39" s="11">
        <f>IF(SUM($B$38:B39)&lt;$C$33,B39*$C$34,IF(AND(SUM($B$37:B38)&lt;=$C$33,SUM($B$38:B39)&gt;=$C$33),B39*$C$34+(SUM($B$38:B39)-$C$33)*($C$35-$C$34),B39*$C$35))</f>
        <v>60</v>
      </c>
    </row>
    <row r="40" spans="1:8" x14ac:dyDescent="0.25">
      <c r="A40" s="5">
        <v>41722</v>
      </c>
      <c r="B40" s="12">
        <v>5000</v>
      </c>
      <c r="C40" s="11"/>
      <c r="D40" s="8"/>
      <c r="E40" s="8"/>
      <c r="G40" s="11">
        <f>IF(SUM($B$38:B40)&lt;$C$33,B40*$C$34,IF(AND(SUM($B$37:B39)&lt;=$C$33,SUM($B$38:B40)&gt;=$C$33),B40*$C$34+(SUM($B$38:B40)-$C$33)*($C$35-$C$34),B40*$C$35))</f>
        <v>105</v>
      </c>
    </row>
    <row r="41" spans="1:8" x14ac:dyDescent="0.25">
      <c r="A41" s="5">
        <v>41723</v>
      </c>
      <c r="B41" s="12">
        <v>2500</v>
      </c>
      <c r="C41" s="11"/>
      <c r="D41" s="8"/>
      <c r="E41" s="8"/>
      <c r="G41" s="11">
        <f>IF(SUM($B$38:B41)&lt;$C$33,B41*$C$34,IF(AND(SUM($B$37:B40)&lt;=$C$33,SUM($B$38:B41)&gt;=$C$33),B41*$C$34+(SUM($B$38:B41)-$C$33)*($C$35-$C$34),B41*$C$35))</f>
        <v>75</v>
      </c>
    </row>
    <row r="42" spans="1:8" x14ac:dyDescent="0.25">
      <c r="A42" s="5">
        <v>41724</v>
      </c>
      <c r="B42" s="12">
        <v>4050</v>
      </c>
      <c r="C42" s="11"/>
      <c r="D42" s="8"/>
      <c r="E42" s="8"/>
      <c r="G42" s="11">
        <f>IF(SUM($B$38:B42)&lt;$C$33,B42*$C$34,IF(AND(SUM($B$37:B41)&lt;=$C$33,SUM($B$38:B42)&gt;=$C$33),B42*$C$34+(SUM($B$38:B42)-$C$33)*($C$35-$C$34),B42*$C$35))</f>
        <v>121.5</v>
      </c>
    </row>
    <row r="43" spans="1:8" x14ac:dyDescent="0.25">
      <c r="A43" s="5">
        <v>41725</v>
      </c>
      <c r="B43" s="12">
        <v>1500</v>
      </c>
      <c r="C43" s="11"/>
      <c r="D43" s="8"/>
      <c r="E43" s="8"/>
      <c r="G43" s="11">
        <f>IF(SUM($B$38:B43)&lt;$C$33,B43*$C$34,IF(AND(SUM($B$37:B42)&lt;=$C$33,SUM($B$38:B43)&gt;=$C$33),B43*$C$34+(SUM($B$38:B43)-$C$33)*($C$35-$C$34),B43*$C$35))</f>
        <v>45</v>
      </c>
    </row>
    <row r="46" spans="1:8" x14ac:dyDescent="0.25">
      <c r="D46" t="s">
        <v>33</v>
      </c>
      <c r="E46" t="s">
        <v>32</v>
      </c>
      <c r="F46" t="s">
        <v>34</v>
      </c>
      <c r="H46" t="s">
        <v>35</v>
      </c>
    </row>
    <row r="47" spans="1:8" x14ac:dyDescent="0.25">
      <c r="A47" t="s">
        <v>28</v>
      </c>
      <c r="D47" s="15" t="s">
        <v>31</v>
      </c>
    </row>
    <row r="48" spans="1:8" x14ac:dyDescent="0.25">
      <c r="A48" s="15" t="s">
        <v>27</v>
      </c>
    </row>
  </sheetData>
  <hyperlinks>
    <hyperlink ref="A48" r:id="rId1"/>
    <hyperlink ref="F6" r:id="rId2"/>
    <hyperlink ref="D4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8"/>
  <sheetViews>
    <sheetView zoomScale="85" zoomScaleNormal="85" workbookViewId="0">
      <selection activeCell="C38" sqref="C38"/>
    </sheetView>
  </sheetViews>
  <sheetFormatPr defaultRowHeight="15" x14ac:dyDescent="0.25"/>
  <cols>
    <col min="1" max="5" width="15" customWidth="1"/>
    <col min="6" max="6" width="10.7109375" customWidth="1"/>
    <col min="7" max="7" width="9.7109375" customWidth="1"/>
    <col min="8" max="8" width="10.42578125" customWidth="1"/>
  </cols>
  <sheetData>
    <row r="1" spans="1:7" ht="30" x14ac:dyDescent="0.25">
      <c r="A1" s="1" t="s">
        <v>0</v>
      </c>
      <c r="B1" s="1"/>
      <c r="C1" s="1" t="s">
        <v>6</v>
      </c>
      <c r="D1" s="7" t="s">
        <v>7</v>
      </c>
      <c r="F1" s="2" t="s">
        <v>1</v>
      </c>
      <c r="G1" s="2" t="s">
        <v>2</v>
      </c>
    </row>
    <row r="2" spans="1:7" x14ac:dyDescent="0.25">
      <c r="A2" s="3" t="s">
        <v>3</v>
      </c>
      <c r="B2" s="3" t="s">
        <v>4</v>
      </c>
      <c r="C2" s="3" t="s">
        <v>5</v>
      </c>
      <c r="D2" s="3" t="s">
        <v>5</v>
      </c>
      <c r="F2" s="4">
        <v>3.5</v>
      </c>
      <c r="G2" s="4">
        <v>8.1999999999999993</v>
      </c>
    </row>
    <row r="3" spans="1:7" x14ac:dyDescent="0.25">
      <c r="A3" s="5">
        <v>41720</v>
      </c>
      <c r="B3" s="4">
        <v>6.5</v>
      </c>
      <c r="C3" s="6" t="b">
        <f>MEDIAN(B3,$F$2,$G$2)&lt;&gt;B3</f>
        <v>0</v>
      </c>
      <c r="D3" s="6" t="b">
        <f>OR(B3&lt;$F$2,B3&gt;$G$2)</f>
        <v>0</v>
      </c>
    </row>
    <row r="4" spans="1:7" x14ac:dyDescent="0.25">
      <c r="A4" s="5">
        <v>41721</v>
      </c>
      <c r="B4" s="4">
        <v>3.4</v>
      </c>
      <c r="C4" s="6" t="b">
        <f t="shared" ref="C4:C15" si="0">MEDIAN(B4,$F$2,$G$2)&lt;&gt;B4</f>
        <v>1</v>
      </c>
      <c r="D4" s="6" t="b">
        <f t="shared" ref="D4:D15" si="1">OR(B4&lt;$F$2,B4&gt;$G$2)</f>
        <v>1</v>
      </c>
    </row>
    <row r="5" spans="1:7" x14ac:dyDescent="0.25">
      <c r="A5" s="5">
        <v>41722</v>
      </c>
      <c r="B5" s="4">
        <v>5.5</v>
      </c>
      <c r="C5" s="6" t="b">
        <f t="shared" si="0"/>
        <v>0</v>
      </c>
      <c r="D5" s="6" t="b">
        <f t="shared" si="1"/>
        <v>0</v>
      </c>
      <c r="F5" t="s">
        <v>23</v>
      </c>
    </row>
    <row r="6" spans="1:7" x14ac:dyDescent="0.25">
      <c r="A6" s="5">
        <v>41723</v>
      </c>
      <c r="B6" s="4">
        <v>9.9</v>
      </c>
      <c r="C6" s="6" t="b">
        <f t="shared" si="0"/>
        <v>1</v>
      </c>
      <c r="D6" s="6" t="b">
        <f t="shared" si="1"/>
        <v>1</v>
      </c>
      <c r="F6" s="15" t="s">
        <v>29</v>
      </c>
    </row>
    <row r="7" spans="1:7" x14ac:dyDescent="0.25">
      <c r="A7" s="5">
        <v>41724</v>
      </c>
      <c r="B7" s="4">
        <v>3.5</v>
      </c>
      <c r="C7" s="6" t="b">
        <f t="shared" si="0"/>
        <v>0</v>
      </c>
      <c r="D7" s="6" t="b">
        <f t="shared" si="1"/>
        <v>0</v>
      </c>
    </row>
    <row r="8" spans="1:7" x14ac:dyDescent="0.25">
      <c r="A8" s="5">
        <v>41725</v>
      </c>
      <c r="B8" s="4">
        <v>2</v>
      </c>
      <c r="C8" s="6" t="b">
        <f t="shared" si="0"/>
        <v>1</v>
      </c>
      <c r="D8" s="6" t="b">
        <f t="shared" si="1"/>
        <v>1</v>
      </c>
    </row>
    <row r="9" spans="1:7" x14ac:dyDescent="0.25">
      <c r="A9" s="5">
        <v>41726</v>
      </c>
      <c r="B9" s="4">
        <v>5.3</v>
      </c>
      <c r="C9" s="6" t="b">
        <f t="shared" si="0"/>
        <v>0</v>
      </c>
      <c r="D9" s="6" t="b">
        <f t="shared" si="1"/>
        <v>0</v>
      </c>
    </row>
    <row r="10" spans="1:7" x14ac:dyDescent="0.25">
      <c r="A10" s="5">
        <v>41727</v>
      </c>
      <c r="B10" s="4">
        <v>6.5</v>
      </c>
      <c r="C10" s="6" t="b">
        <f t="shared" si="0"/>
        <v>0</v>
      </c>
      <c r="D10" s="6" t="b">
        <f t="shared" si="1"/>
        <v>0</v>
      </c>
    </row>
    <row r="11" spans="1:7" x14ac:dyDescent="0.25">
      <c r="A11" s="5">
        <v>41728</v>
      </c>
      <c r="B11" s="4">
        <v>9.6999999999999993</v>
      </c>
      <c r="C11" s="6" t="b">
        <f t="shared" si="0"/>
        <v>1</v>
      </c>
      <c r="D11" s="6" t="b">
        <f t="shared" si="1"/>
        <v>1</v>
      </c>
    </row>
    <row r="12" spans="1:7" x14ac:dyDescent="0.25">
      <c r="A12" s="5">
        <v>41729</v>
      </c>
      <c r="B12" s="4">
        <v>6.7</v>
      </c>
      <c r="C12" s="6" t="b">
        <f t="shared" si="0"/>
        <v>0</v>
      </c>
      <c r="D12" s="6" t="b">
        <f t="shared" si="1"/>
        <v>0</v>
      </c>
    </row>
    <row r="13" spans="1:7" x14ac:dyDescent="0.25">
      <c r="A13" s="5">
        <v>41730</v>
      </c>
      <c r="B13" s="4">
        <v>5.0999999999999996</v>
      </c>
      <c r="C13" s="6" t="b">
        <f t="shared" si="0"/>
        <v>0</v>
      </c>
      <c r="D13" s="6" t="b">
        <f t="shared" si="1"/>
        <v>0</v>
      </c>
    </row>
    <row r="14" spans="1:7" x14ac:dyDescent="0.25">
      <c r="A14" s="5">
        <v>41731</v>
      </c>
      <c r="B14" s="4">
        <v>4</v>
      </c>
      <c r="C14" s="6" t="b">
        <f t="shared" si="0"/>
        <v>0</v>
      </c>
      <c r="D14" s="6" t="b">
        <f t="shared" si="1"/>
        <v>0</v>
      </c>
    </row>
    <row r="15" spans="1:7" x14ac:dyDescent="0.25">
      <c r="A15" s="5">
        <v>41732</v>
      </c>
      <c r="B15" s="4">
        <v>8.8000000000000007</v>
      </c>
      <c r="C15" s="6" t="b">
        <f t="shared" si="0"/>
        <v>1</v>
      </c>
      <c r="D15" s="6" t="b">
        <f t="shared" si="1"/>
        <v>1</v>
      </c>
    </row>
    <row r="18" spans="1:8" ht="30" x14ac:dyDescent="0.25">
      <c r="D18" s="2" t="s">
        <v>22</v>
      </c>
      <c r="E18" s="12">
        <v>12000</v>
      </c>
    </row>
    <row r="19" spans="1:8" x14ac:dyDescent="0.25">
      <c r="D19" s="2" t="s">
        <v>24</v>
      </c>
      <c r="E19" s="9">
        <v>0.01</v>
      </c>
    </row>
    <row r="21" spans="1:8" ht="30" x14ac:dyDescent="0.25">
      <c r="A21" s="10" t="s">
        <v>13</v>
      </c>
      <c r="B21" s="10" t="s">
        <v>14</v>
      </c>
      <c r="C21" s="10" t="s">
        <v>15</v>
      </c>
      <c r="D21" s="10" t="s">
        <v>16</v>
      </c>
      <c r="E21" s="10" t="s">
        <v>25</v>
      </c>
      <c r="F21" s="10" t="s">
        <v>26</v>
      </c>
      <c r="H21" s="3" t="s">
        <v>30</v>
      </c>
    </row>
    <row r="22" spans="1:8" x14ac:dyDescent="0.25">
      <c r="A22" s="4" t="s">
        <v>17</v>
      </c>
      <c r="B22" s="12">
        <v>11500</v>
      </c>
      <c r="C22" s="12">
        <v>1000</v>
      </c>
      <c r="D22" s="13">
        <f t="shared" ref="D22:D26" si="2">SUM(B22:C22)</f>
        <v>12500</v>
      </c>
      <c r="E22" s="13">
        <f>MEDIAN(0,C22,$E$18-B22)</f>
        <v>500</v>
      </c>
      <c r="F22" s="11">
        <f>ROUND(MEDIAN(0,C22,$E$18-B22)*$E$19,2)</f>
        <v>5</v>
      </c>
      <c r="G22" s="14">
        <f>E18-B22</f>
        <v>500</v>
      </c>
      <c r="H22" s="11">
        <f>ROUND(IF(B22&gt;$E$18,0,IF(D22&lt;=$E$18,C22,$E$18-B22))*$E$19,2)</f>
        <v>5</v>
      </c>
    </row>
    <row r="23" spans="1:8" x14ac:dyDescent="0.25">
      <c r="A23" s="4" t="s">
        <v>18</v>
      </c>
      <c r="B23" s="12">
        <v>7500</v>
      </c>
      <c r="C23" s="12">
        <v>1500</v>
      </c>
      <c r="D23" s="13">
        <f t="shared" si="2"/>
        <v>9000</v>
      </c>
      <c r="E23" s="13">
        <f t="shared" ref="E23:E26" si="3">MEDIAN(0,C23,$E$18-B23)</f>
        <v>1500</v>
      </c>
      <c r="F23" s="11">
        <f t="shared" ref="F23:F26" si="4">ROUND(MEDIAN(0,C23,$E$18-B23)*$E$19,2)</f>
        <v>15</v>
      </c>
      <c r="G23" s="14">
        <f>C23</f>
        <v>1500</v>
      </c>
      <c r="H23" s="11">
        <f t="shared" ref="H23:H26" si="5">ROUND(IF(B23&gt;$E$18,0,IF(D23&lt;=$E$18,C23,$E$18-B23))*$E$19,2)</f>
        <v>15</v>
      </c>
    </row>
    <row r="24" spans="1:8" x14ac:dyDescent="0.25">
      <c r="A24" s="4" t="s">
        <v>19</v>
      </c>
      <c r="B24" s="12">
        <v>15000</v>
      </c>
      <c r="C24" s="12">
        <v>2500</v>
      </c>
      <c r="D24" s="13">
        <f t="shared" si="2"/>
        <v>17500</v>
      </c>
      <c r="E24" s="13">
        <f t="shared" si="3"/>
        <v>0</v>
      </c>
      <c r="F24" s="11">
        <f t="shared" si="4"/>
        <v>0</v>
      </c>
      <c r="G24" s="14">
        <v>0</v>
      </c>
      <c r="H24" s="11">
        <f t="shared" si="5"/>
        <v>0</v>
      </c>
    </row>
    <row r="25" spans="1:8" x14ac:dyDescent="0.25">
      <c r="A25" s="4" t="s">
        <v>20</v>
      </c>
      <c r="B25" s="12">
        <v>12000</v>
      </c>
      <c r="C25" s="12">
        <v>575</v>
      </c>
      <c r="D25" s="13">
        <f t="shared" si="2"/>
        <v>12575</v>
      </c>
      <c r="E25" s="13">
        <f t="shared" si="3"/>
        <v>0</v>
      </c>
      <c r="F25" s="11">
        <f t="shared" si="4"/>
        <v>0</v>
      </c>
      <c r="G25" s="14">
        <v>0</v>
      </c>
      <c r="H25" s="11">
        <f t="shared" si="5"/>
        <v>0</v>
      </c>
    </row>
    <row r="26" spans="1:8" x14ac:dyDescent="0.25">
      <c r="A26" s="4" t="s">
        <v>21</v>
      </c>
      <c r="B26" s="12">
        <v>4250</v>
      </c>
      <c r="C26" s="12">
        <v>680</v>
      </c>
      <c r="D26" s="13">
        <f t="shared" si="2"/>
        <v>4930</v>
      </c>
      <c r="E26" s="13">
        <f t="shared" si="3"/>
        <v>680</v>
      </c>
      <c r="F26" s="11">
        <f t="shared" si="4"/>
        <v>6.8</v>
      </c>
      <c r="G26" s="14">
        <f>C26</f>
        <v>680</v>
      </c>
      <c r="H26" s="11">
        <f t="shared" si="5"/>
        <v>6.8</v>
      </c>
    </row>
    <row r="33" spans="1:8" x14ac:dyDescent="0.25">
      <c r="B33" s="2" t="s">
        <v>12</v>
      </c>
      <c r="C33" s="12">
        <v>10000</v>
      </c>
    </row>
    <row r="34" spans="1:8" x14ac:dyDescent="0.25">
      <c r="B34" s="2" t="s">
        <v>10</v>
      </c>
      <c r="C34" s="9">
        <v>0.02</v>
      </c>
    </row>
    <row r="35" spans="1:8" x14ac:dyDescent="0.25">
      <c r="B35" s="2" t="s">
        <v>11</v>
      </c>
      <c r="C35" s="9">
        <v>0.03</v>
      </c>
    </row>
    <row r="37" spans="1:8" x14ac:dyDescent="0.25">
      <c r="A37" s="3" t="s">
        <v>3</v>
      </c>
      <c r="B37" s="3" t="s">
        <v>9</v>
      </c>
      <c r="C37" s="3" t="s">
        <v>8</v>
      </c>
      <c r="G37" s="3" t="s">
        <v>30</v>
      </c>
    </row>
    <row r="38" spans="1:8" x14ac:dyDescent="0.25">
      <c r="A38" s="5">
        <v>41720</v>
      </c>
      <c r="B38" s="12">
        <v>2500</v>
      </c>
      <c r="C38" s="11">
        <f>B38*$C$34+($C$35-$C$34)*MEDIAN(0,B38,SUM($B$38:B38)-$C$33)</f>
        <v>50</v>
      </c>
      <c r="D38" s="8">
        <f>SUM($B$38:B38)</f>
        <v>2500</v>
      </c>
      <c r="E38" s="8">
        <v>0</v>
      </c>
      <c r="G38" s="11">
        <f>IF(SUM($B$38:B38)&lt;$C$33,B38*$C$34,IF(AND(SUM($B$37:B37)&lt;=$C$33,SUM($B$38:B38)&gt;=$C$33),B38*$C$34+(SUM($B$38:B38)-$C$33)*($C$35-$C$34),B38*$C$35))</f>
        <v>50</v>
      </c>
    </row>
    <row r="39" spans="1:8" x14ac:dyDescent="0.25">
      <c r="A39" s="5">
        <v>41721</v>
      </c>
      <c r="B39" s="12">
        <v>3000</v>
      </c>
      <c r="C39" s="11">
        <f>B39*$C$34+($C$35-$C$34)*MEDIAN(0,B39,SUM($B$38:B39)-$C$33)</f>
        <v>60</v>
      </c>
      <c r="D39" s="8">
        <f>SUM($B$38:B39)</f>
        <v>5500</v>
      </c>
      <c r="E39" s="8">
        <v>0</v>
      </c>
      <c r="G39" s="11">
        <f>IF(SUM($B$38:B39)&lt;$C$33,B39*$C$34,IF(AND(SUM($B$37:B38)&lt;=$C$33,SUM($B$38:B39)&gt;=$C$33),B39*$C$34+(SUM($B$38:B39)-$C$33)*($C$35-$C$34),B39*$C$35))</f>
        <v>60</v>
      </c>
    </row>
    <row r="40" spans="1:8" x14ac:dyDescent="0.25">
      <c r="A40" s="5">
        <v>41722</v>
      </c>
      <c r="B40" s="12">
        <v>5000</v>
      </c>
      <c r="C40" s="11">
        <f>B40*$C$34+($C$35-$C$34)*MEDIAN(0,B40,SUM($B$38:B40)-$C$33)</f>
        <v>105</v>
      </c>
      <c r="D40" s="8">
        <f>SUM($B$38:B40)</f>
        <v>10500</v>
      </c>
      <c r="E40" s="8">
        <f>D40-C33</f>
        <v>500</v>
      </c>
      <c r="G40" s="11">
        <f>IF(SUM($B$38:B40)&lt;$C$33,B40*$C$34,IF(AND(SUM($B$37:B39)&lt;=$C$33,SUM($B$38:B40)&gt;=$C$33),B40*$C$34+(SUM($B$38:B40)-$C$33)*($C$35-$C$34),B40*$C$35))</f>
        <v>105</v>
      </c>
    </row>
    <row r="41" spans="1:8" x14ac:dyDescent="0.25">
      <c r="A41" s="5">
        <v>41723</v>
      </c>
      <c r="B41" s="12">
        <v>2500</v>
      </c>
      <c r="C41" s="11">
        <f>B41*$C$34+($C$35-$C$34)*MEDIAN(0,B41,SUM($B$38:B41)-$C$33)</f>
        <v>75</v>
      </c>
      <c r="D41" s="8">
        <f>SUM($B$38:B41)</f>
        <v>13000</v>
      </c>
      <c r="E41" s="8">
        <f>B41</f>
        <v>2500</v>
      </c>
      <c r="G41" s="11">
        <f>IF(SUM($B$38:B41)&lt;$C$33,B41*$C$34,IF(AND(SUM($B$37:B40)&lt;=$C$33,SUM($B$38:B41)&gt;=$C$33),B41*$C$34+(SUM($B$38:B41)-$C$33)*($C$35-$C$34),B41*$C$35))</f>
        <v>75</v>
      </c>
    </row>
    <row r="42" spans="1:8" x14ac:dyDescent="0.25">
      <c r="A42" s="5">
        <v>41724</v>
      </c>
      <c r="B42" s="12">
        <v>4050</v>
      </c>
      <c r="C42" s="11">
        <f>B42*$C$34+($C$35-$C$34)*MEDIAN(0,B42,SUM($B$38:B42)-$C$33)</f>
        <v>121.5</v>
      </c>
      <c r="D42" s="8">
        <f>SUM($B$38:B42)</f>
        <v>17050</v>
      </c>
      <c r="E42" s="8">
        <f t="shared" ref="E42:E43" si="6">B42</f>
        <v>4050</v>
      </c>
      <c r="G42" s="11">
        <f>IF(SUM($B$38:B42)&lt;$C$33,B42*$C$34,IF(AND(SUM($B$37:B41)&lt;=$C$33,SUM($B$38:B42)&gt;=$C$33),B42*$C$34+(SUM($B$38:B42)-$C$33)*($C$35-$C$34),B42*$C$35))</f>
        <v>121.5</v>
      </c>
    </row>
    <row r="43" spans="1:8" x14ac:dyDescent="0.25">
      <c r="A43" s="5">
        <v>41725</v>
      </c>
      <c r="B43" s="12">
        <v>1500</v>
      </c>
      <c r="C43" s="11">
        <f>B43*$C$34+($C$35-$C$34)*MEDIAN(0,B43,SUM($B$38:B43)-$C$33)</f>
        <v>45</v>
      </c>
      <c r="D43" s="8">
        <f>SUM($B$38:B43)</f>
        <v>18550</v>
      </c>
      <c r="E43" s="8">
        <f t="shared" si="6"/>
        <v>1500</v>
      </c>
      <c r="G43" s="11">
        <f>IF(SUM($B$38:B43)&lt;$C$33,B43*$C$34,IF(AND(SUM($B$37:B42)&lt;=$C$33,SUM($B$38:B43)&gt;=$C$33),B43*$C$34+(SUM($B$38:B43)-$C$33)*($C$35-$C$34),B43*$C$35))</f>
        <v>45</v>
      </c>
    </row>
    <row r="46" spans="1:8" x14ac:dyDescent="0.25">
      <c r="D46" t="s">
        <v>33</v>
      </c>
      <c r="E46" t="s">
        <v>32</v>
      </c>
      <c r="F46" t="s">
        <v>34</v>
      </c>
      <c r="H46" t="s">
        <v>35</v>
      </c>
    </row>
    <row r="47" spans="1:8" x14ac:dyDescent="0.25">
      <c r="A47" t="s">
        <v>28</v>
      </c>
      <c r="D47" s="15" t="s">
        <v>31</v>
      </c>
    </row>
    <row r="48" spans="1:8" x14ac:dyDescent="0.25">
      <c r="A48" s="15" t="s">
        <v>27</v>
      </c>
    </row>
  </sheetData>
  <hyperlinks>
    <hyperlink ref="A48" r:id="rId1"/>
    <hyperlink ref="F6" r:id="rId2"/>
    <hyperlink ref="D47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1090</vt:lpstr>
      <vt:lpstr>1090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2014-03-28T14:24:24Z</dcterms:created>
  <dcterms:modified xsi:type="dcterms:W3CDTF">2014-03-28T21:11:05Z</dcterms:modified>
</cp:coreProperties>
</file>