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0VideoExcelStorage\000YouTubeExcelTricks\YouTubeTricks\1055-1090\"/>
    </mc:Choice>
  </mc:AlternateContent>
  <bookViews>
    <workbookView xWindow="0" yWindow="0" windowWidth="19245" windowHeight="8490"/>
  </bookViews>
  <sheets>
    <sheet name="1079" sheetId="1" r:id="rId1"/>
    <sheet name="1079an" sheetId="4" r:id="rId2"/>
    <sheet name="1080" sheetId="3" r:id="rId3"/>
    <sheet name="1080an" sheetId="5" r:id="rId4"/>
    <sheet name="sheet1" sheetId="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4" l="1"/>
  <c r="B7" i="4"/>
  <c r="C6" i="4"/>
  <c r="B6" i="4"/>
  <c r="C5" i="4"/>
  <c r="B5" i="4"/>
  <c r="C4" i="4"/>
  <c r="B4" i="4"/>
  <c r="C3" i="4"/>
  <c r="B3" i="4"/>
  <c r="C2" i="4"/>
  <c r="B2" i="4"/>
  <c r="C37" i="5"/>
  <c r="C36" i="5"/>
  <c r="C35" i="5"/>
  <c r="C34" i="5"/>
  <c r="C33" i="5"/>
  <c r="C32" i="5"/>
  <c r="B26" i="5"/>
  <c r="C26" i="5" s="1"/>
  <c r="A26" i="5"/>
  <c r="B25" i="5"/>
  <c r="A25" i="5"/>
  <c r="C25" i="5" s="1"/>
  <c r="B24" i="5"/>
  <c r="A24" i="5"/>
  <c r="C24" i="5" s="1"/>
  <c r="C23" i="5"/>
  <c r="B23" i="5"/>
  <c r="A23" i="5"/>
  <c r="B22" i="5"/>
  <c r="C22" i="5" s="1"/>
  <c r="A22" i="5"/>
  <c r="B21" i="5"/>
  <c r="A21" i="5"/>
  <c r="C21" i="5" s="1"/>
  <c r="B17" i="5"/>
  <c r="B16" i="5"/>
  <c r="B15" i="5"/>
  <c r="B14" i="5"/>
  <c r="B13" i="5"/>
  <c r="B12" i="5"/>
  <c r="B7" i="5"/>
  <c r="B6" i="5"/>
  <c r="B5" i="5"/>
  <c r="B4" i="5"/>
  <c r="B3" i="5"/>
  <c r="B2" i="5"/>
  <c r="I15" i="2" l="1"/>
  <c r="H15" i="2"/>
  <c r="F15" i="2"/>
  <c r="E15" i="2"/>
  <c r="D15" i="2"/>
  <c r="I14" i="2"/>
  <c r="H14" i="2"/>
  <c r="F14" i="2"/>
  <c r="E14" i="2"/>
  <c r="D14" i="2"/>
  <c r="I13" i="2"/>
  <c r="H13" i="2"/>
  <c r="F13" i="2"/>
  <c r="E13" i="2"/>
  <c r="D13" i="2"/>
  <c r="I12" i="2"/>
  <c r="H12" i="2"/>
  <c r="F12" i="2"/>
  <c r="E12" i="2"/>
  <c r="D12" i="2"/>
  <c r="I11" i="2"/>
  <c r="H11" i="2"/>
  <c r="F11" i="2"/>
  <c r="E11" i="2"/>
  <c r="D11" i="2"/>
  <c r="I10" i="2"/>
  <c r="H10" i="2"/>
  <c r="F10" i="2"/>
  <c r="E10" i="2"/>
  <c r="D10" i="2"/>
  <c r="J7" i="2"/>
  <c r="D7" i="2"/>
  <c r="E7" i="2" s="1"/>
  <c r="F7" i="2" s="1"/>
  <c r="C7" i="2"/>
  <c r="B7" i="2"/>
  <c r="J6" i="2"/>
  <c r="D6" i="2"/>
  <c r="C6" i="2"/>
  <c r="B6" i="2"/>
  <c r="J5" i="2"/>
  <c r="D5" i="2"/>
  <c r="E5" i="2" s="1"/>
  <c r="F5" i="2" s="1"/>
  <c r="C5" i="2"/>
  <c r="B5" i="2"/>
  <c r="J4" i="2"/>
  <c r="D4" i="2"/>
  <c r="C4" i="2"/>
  <c r="B4" i="2"/>
  <c r="J3" i="2"/>
  <c r="D3" i="2"/>
  <c r="E3" i="2" s="1"/>
  <c r="F3" i="2" s="1"/>
  <c r="C3" i="2"/>
  <c r="B3" i="2"/>
  <c r="J2" i="2"/>
  <c r="D2" i="2"/>
  <c r="C2" i="2"/>
  <c r="B2" i="2"/>
  <c r="G3" i="2" l="1"/>
  <c r="H3" i="2" s="1"/>
  <c r="G11" i="2"/>
  <c r="G13" i="2"/>
  <c r="G5" i="2"/>
  <c r="H5" i="2" s="1"/>
  <c r="G15" i="2"/>
  <c r="G7" i="2"/>
  <c r="H7" i="2" s="1"/>
  <c r="E2" i="2"/>
  <c r="F2" i="2" s="1"/>
  <c r="G2" i="2" s="1"/>
  <c r="H2" i="2" s="1"/>
  <c r="E4" i="2"/>
  <c r="F4" i="2" s="1"/>
  <c r="G4" i="2" s="1"/>
  <c r="H4" i="2" s="1"/>
  <c r="E6" i="2"/>
  <c r="F6" i="2" s="1"/>
  <c r="G6" i="2" s="1"/>
  <c r="H6" i="2" s="1"/>
  <c r="G12" i="2" l="1"/>
  <c r="G14" i="2"/>
  <c r="G10" i="2"/>
</calcChain>
</file>

<file path=xl/comments1.xml><?xml version="1.0" encoding="utf-8"?>
<comments xmlns="http://schemas.openxmlformats.org/spreadsheetml/2006/main">
  <authors>
    <author>Girvin, Michael</author>
  </authors>
  <commentList>
    <comment ref="A9" authorId="0" shapeId="0">
      <text>
        <r>
          <rPr>
            <b/>
            <sz val="9"/>
            <color indexed="81"/>
            <rFont val="Tahoma"/>
            <family val="2"/>
          </rPr>
          <t>David Garcia at YouTube:
I have this problem my records are 18 characters long but... each record might have the first 4 characters as letters and the next 6 as numbers. Now the real  problem is that instead of being 4 letters could be 6. 
Example: AAAA990413M09LLR06  or it could be ALMRLR75070421M000.
What I need to do is to extract the 6 numbers after the first letters of the string using a formula to automatically calculate the age of a person
First I need to find out which records have 4 letters or 6 and then extract the DoB from 990413 etc here is the situation The first letters are the initials for the persons name (First Name, Last Name) the numbers are the DoB, the next 2 numbers are the State where they were born, then next letter is the gender etc. So I need to calculate the age and find out who is underage. I know the ones with 4 letters are underage and the ones with 6 letters are 18 or older but I need a formula to do it once I enter the string.﻿</t>
        </r>
      </text>
    </comment>
  </commentList>
</comments>
</file>

<file path=xl/sharedStrings.xml><?xml version="1.0" encoding="utf-8"?>
<sst xmlns="http://schemas.openxmlformats.org/spreadsheetml/2006/main" count="62" uniqueCount="18">
  <si>
    <t>LEN</t>
  </si>
  <si>
    <t>1st 2 #s After Letters</t>
  </si>
  <si>
    <t>Year</t>
  </si>
  <si>
    <t>Under 18 or Over?</t>
  </si>
  <si>
    <r>
      <rPr>
        <b/>
        <sz val="11"/>
        <color theme="1"/>
        <rFont val="Calibri"/>
        <family val="2"/>
        <scheme val="minor"/>
      </rPr>
      <t>AAAA</t>
    </r>
    <r>
      <rPr>
        <sz val="11"/>
        <color theme="1"/>
        <rFont val="Calibri"/>
        <family val="2"/>
        <scheme val="minor"/>
      </rPr>
      <t>990413M09LLR06</t>
    </r>
  </si>
  <si>
    <r>
      <rPr>
        <b/>
        <sz val="11"/>
        <color theme="1"/>
        <rFont val="Calibri"/>
        <family val="2"/>
        <scheme val="minor"/>
      </rPr>
      <t>ALMRLR</t>
    </r>
    <r>
      <rPr>
        <sz val="11"/>
        <color theme="1"/>
        <rFont val="Calibri"/>
        <family val="2"/>
        <scheme val="minor"/>
      </rPr>
      <t>75070421M000</t>
    </r>
  </si>
  <si>
    <r>
      <rPr>
        <b/>
        <sz val="11"/>
        <color theme="1"/>
        <rFont val="Calibri"/>
        <family val="2"/>
        <scheme val="minor"/>
      </rPr>
      <t>GHHTAM</t>
    </r>
    <r>
      <rPr>
        <sz val="11"/>
        <color theme="1"/>
        <rFont val="Calibri"/>
        <family val="2"/>
        <scheme val="minor"/>
      </rPr>
      <t>760903NSDD00</t>
    </r>
    <r>
      <rPr>
        <sz val="11"/>
        <color theme="1"/>
        <rFont val="Calibri"/>
        <family val="2"/>
        <scheme val="minor"/>
      </rPr>
      <t/>
    </r>
  </si>
  <si>
    <r>
      <rPr>
        <b/>
        <sz val="11"/>
        <color theme="1"/>
        <rFont val="Calibri"/>
        <family val="2"/>
        <scheme val="minor"/>
      </rPr>
      <t>KDDL</t>
    </r>
    <r>
      <rPr>
        <sz val="11"/>
        <color theme="1"/>
        <rFont val="Calibri"/>
        <family val="2"/>
        <scheme val="minor"/>
      </rPr>
      <t>98111612BADF34</t>
    </r>
  </si>
  <si>
    <r>
      <rPr>
        <b/>
        <sz val="11"/>
        <color theme="1"/>
        <rFont val="Calibri"/>
        <family val="2"/>
        <scheme val="minor"/>
      </rPr>
      <t>JGTT</t>
    </r>
    <r>
      <rPr>
        <sz val="11"/>
        <color theme="1"/>
        <rFont val="Calibri"/>
        <family val="2"/>
        <scheme val="minor"/>
      </rPr>
      <t>03111612BASA35</t>
    </r>
    <r>
      <rPr>
        <sz val="11"/>
        <color theme="1"/>
        <rFont val="Calibri"/>
        <family val="2"/>
        <scheme val="minor"/>
      </rPr>
      <t/>
    </r>
  </si>
  <si>
    <t>Code
Start 4 Letters = Underage
Start = 6 Letters = 18 or Older</t>
  </si>
  <si>
    <t>Date</t>
  </si>
  <si>
    <t>Left 2</t>
  </si>
  <si>
    <t>Age in Years</t>
  </si>
  <si>
    <r>
      <rPr>
        <b/>
        <sz val="11"/>
        <color theme="1"/>
        <rFont val="Calibri"/>
        <family val="2"/>
        <scheme val="minor"/>
      </rPr>
      <t>ASHT</t>
    </r>
    <r>
      <rPr>
        <sz val="11"/>
        <color theme="1"/>
        <rFont val="Calibri"/>
        <family val="2"/>
        <scheme val="minor"/>
      </rPr>
      <t>000618NSDD5600</t>
    </r>
  </si>
  <si>
    <t>Bill Szysz at YouTube!!</t>
  </si>
  <si>
    <t>Double check</t>
  </si>
  <si>
    <t>Check:</t>
  </si>
  <si>
    <t>manual Triple check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</si>
</sst>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b/>
      <sz val="9"/>
      <color indexed="81"/>
      <name val="Tahoma"/>
      <family val="2"/>
    </font>
    <font>
      <b/>
      <sz val="11"/>
      <color rgb="FFFF000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Font="1"/>
    <xf numFmtId="0" fontId="1" fillId="2" borderId="1" xfId="0" applyFont="1" applyFill="1" applyBorder="1" applyAlignment="1">
      <alignment wrapText="1"/>
    </xf>
    <xf numFmtId="0" fontId="1" fillId="2" borderId="1" xfId="0" applyFont="1" applyFill="1" applyBorder="1"/>
    <xf numFmtId="0" fontId="0" fillId="0" borderId="1" xfId="0" applyBorder="1"/>
    <xf numFmtId="0" fontId="0" fillId="0" borderId="1" xfId="0" applyFont="1" applyBorder="1"/>
    <xf numFmtId="0" fontId="0" fillId="3" borderId="1" xfId="0" applyFill="1" applyBorder="1"/>
    <xf numFmtId="14" fontId="0" fillId="3" borderId="1" xfId="0" applyNumberFormat="1" applyFill="1" applyBorder="1"/>
    <xf numFmtId="0" fontId="0" fillId="3" borderId="1" xfId="0" applyNumberFormat="1" applyFill="1" applyBorder="1"/>
    <xf numFmtId="0" fontId="4" fillId="0" borderId="0"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7"/>
  <sheetViews>
    <sheetView tabSelected="1" zoomScale="160" zoomScaleNormal="160" workbookViewId="0">
      <selection activeCell="B2" sqref="B2"/>
    </sheetView>
  </sheetViews>
  <sheetFormatPr defaultRowHeight="15" x14ac:dyDescent="0.25"/>
  <cols>
    <col min="1" max="1" width="30.7109375" customWidth="1"/>
    <col min="2" max="2" width="17.28515625" bestFit="1" customWidth="1"/>
    <col min="3" max="3" width="17.5703125" customWidth="1"/>
    <col min="4" max="4" width="19.140625" bestFit="1" customWidth="1"/>
    <col min="5" max="8" width="13.140625" customWidth="1"/>
    <col min="9" max="9" width="12" customWidth="1"/>
  </cols>
  <sheetData>
    <row r="1" spans="1:3" ht="45" x14ac:dyDescent="0.25">
      <c r="A1" s="2" t="s">
        <v>9</v>
      </c>
      <c r="B1" s="3" t="s">
        <v>3</v>
      </c>
      <c r="C1" s="3" t="s">
        <v>3</v>
      </c>
    </row>
    <row r="2" spans="1:3" x14ac:dyDescent="0.25">
      <c r="A2" s="4" t="s">
        <v>4</v>
      </c>
      <c r="B2" s="6"/>
      <c r="C2" s="6"/>
    </row>
    <row r="3" spans="1:3" x14ac:dyDescent="0.25">
      <c r="A3" s="5" t="s">
        <v>5</v>
      </c>
      <c r="B3" s="6"/>
      <c r="C3" s="6"/>
    </row>
    <row r="4" spans="1:3" x14ac:dyDescent="0.25">
      <c r="A4" s="5" t="s">
        <v>13</v>
      </c>
      <c r="B4" s="6"/>
      <c r="C4" s="6"/>
    </row>
    <row r="5" spans="1:3" x14ac:dyDescent="0.25">
      <c r="A5" s="5" t="s">
        <v>6</v>
      </c>
      <c r="B5" s="6"/>
      <c r="C5" s="6"/>
    </row>
    <row r="6" spans="1:3" x14ac:dyDescent="0.25">
      <c r="A6" s="5" t="s">
        <v>7</v>
      </c>
      <c r="B6" s="6"/>
      <c r="C6" s="6"/>
    </row>
    <row r="7" spans="1:3" x14ac:dyDescent="0.25">
      <c r="A7" s="5" t="s">
        <v>8</v>
      </c>
      <c r="B7" s="6"/>
      <c r="C7"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
  <sheetViews>
    <sheetView zoomScale="160" zoomScaleNormal="160" workbookViewId="0">
      <selection activeCell="B2" sqref="B2"/>
    </sheetView>
  </sheetViews>
  <sheetFormatPr defaultRowHeight="15" x14ac:dyDescent="0.25"/>
  <cols>
    <col min="1" max="1" width="30.7109375" customWidth="1"/>
    <col min="2" max="2" width="17.28515625" bestFit="1" customWidth="1"/>
    <col min="3" max="3" width="17.5703125" customWidth="1"/>
    <col min="4" max="4" width="19.140625" bestFit="1" customWidth="1"/>
    <col min="5" max="8" width="13.140625" customWidth="1"/>
    <col min="9" max="9" width="12" customWidth="1"/>
  </cols>
  <sheetData>
    <row r="1" spans="1:3" ht="45" x14ac:dyDescent="0.25">
      <c r="A1" s="2" t="s">
        <v>9</v>
      </c>
      <c r="B1" s="3" t="s">
        <v>3</v>
      </c>
      <c r="C1" s="3" t="s">
        <v>3</v>
      </c>
    </row>
    <row r="2" spans="1:3" x14ac:dyDescent="0.25">
      <c r="A2" s="4" t="s">
        <v>4</v>
      </c>
      <c r="B2" s="6" t="str">
        <f>IF(ISNUMBER(MID(A2,5,1)+0),"Underage","18 or Older")</f>
        <v>Underage</v>
      </c>
      <c r="C2" s="6" t="str">
        <f>IF(ISERROR(MID(A2,5,1)+0),"18 or Older","Underage")</f>
        <v>Underage</v>
      </c>
    </row>
    <row r="3" spans="1:3" x14ac:dyDescent="0.25">
      <c r="A3" s="5" t="s">
        <v>5</v>
      </c>
      <c r="B3" s="6" t="str">
        <f t="shared" ref="B3:B7" si="0">IF(ISNUMBER(MID(A3,5,1)+0),"Underage","18 or Older")</f>
        <v>18 or Older</v>
      </c>
      <c r="C3" s="6" t="str">
        <f t="shared" ref="C3:C7" si="1">IF(ISERROR(MID(A3,5,1)+0),"18 or Older","Underage")</f>
        <v>18 or Older</v>
      </c>
    </row>
    <row r="4" spans="1:3" x14ac:dyDescent="0.25">
      <c r="A4" s="5" t="s">
        <v>13</v>
      </c>
      <c r="B4" s="6" t="str">
        <f t="shared" si="0"/>
        <v>Underage</v>
      </c>
      <c r="C4" s="6" t="str">
        <f t="shared" si="1"/>
        <v>Underage</v>
      </c>
    </row>
    <row r="5" spans="1:3" x14ac:dyDescent="0.25">
      <c r="A5" s="5" t="s">
        <v>6</v>
      </c>
      <c r="B5" s="6" t="str">
        <f t="shared" si="0"/>
        <v>18 or Older</v>
      </c>
      <c r="C5" s="6" t="str">
        <f t="shared" si="1"/>
        <v>18 or Older</v>
      </c>
    </row>
    <row r="6" spans="1:3" x14ac:dyDescent="0.25">
      <c r="A6" s="5" t="s">
        <v>7</v>
      </c>
      <c r="B6" s="6" t="str">
        <f t="shared" si="0"/>
        <v>Underage</v>
      </c>
      <c r="C6" s="6" t="str">
        <f t="shared" si="1"/>
        <v>Underage</v>
      </c>
    </row>
    <row r="7" spans="1:3" x14ac:dyDescent="0.25">
      <c r="A7" s="5" t="s">
        <v>8</v>
      </c>
      <c r="B7" s="6" t="str">
        <f t="shared" si="0"/>
        <v>Underage</v>
      </c>
      <c r="C7" s="6" t="str">
        <f t="shared" si="1"/>
        <v>Underage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9"/>
  <sheetViews>
    <sheetView zoomScale="160" zoomScaleNormal="160" workbookViewId="0">
      <selection activeCell="B2" sqref="B2"/>
    </sheetView>
  </sheetViews>
  <sheetFormatPr defaultRowHeight="15" x14ac:dyDescent="0.25"/>
  <cols>
    <col min="1" max="1" width="30.7109375" customWidth="1"/>
    <col min="2" max="2" width="24.28515625" customWidth="1"/>
    <col min="3" max="3" width="17.28515625" bestFit="1" customWidth="1"/>
    <col min="4" max="4" width="17.5703125" customWidth="1"/>
    <col min="5" max="5" width="19.140625" bestFit="1" customWidth="1"/>
    <col min="6" max="9" width="13.140625" customWidth="1"/>
    <col min="10" max="10" width="12" customWidth="1"/>
  </cols>
  <sheetData>
    <row r="1" spans="1:2" ht="45" x14ac:dyDescent="0.25">
      <c r="A1" s="2" t="s">
        <v>9</v>
      </c>
      <c r="B1" s="2" t="s">
        <v>12</v>
      </c>
    </row>
    <row r="2" spans="1:2" x14ac:dyDescent="0.25">
      <c r="A2" s="4" t="s">
        <v>4</v>
      </c>
      <c r="B2" s="8"/>
    </row>
    <row r="3" spans="1:2" x14ac:dyDescent="0.25">
      <c r="A3" s="5" t="s">
        <v>5</v>
      </c>
      <c r="B3" s="8"/>
    </row>
    <row r="4" spans="1:2" x14ac:dyDescent="0.25">
      <c r="A4" s="5" t="s">
        <v>13</v>
      </c>
      <c r="B4" s="8"/>
    </row>
    <row r="5" spans="1:2" x14ac:dyDescent="0.25">
      <c r="A5" s="5" t="s">
        <v>6</v>
      </c>
      <c r="B5" s="8"/>
    </row>
    <row r="6" spans="1:2" x14ac:dyDescent="0.25">
      <c r="A6" s="5" t="s">
        <v>7</v>
      </c>
      <c r="B6" s="8"/>
    </row>
    <row r="7" spans="1:2" x14ac:dyDescent="0.25">
      <c r="A7" s="5" t="s">
        <v>8</v>
      </c>
      <c r="B7" s="8"/>
    </row>
    <row r="8" spans="1:2" x14ac:dyDescent="0.25">
      <c r="A8" s="1"/>
      <c r="B8" s="1"/>
    </row>
    <row r="9" spans="1:2" x14ac:dyDescent="0.25">
      <c r="A9" s="9"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7"/>
  <sheetViews>
    <sheetView zoomScale="107" zoomScaleNormal="107" workbookViewId="0">
      <selection activeCell="B2" sqref="B2"/>
    </sheetView>
  </sheetViews>
  <sheetFormatPr defaultRowHeight="15" x14ac:dyDescent="0.25"/>
  <cols>
    <col min="1" max="1" width="30.7109375" customWidth="1"/>
    <col min="2" max="2" width="24.28515625" customWidth="1"/>
    <col min="3" max="3" width="17.28515625" bestFit="1" customWidth="1"/>
    <col min="4" max="4" width="17.5703125" customWidth="1"/>
    <col min="5" max="5" width="19.140625" bestFit="1" customWidth="1"/>
    <col min="6" max="9" width="13.140625" customWidth="1"/>
    <col min="10" max="10" width="12" customWidth="1"/>
  </cols>
  <sheetData>
    <row r="1" spans="1:2" ht="45" x14ac:dyDescent="0.25">
      <c r="A1" s="2" t="s">
        <v>9</v>
      </c>
      <c r="B1" s="2" t="s">
        <v>12</v>
      </c>
    </row>
    <row r="2" spans="1:2" x14ac:dyDescent="0.25">
      <c r="A2" s="4" t="s">
        <v>4</v>
      </c>
      <c r="B2" s="8">
        <f ca="1">DATEDIF(IF(ISNUMBER(MID(A2,5,1)+0),TEXT(IF(MID(A2,5,2)+0&lt;20,20,19)&amp;MID(A2,5,6),"0000-00-00")+0,TEXT(19&amp;MID(A2,7,6),"0000-00-00")+0),TODAY(),"y")</f>
        <v>14</v>
      </c>
    </row>
    <row r="3" spans="1:2" x14ac:dyDescent="0.25">
      <c r="A3" s="5" t="s">
        <v>5</v>
      </c>
      <c r="B3" s="8">
        <f t="shared" ref="B3:B7" ca="1" si="0">DATEDIF(IF(ISNUMBER(MID(A3,5,1)+0),TEXT(IF(MID(A3,5,2)+0&lt;20,20,19)&amp;MID(A3,5,6),"0000-00-00")+0,TEXT(19&amp;MID(A3,7,6),"0000-00-00")+0),TODAY(),"y")</f>
        <v>38</v>
      </c>
    </row>
    <row r="4" spans="1:2" x14ac:dyDescent="0.25">
      <c r="A4" s="5" t="s">
        <v>13</v>
      </c>
      <c r="B4" s="8">
        <f t="shared" ca="1" si="0"/>
        <v>13</v>
      </c>
    </row>
    <row r="5" spans="1:2" x14ac:dyDescent="0.25">
      <c r="A5" s="5" t="s">
        <v>6</v>
      </c>
      <c r="B5" s="8">
        <f t="shared" ca="1" si="0"/>
        <v>37</v>
      </c>
    </row>
    <row r="6" spans="1:2" x14ac:dyDescent="0.25">
      <c r="A6" s="5" t="s">
        <v>7</v>
      </c>
      <c r="B6" s="8">
        <f t="shared" ca="1" si="0"/>
        <v>15</v>
      </c>
    </row>
    <row r="7" spans="1:2" x14ac:dyDescent="0.25">
      <c r="A7" s="5" t="s">
        <v>8</v>
      </c>
      <c r="B7" s="8">
        <f t="shared" ca="1" si="0"/>
        <v>10</v>
      </c>
    </row>
    <row r="8" spans="1:2" x14ac:dyDescent="0.25">
      <c r="A8" s="1"/>
      <c r="B8" s="1"/>
    </row>
    <row r="9" spans="1:2" x14ac:dyDescent="0.25">
      <c r="A9" s="9" t="s">
        <v>14</v>
      </c>
    </row>
    <row r="10" spans="1:2" x14ac:dyDescent="0.25">
      <c r="A10" s="1"/>
    </row>
    <row r="11" spans="1:2" x14ac:dyDescent="0.25">
      <c r="A11" s="1"/>
      <c r="B11" s="3" t="s">
        <v>12</v>
      </c>
    </row>
    <row r="12" spans="1:2" x14ac:dyDescent="0.25">
      <c r="A12" s="1"/>
      <c r="B12" s="6">
        <f ca="1">DATEDIF(TEXT(REPLACE(MID(A2,IF(ISNUMBER(MID(A2,5,1)+0),5,7),6),1,2,IF(LEFT(MID(A2,IF(ISNUMBER(MID(A2,5,1)+0),5,7),6),2)+0&lt;20,20&amp;LEFT(MID(A2,IF(ISNUMBER(MID(A2,5,1)+0),5,7),6),2),19&amp;LEFT(MID(A2,IF(ISNUMBER(MID(A2,5,1)+0),5,7),6),2))),"0000-00-00")+0,TODAY(),"y")</f>
        <v>14</v>
      </c>
    </row>
    <row r="13" spans="1:2" x14ac:dyDescent="0.25">
      <c r="A13" s="1"/>
      <c r="B13" s="6">
        <f ca="1">DATEDIF(TEXT(REPLACE(MID(A3,IF(ISNUMBER(MID(A3,5,1)+0),5,7),6),1,2,IF(LEFT(MID(A3,IF(ISNUMBER(MID(A3,5,1)+0),5,7),6),2)+0&lt;20,20&amp;LEFT(MID(A3,IF(ISNUMBER(MID(A3,5,1)+0),5,7),6),2),19&amp;LEFT(MID(A3,IF(ISNUMBER(MID(A3,5,1)+0),5,7),6),2))),"0000-00-00")+0,TODAY(),"y")</f>
        <v>38</v>
      </c>
    </row>
    <row r="14" spans="1:2" x14ac:dyDescent="0.25">
      <c r="A14" s="1"/>
      <c r="B14" s="6">
        <f ca="1">DATEDIF(TEXT(REPLACE(MID(A4,IF(ISNUMBER(MID(A4,5,1)+0),5,7),6),1,2,IF(LEFT(MID(A4,IF(ISNUMBER(MID(A4,5,1)+0),5,7),6),2)+0&lt;20,20&amp;LEFT(MID(A4,IF(ISNUMBER(MID(A4,5,1)+0),5,7),6),2),19&amp;LEFT(MID(A4,IF(ISNUMBER(MID(A4,5,1)+0),5,7),6),2))),"0000-00-00")+0,TODAY(),"y")</f>
        <v>13</v>
      </c>
    </row>
    <row r="15" spans="1:2" x14ac:dyDescent="0.25">
      <c r="A15" s="1"/>
      <c r="B15" s="6">
        <f ca="1">DATEDIF(TEXT(REPLACE(MID(A5,IF(ISNUMBER(MID(A5,5,1)+0),5,7),6),1,2,IF(LEFT(MID(A5,IF(ISNUMBER(MID(A5,5,1)+0),5,7),6),2)+0&lt;20,20&amp;LEFT(MID(A5,IF(ISNUMBER(MID(A5,5,1)+0),5,7),6),2),19&amp;LEFT(MID(A5,IF(ISNUMBER(MID(A5,5,1)+0),5,7),6),2))),"0000-00-00")+0,TODAY(),"y")</f>
        <v>37</v>
      </c>
    </row>
    <row r="16" spans="1:2" x14ac:dyDescent="0.25">
      <c r="B16" s="6">
        <f ca="1">DATEDIF(TEXT(REPLACE(MID(A6,IF(ISNUMBER(MID(A6,5,1)+0),5,7),6),1,2,IF(LEFT(MID(A6,IF(ISNUMBER(MID(A6,5,1)+0),5,7),6),2)+0&lt;20,20&amp;LEFT(MID(A6,IF(ISNUMBER(MID(A6,5,1)+0),5,7),6),2),19&amp;LEFT(MID(A6,IF(ISNUMBER(MID(A6,5,1)+0),5,7),6),2))),"0000-00-00")+0,TODAY(),"y")</f>
        <v>15</v>
      </c>
    </row>
    <row r="17" spans="1:4" x14ac:dyDescent="0.25">
      <c r="B17" s="6">
        <f ca="1">DATEDIF(TEXT(REPLACE(MID(A7,IF(ISNUMBER(MID(A7,5,1)+0),5,7),6),1,2,IF(LEFT(MID(A7,IF(ISNUMBER(MID(A7,5,1)+0),5,7),6),2)+0&lt;20,20&amp;LEFT(MID(A7,IF(ISNUMBER(MID(A7,5,1)+0),5,7),6),2),19&amp;LEFT(MID(A7,IF(ISNUMBER(MID(A7,5,1)+0),5,7),6),2))),"0000-00-00")+0,TODAY(),"y")</f>
        <v>10</v>
      </c>
    </row>
    <row r="19" spans="1:4" x14ac:dyDescent="0.25">
      <c r="B19" t="s">
        <v>16</v>
      </c>
    </row>
    <row r="20" spans="1:4" x14ac:dyDescent="0.25">
      <c r="B20" s="3" t="s">
        <v>10</v>
      </c>
    </row>
    <row r="21" spans="1:4" x14ac:dyDescent="0.25">
      <c r="A21">
        <f>IF(ISNUMBER(MID(A2,5,1)+0),TEXT(IF(MID(A2,5,2)+0&lt;20,20,19)&amp;MID(A2,5,6),"0000-00-00")+0,TEXT(19&amp;MID(A2,7,6),"0000-00-00")+0)</f>
        <v>36263</v>
      </c>
      <c r="B21" s="7">
        <f>IF(ISNUMBER(MID(A2,5,1)+0),TEXT(IF(MID(A2,5,2)+0&lt;20,20,19)&amp;MID(A2,5,6),"0000-00-00"),TEXT(IF(MID(A2,7,2)+0&lt;20,20,19)&amp;MID(A2,7,6),"0000-00-00"))+0</f>
        <v>36263</v>
      </c>
      <c r="C21" t="b">
        <f t="shared" ref="C21:C26" si="1">A21=B21</f>
        <v>1</v>
      </c>
    </row>
    <row r="22" spans="1:4" x14ac:dyDescent="0.25">
      <c r="A22">
        <f t="shared" ref="A22:A26" si="2">IF(ISNUMBER(MID(A3,5,1)+0),TEXT(IF(MID(A3,5,2)+0&lt;20,20,19)&amp;MID(A3,5,6),"0000-00-00")+0,TEXT(19&amp;MID(A3,7,6),"0000-00-00")+0)</f>
        <v>27579</v>
      </c>
      <c r="B22" s="7">
        <f>IF(ISNUMBER(MID(A3,5,1)+0),TEXT(IF(MID(A3,5,2)+0&lt;20,20,19)&amp;MID(A3,5,6),"0000-00-00"),TEXT(IF(MID(A3,7,2)+0&lt;20,20,19)&amp;MID(A3,7,6),"0000-00-00"))+0</f>
        <v>27579</v>
      </c>
      <c r="C22" t="b">
        <f t="shared" si="1"/>
        <v>1</v>
      </c>
    </row>
    <row r="23" spans="1:4" x14ac:dyDescent="0.25">
      <c r="A23">
        <f t="shared" si="2"/>
        <v>36695</v>
      </c>
      <c r="B23" s="7">
        <f>IF(ISNUMBER(MID(A4,5,1)+0),TEXT(IF(MID(A4,5,2)+0&lt;20,20,19)&amp;MID(A4,5,6),"0000-00-00"),TEXT(IF(MID(A4,7,2)+0&lt;20,20,19)&amp;MID(A4,7,6),"0000-00-00"))+0</f>
        <v>36695</v>
      </c>
      <c r="C23" t="b">
        <f t="shared" si="1"/>
        <v>1</v>
      </c>
    </row>
    <row r="24" spans="1:4" x14ac:dyDescent="0.25">
      <c r="A24">
        <f t="shared" si="2"/>
        <v>28006</v>
      </c>
      <c r="B24" s="7">
        <f>IF(ISNUMBER(MID(A5,5,1)+0),TEXT(IF(MID(A5,5,2)+0&lt;20,20,19)&amp;MID(A5,5,6),"0000-00-00"),TEXT(IF(MID(A5,7,2)+0&lt;20,20,19)&amp;MID(A5,7,6),"0000-00-00"))+0</f>
        <v>28006</v>
      </c>
      <c r="C24" t="b">
        <f t="shared" si="1"/>
        <v>1</v>
      </c>
    </row>
    <row r="25" spans="1:4" x14ac:dyDescent="0.25">
      <c r="A25">
        <f t="shared" si="2"/>
        <v>36115</v>
      </c>
      <c r="B25" s="7">
        <f>IF(ISNUMBER(MID(A6,5,1)+0),TEXT(IF(MID(A6,5,2)+0&lt;20,20,19)&amp;MID(A6,5,6),"0000-00-00"),TEXT(IF(MID(A6,7,2)+0&lt;20,20,19)&amp;MID(A6,7,6),"0000-00-00"))+0</f>
        <v>36115</v>
      </c>
      <c r="C25" t="b">
        <f t="shared" si="1"/>
        <v>1</v>
      </c>
    </row>
    <row r="26" spans="1:4" x14ac:dyDescent="0.25">
      <c r="A26">
        <f t="shared" si="2"/>
        <v>37941</v>
      </c>
      <c r="B26" s="7">
        <f>IF(ISNUMBER(MID(A7,5,1)+0),TEXT(IF(MID(A7,5,2)+0&lt;20,20,19)&amp;MID(A7,5,6),"0000-00-00"),TEXT(IF(MID(A7,7,2)+0&lt;20,20,19)&amp;MID(A7,7,6),"0000-00-00"))+0</f>
        <v>37941</v>
      </c>
      <c r="C26" t="b">
        <f t="shared" si="1"/>
        <v>1</v>
      </c>
    </row>
    <row r="31" spans="1:4" x14ac:dyDescent="0.25">
      <c r="B31" t="s">
        <v>15</v>
      </c>
      <c r="D31" t="s">
        <v>17</v>
      </c>
    </row>
    <row r="32" spans="1:4" x14ac:dyDescent="0.25">
      <c r="B32" s="10">
        <v>36263</v>
      </c>
      <c r="C32">
        <f t="shared" ref="C32:C37" ca="1" si="3">DATEDIF(B32,TODAY(),"y")</f>
        <v>14</v>
      </c>
      <c r="D32">
        <v>14</v>
      </c>
    </row>
    <row r="33" spans="2:4" x14ac:dyDescent="0.25">
      <c r="B33" s="10">
        <v>27579</v>
      </c>
      <c r="C33">
        <f t="shared" ca="1" si="3"/>
        <v>38</v>
      </c>
      <c r="D33">
        <v>38</v>
      </c>
    </row>
    <row r="34" spans="2:4" x14ac:dyDescent="0.25">
      <c r="B34" s="10">
        <v>36695</v>
      </c>
      <c r="C34">
        <f t="shared" ca="1" si="3"/>
        <v>13</v>
      </c>
      <c r="D34">
        <v>13</v>
      </c>
    </row>
    <row r="35" spans="2:4" x14ac:dyDescent="0.25">
      <c r="B35" s="10">
        <v>28006</v>
      </c>
      <c r="C35">
        <f t="shared" ca="1" si="3"/>
        <v>37</v>
      </c>
      <c r="D35">
        <v>37</v>
      </c>
    </row>
    <row r="36" spans="2:4" x14ac:dyDescent="0.25">
      <c r="B36" s="10">
        <v>36115</v>
      </c>
      <c r="C36">
        <f t="shared" ca="1" si="3"/>
        <v>15</v>
      </c>
      <c r="D36">
        <v>15</v>
      </c>
    </row>
    <row r="37" spans="2:4" x14ac:dyDescent="0.25">
      <c r="B37" s="10">
        <v>37941</v>
      </c>
      <c r="C37">
        <f t="shared" ca="1" si="3"/>
        <v>10</v>
      </c>
      <c r="D37">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zoomScale="107" zoomScaleNormal="107" workbookViewId="0">
      <selection activeCell="C3" sqref="C3"/>
    </sheetView>
  </sheetViews>
  <sheetFormatPr defaultRowHeight="15" x14ac:dyDescent="0.25"/>
  <cols>
    <col min="1" max="1" width="30.7109375" customWidth="1"/>
    <col min="2" max="2" width="17.28515625" bestFit="1" customWidth="1"/>
    <col min="3" max="3" width="17.5703125" customWidth="1"/>
    <col min="4" max="4" width="19.140625" bestFit="1" customWidth="1"/>
    <col min="5" max="8" width="13.140625" customWidth="1"/>
    <col min="9" max="9" width="12" customWidth="1"/>
  </cols>
  <sheetData>
    <row r="1" spans="1:10" ht="45" x14ac:dyDescent="0.25">
      <c r="A1" s="2" t="s">
        <v>9</v>
      </c>
      <c r="B1" s="3" t="s">
        <v>3</v>
      </c>
      <c r="C1" s="3" t="s">
        <v>3</v>
      </c>
      <c r="D1" s="3" t="s">
        <v>1</v>
      </c>
      <c r="E1" s="3" t="s">
        <v>11</v>
      </c>
      <c r="F1" s="3" t="s">
        <v>2</v>
      </c>
      <c r="G1" s="3" t="s">
        <v>10</v>
      </c>
      <c r="H1" s="3" t="s">
        <v>12</v>
      </c>
      <c r="J1" s="3" t="s">
        <v>0</v>
      </c>
    </row>
    <row r="2" spans="1:10" x14ac:dyDescent="0.25">
      <c r="A2" s="4" t="s">
        <v>4</v>
      </c>
      <c r="B2" s="6" t="str">
        <f t="shared" ref="B2:B7" si="0">IF(ISNUMBER(MID(A2,5,1)+0),"Underage","18 or Older")</f>
        <v>Underage</v>
      </c>
      <c r="C2" s="6" t="str">
        <f t="shared" ref="C2:C7" si="1">IF(ISERROR(MID(A2,5,1)+0),"18 or Older","Underage")</f>
        <v>Underage</v>
      </c>
      <c r="D2" s="6" t="str">
        <f t="shared" ref="D2:D7" si="2">MID(A2,IF(ISNUMBER(MID(A2,5,1)+0),5,7),6)</f>
        <v>990413</v>
      </c>
      <c r="E2" s="6" t="str">
        <f>LEFT(D2,2)</f>
        <v>99</v>
      </c>
      <c r="F2" s="6" t="str">
        <f>IF(E2+0&lt;20,20&amp;E2,19&amp;E2)</f>
        <v>1999</v>
      </c>
      <c r="G2" s="7">
        <f>DATE(F2,MID(D2,3,2),RIGHT(D2,2))</f>
        <v>36263</v>
      </c>
      <c r="H2" s="6">
        <f ca="1">DATEDIF(G2,TODAY(),"y")</f>
        <v>14</v>
      </c>
      <c r="J2" s="6">
        <f t="shared" ref="J2:J7" si="3">LEN(A2)</f>
        <v>18</v>
      </c>
    </row>
    <row r="3" spans="1:10" x14ac:dyDescent="0.25">
      <c r="A3" s="5" t="s">
        <v>5</v>
      </c>
      <c r="B3" s="6" t="str">
        <f t="shared" si="0"/>
        <v>18 or Older</v>
      </c>
      <c r="C3" s="6" t="str">
        <f t="shared" si="1"/>
        <v>18 or Older</v>
      </c>
      <c r="D3" s="6" t="str">
        <f t="shared" si="2"/>
        <v>750704</v>
      </c>
      <c r="E3" s="6" t="str">
        <f t="shared" ref="E3:E7" si="4">LEFT(D3,2)</f>
        <v>75</v>
      </c>
      <c r="F3" s="6" t="str">
        <f t="shared" ref="F3:F7" si="5">IF(E3+0&lt;20,20&amp;E3,19&amp;E3)</f>
        <v>1975</v>
      </c>
      <c r="G3" s="7">
        <f t="shared" ref="G3:G7" si="6">DATE(F3,MID(D3,3,2),RIGHT(D3,2))</f>
        <v>27579</v>
      </c>
      <c r="H3" s="6">
        <f t="shared" ref="H3:H7" ca="1" si="7">DATEDIF(G3,TODAY(),"y")</f>
        <v>38</v>
      </c>
      <c r="J3" s="6">
        <f t="shared" si="3"/>
        <v>18</v>
      </c>
    </row>
    <row r="4" spans="1:10" x14ac:dyDescent="0.25">
      <c r="A4" s="5" t="s">
        <v>13</v>
      </c>
      <c r="B4" s="6" t="str">
        <f t="shared" si="0"/>
        <v>Underage</v>
      </c>
      <c r="C4" s="6" t="str">
        <f t="shared" si="1"/>
        <v>Underage</v>
      </c>
      <c r="D4" s="6" t="str">
        <f t="shared" si="2"/>
        <v>000618</v>
      </c>
      <c r="E4" s="6" t="str">
        <f t="shared" si="4"/>
        <v>00</v>
      </c>
      <c r="F4" s="6" t="str">
        <f t="shared" si="5"/>
        <v>2000</v>
      </c>
      <c r="G4" s="7">
        <f t="shared" si="6"/>
        <v>36695</v>
      </c>
      <c r="H4" s="6">
        <f t="shared" ca="1" si="7"/>
        <v>13</v>
      </c>
      <c r="J4" s="6">
        <f t="shared" si="3"/>
        <v>18</v>
      </c>
    </row>
    <row r="5" spans="1:10" x14ac:dyDescent="0.25">
      <c r="A5" s="5" t="s">
        <v>6</v>
      </c>
      <c r="B5" s="6" t="str">
        <f t="shared" si="0"/>
        <v>18 or Older</v>
      </c>
      <c r="C5" s="6" t="str">
        <f t="shared" si="1"/>
        <v>18 or Older</v>
      </c>
      <c r="D5" s="6" t="str">
        <f t="shared" si="2"/>
        <v>760903</v>
      </c>
      <c r="E5" s="6" t="str">
        <f t="shared" si="4"/>
        <v>76</v>
      </c>
      <c r="F5" s="6" t="str">
        <f t="shared" si="5"/>
        <v>1976</v>
      </c>
      <c r="G5" s="7">
        <f t="shared" si="6"/>
        <v>28006</v>
      </c>
      <c r="H5" s="6">
        <f t="shared" ca="1" si="7"/>
        <v>37</v>
      </c>
      <c r="J5" s="6">
        <f t="shared" si="3"/>
        <v>18</v>
      </c>
    </row>
    <row r="6" spans="1:10" x14ac:dyDescent="0.25">
      <c r="A6" s="5" t="s">
        <v>7</v>
      </c>
      <c r="B6" s="6" t="str">
        <f t="shared" si="0"/>
        <v>Underage</v>
      </c>
      <c r="C6" s="6" t="str">
        <f t="shared" si="1"/>
        <v>Underage</v>
      </c>
      <c r="D6" s="6" t="str">
        <f t="shared" si="2"/>
        <v>981116</v>
      </c>
      <c r="E6" s="6" t="str">
        <f t="shared" si="4"/>
        <v>98</v>
      </c>
      <c r="F6" s="6" t="str">
        <f t="shared" si="5"/>
        <v>1998</v>
      </c>
      <c r="G6" s="7">
        <f t="shared" si="6"/>
        <v>36115</v>
      </c>
      <c r="H6" s="6">
        <f t="shared" ca="1" si="7"/>
        <v>15</v>
      </c>
      <c r="J6" s="6">
        <f t="shared" si="3"/>
        <v>18</v>
      </c>
    </row>
    <row r="7" spans="1:10" x14ac:dyDescent="0.25">
      <c r="A7" s="5" t="s">
        <v>8</v>
      </c>
      <c r="B7" s="6" t="str">
        <f t="shared" si="0"/>
        <v>Underage</v>
      </c>
      <c r="C7" s="6" t="str">
        <f t="shared" si="1"/>
        <v>Underage</v>
      </c>
      <c r="D7" s="6" t="str">
        <f t="shared" si="2"/>
        <v>031116</v>
      </c>
      <c r="E7" s="6" t="str">
        <f t="shared" si="4"/>
        <v>03</v>
      </c>
      <c r="F7" s="6" t="str">
        <f t="shared" si="5"/>
        <v>2003</v>
      </c>
      <c r="G7" s="7">
        <f t="shared" si="6"/>
        <v>37941</v>
      </c>
      <c r="H7" s="6">
        <f t="shared" ca="1" si="7"/>
        <v>10</v>
      </c>
      <c r="J7" s="6">
        <f t="shared" si="3"/>
        <v>18</v>
      </c>
    </row>
    <row r="8" spans="1:10" x14ac:dyDescent="0.25">
      <c r="A8" s="1"/>
    </row>
    <row r="9" spans="1:10" x14ac:dyDescent="0.25">
      <c r="D9" s="3" t="s">
        <v>1</v>
      </c>
      <c r="E9" s="3" t="s">
        <v>10</v>
      </c>
      <c r="F9" s="3" t="s">
        <v>10</v>
      </c>
      <c r="G9" s="3" t="s">
        <v>10</v>
      </c>
      <c r="H9" s="3" t="s">
        <v>12</v>
      </c>
      <c r="I9" s="3" t="s">
        <v>10</v>
      </c>
    </row>
    <row r="10" spans="1:10" x14ac:dyDescent="0.25">
      <c r="A10" s="1"/>
      <c r="D10" s="6" t="str">
        <f>MID(A2,MATCH(TRUE,ISNUMBER(MID(A2,{1,2,3,4,5,6,7},1)+0),0),2)</f>
        <v>99</v>
      </c>
      <c r="E10" s="7">
        <f>IFERROR(TEXT(IF(MID(A2,5,2)+0&lt;20,20,19)&amp;MID(A2,5,6),"0000-00-00"),TEXT(IF(MID(A2,7,2)+0&lt;20,20,19)&amp;MID(A2,7,6),"0000-00-00"))+0</f>
        <v>36263</v>
      </c>
      <c r="F10" s="7">
        <f>TEXT(REPLACE(MID(A2,IF(ISNUMBER(MID(A2,5,1)+0),5,7),6),1,2,IF(LEFT(MID(A2,IF(ISNUMBER(MID(A2,5,1)+0),5,7),6),2)+0&lt;20,20&amp;LEFT(MID(A2,IF(ISNUMBER(MID(A2,5,1)+0),5,7),6),2),19&amp;LEFT(MID(A2,IF(ISNUMBER(MID(A2,5,1)+0),5,7),6),2))),"0000-00-00")+0</f>
        <v>36263</v>
      </c>
      <c r="G10" s="7">
        <f t="shared" ref="G10:G15" si="8">TEXT(REPLACE(D2,1,2,F2),"0000-00-00")+0</f>
        <v>36263</v>
      </c>
      <c r="H10" s="6">
        <f ca="1">DATEDIF(TEXT(REPLACE(MID(A2,IF(ISNUMBER(MID(A2,5,1)+0),5,7),6),1,2,IF(LEFT(MID(A2,IF(ISNUMBER(MID(A2,5,1)+0),5,7),6),2)+0&lt;20,20&amp;LEFT(MID(A2,IF(ISNUMBER(MID(A2,5,1)+0),5,7),6),2),19&amp;LEFT(MID(A2,IF(ISNUMBER(MID(A2,5,1)+0),5,7),6),2))),"0000-00-00")+0,TODAY(),"y")</f>
        <v>14</v>
      </c>
      <c r="I10" s="7">
        <f>IF(ISNUMBER(MID(A2,5,1)+0),TEXT(IF(MID(A2,5,2)+0&lt;20,20,19)&amp;MID(A2,5,6),"0000-00-00"),TEXT(IF(MID(A2,7,2)+0&lt;20,20,19)&amp;MID(A2,7,6),"0000-00-00"))+0</f>
        <v>36263</v>
      </c>
    </row>
    <row r="11" spans="1:10" x14ac:dyDescent="0.25">
      <c r="A11" s="1"/>
      <c r="D11" s="6" t="str">
        <f>MID(A3,MATCH(TRUE,ISNUMBER(MID(A3,{1,2,3,4,5,6,7},1)+0),0),2)</f>
        <v>75</v>
      </c>
      <c r="E11" s="7">
        <f t="shared" ref="E11:E15" si="9">IFERROR(TEXT(IF(MID(A3,5,2)+0&lt;20,20,19)&amp;MID(A3,5,6),"0000-00-00"),TEXT(IF(MID(A3,7,2)+0&lt;20,20,19)&amp;MID(A3,7,6),"0000-00-00"))+0</f>
        <v>27579</v>
      </c>
      <c r="F11" s="7">
        <f t="shared" ref="F11:F15" si="10">TEXT(REPLACE(MID(A3,IF(ISNUMBER(MID(A3,5,1)+0),5,7),6),1,2,IF(LEFT(MID(A3,IF(ISNUMBER(MID(A3,5,1)+0),5,7),6),2)+0&lt;20,20&amp;LEFT(MID(A3,IF(ISNUMBER(MID(A3,5,1)+0),5,7),6),2),19&amp;LEFT(MID(A3,IF(ISNUMBER(MID(A3,5,1)+0),5,7),6),2))),"0000-00-00")+0</f>
        <v>27579</v>
      </c>
      <c r="G11" s="7">
        <f t="shared" si="8"/>
        <v>27579</v>
      </c>
      <c r="H11" s="6">
        <f t="shared" ref="H11:H15" ca="1" si="11">DATEDIF(TEXT(REPLACE(MID(A3,IF(ISNUMBER(MID(A3,5,1)+0),5,7),6),1,2,IF(LEFT(MID(A3,IF(ISNUMBER(MID(A3,5,1)+0),5,7),6),2)+0&lt;20,20&amp;LEFT(MID(A3,IF(ISNUMBER(MID(A3,5,1)+0),5,7),6),2),19&amp;LEFT(MID(A3,IF(ISNUMBER(MID(A3,5,1)+0),5,7),6),2))),"0000-00-00")+0,TODAY(),"y")</f>
        <v>38</v>
      </c>
      <c r="I11" s="7">
        <f t="shared" ref="I11:I15" si="12">IF(ISNUMBER(MID(A3,5,1)+0),TEXT(IF(MID(A3,5,2)+0&lt;20,20,19)&amp;MID(A3,5,6),"0000-00-00"),TEXT(IF(MID(A3,7,2)+0&lt;20,20,19)&amp;MID(A3,7,6),"0000-00-00"))+0</f>
        <v>27579</v>
      </c>
    </row>
    <row r="12" spans="1:10" x14ac:dyDescent="0.25">
      <c r="A12" s="1"/>
      <c r="D12" s="6" t="str">
        <f>MID(A4,MATCH(TRUE,ISNUMBER(MID(A4,{1,2,3,4,5,6,7},1)+0),0),2)</f>
        <v>00</v>
      </c>
      <c r="E12" s="7">
        <f t="shared" si="9"/>
        <v>36695</v>
      </c>
      <c r="F12" s="7">
        <f t="shared" si="10"/>
        <v>36695</v>
      </c>
      <c r="G12" s="7">
        <f t="shared" si="8"/>
        <v>36695</v>
      </c>
      <c r="H12" s="6">
        <f t="shared" ca="1" si="11"/>
        <v>13</v>
      </c>
      <c r="I12" s="7">
        <f t="shared" si="12"/>
        <v>36695</v>
      </c>
    </row>
    <row r="13" spans="1:10" x14ac:dyDescent="0.25">
      <c r="A13" s="1"/>
      <c r="D13" s="6" t="str">
        <f>MID(A5,MATCH(TRUE,ISNUMBER(MID(A5,{1,2,3,4,5,6,7},1)+0),0),2)</f>
        <v>76</v>
      </c>
      <c r="E13" s="7">
        <f t="shared" si="9"/>
        <v>28006</v>
      </c>
      <c r="F13" s="7">
        <f t="shared" si="10"/>
        <v>28006</v>
      </c>
      <c r="G13" s="7">
        <f t="shared" si="8"/>
        <v>28006</v>
      </c>
      <c r="H13" s="6">
        <f t="shared" ca="1" si="11"/>
        <v>37</v>
      </c>
      <c r="I13" s="7">
        <f t="shared" si="12"/>
        <v>28006</v>
      </c>
    </row>
    <row r="14" spans="1:10" x14ac:dyDescent="0.25">
      <c r="A14" s="1"/>
      <c r="D14" s="6" t="str">
        <f>MID(A6,MATCH(TRUE,ISNUMBER(MID(A6,{1,2,3,4,5,6,7},1)+0),0),2)</f>
        <v>98</v>
      </c>
      <c r="E14" s="7">
        <f t="shared" si="9"/>
        <v>36115</v>
      </c>
      <c r="F14" s="7">
        <f t="shared" si="10"/>
        <v>36115</v>
      </c>
      <c r="G14" s="7">
        <f t="shared" si="8"/>
        <v>36115</v>
      </c>
      <c r="H14" s="6">
        <f t="shared" ca="1" si="11"/>
        <v>15</v>
      </c>
      <c r="I14" s="7">
        <f t="shared" si="12"/>
        <v>36115</v>
      </c>
    </row>
    <row r="15" spans="1:10" x14ac:dyDescent="0.25">
      <c r="A15" s="1"/>
      <c r="D15" s="6" t="str">
        <f>MID(A7,MATCH(TRUE,ISNUMBER(MID(A7,{1,2,3,4,5,6,7},1)+0),0),2)</f>
        <v>03</v>
      </c>
      <c r="E15" s="7">
        <f t="shared" si="9"/>
        <v>37941</v>
      </c>
      <c r="F15" s="7">
        <f t="shared" si="10"/>
        <v>37941</v>
      </c>
      <c r="G15" s="7">
        <f t="shared" si="8"/>
        <v>37941</v>
      </c>
      <c r="H15" s="6">
        <f t="shared" ca="1" si="11"/>
        <v>10</v>
      </c>
      <c r="I15" s="7">
        <f t="shared" si="12"/>
        <v>37941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1079</vt:lpstr>
      <vt:lpstr>1079an</vt:lpstr>
      <vt:lpstr>1080</vt:lpstr>
      <vt:lpstr>1080an</vt:lpstr>
      <vt:lpstr>sheet1</vt:lpstr>
    </vt:vector>
  </TitlesOfParts>
  <Company>Highline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2014-02-28T19:43:15Z</dcterms:created>
  <dcterms:modified xsi:type="dcterms:W3CDTF">2014-03-03T18:48:02Z</dcterms:modified>
</cp:coreProperties>
</file>