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7620" activeTab="0"/>
  </bookViews>
  <sheets>
    <sheet name="WhatIsExcel" sheetId="1" r:id="rId1"/>
    <sheet name="FormulasAndOperators" sheetId="2" r:id="rId2"/>
    <sheet name="OrderOfOperations" sheetId="3" r:id="rId3"/>
    <sheet name="Formatting" sheetId="4" r:id="rId4"/>
    <sheet name="FormattingAsFacade" sheetId="5" r:id="rId5"/>
    <sheet name="PercentFormat" sheetId="6" r:id="rId6"/>
    <sheet name="Functions" sheetId="7" r:id="rId7"/>
    <sheet name="Cell References" sheetId="8" r:id="rId8"/>
    <sheet name="ROUND" sheetId="9" r:id="rId9"/>
    <sheet name="Practice ==&gt;" sheetId="10" r:id="rId10"/>
    <sheet name="Homework Practice (1)" sheetId="11" r:id="rId11"/>
    <sheet name="Homework Practice (2)" sheetId="12" r:id="rId12"/>
    <sheet name="Homework Practice (3)" sheetId="13" r:id="rId13"/>
    <sheet name="Homework Practice (1an)" sheetId="14" r:id="rId14"/>
    <sheet name="Homework Practice (2an)" sheetId="15" r:id="rId15"/>
    <sheet name="Homework Practice (3an)" sheetId="16" r:id="rId16"/>
  </sheets>
  <definedNames/>
  <calcPr fullCalcOnLoad="1"/>
</workbook>
</file>

<file path=xl/comments3.xml><?xml version="1.0" encoding="utf-8"?>
<comments xmlns="http://schemas.openxmlformats.org/spreadsheetml/2006/main">
  <authors>
    <author>mgirvin</author>
  </authors>
  <commentList>
    <comment ref="E30" authorId="0">
      <text>
        <r>
          <rPr>
            <b/>
            <sz val="8"/>
            <rFont val="Tahoma"/>
            <family val="2"/>
          </rPr>
          <t>We can use Formula Evaluator to see how Excel Evaluate this formula (math expression) ==&gt;
Excel 2003: Tools menu, Formula Auditing, Formula Evaluator
Excel 2007: Formulas Ribbon, Formula Auditing group, Formula Evaluator</t>
        </r>
      </text>
    </comment>
  </commentList>
</comments>
</file>

<file path=xl/comments5.xml><?xml version="1.0" encoding="utf-8"?>
<comments xmlns="http://schemas.openxmlformats.org/spreadsheetml/2006/main">
  <authors>
    <author>mgirvin</author>
  </authors>
  <commentList>
    <comment ref="C2" authorId="0">
      <text>
        <r>
          <rPr>
            <b/>
            <sz val="8"/>
            <rFont val="Tahoma"/>
            <family val="2"/>
          </rPr>
          <t xml:space="preserve">You can format as you type, but usually it is faster to format the cells before you type the numbers
</t>
        </r>
      </text>
    </comment>
  </commentList>
</comments>
</file>

<file path=xl/comments9.xml><?xml version="1.0" encoding="utf-8"?>
<comments xmlns="http://schemas.openxmlformats.org/spreadsheetml/2006/main">
  <authors>
    <author>mgirvin</author>
  </authors>
  <commentList>
    <comment ref="A6" authorId="0">
      <text>
        <r>
          <rPr>
            <b/>
            <sz val="8"/>
            <rFont val="Tahoma"/>
            <family val="2"/>
          </rPr>
          <t xml:space="preserve">See when to use the ROUND function for Math Calculations:
1) You are multiplying or Dividing Decimals
2) When you are required to ROUND (Money Requires that you round to the penny)
3) When you will use the formula result in subsequent calculations
Round to the Penny: the second argument in the ROUND function is 2
Round to the Dollar: the second argument in the ROUND function is 0
Round to the Thousands position: the second argument in the ROUND function is -3
</t>
        </r>
      </text>
    </comment>
  </commentList>
</comments>
</file>

<file path=xl/sharedStrings.xml><?xml version="1.0" encoding="utf-8"?>
<sst xmlns="http://schemas.openxmlformats.org/spreadsheetml/2006/main" count="340" uniqueCount="182">
  <si>
    <t>What is Excel?</t>
  </si>
  <si>
    <t>Calculations</t>
  </si>
  <si>
    <t>Data Analysis</t>
  </si>
  <si>
    <t>Columns?</t>
  </si>
  <si>
    <t>Rows?</t>
  </si>
  <si>
    <t>Cells</t>
  </si>
  <si>
    <t>Worksheet?</t>
  </si>
  <si>
    <t>Sheet Tab?</t>
  </si>
  <si>
    <t>Workbook?</t>
  </si>
  <si>
    <t>Save?</t>
  </si>
  <si>
    <t>Save As?</t>
  </si>
  <si>
    <t>Folders?</t>
  </si>
  <si>
    <t>Typing in cell?</t>
  </si>
  <si>
    <t>Word to left</t>
  </si>
  <si>
    <t>Numbers to right</t>
  </si>
  <si>
    <t>Calculate with a  formula in a cell, must have an equal sign as the first character</t>
  </si>
  <si>
    <t>Minutes</t>
  </si>
  <si>
    <t>Total</t>
  </si>
  <si>
    <t>The most important symbol in Excel is:</t>
  </si>
  <si>
    <t xml:space="preserve"> =</t>
  </si>
  <si>
    <t>This symbol must be the first character in the cell in order to make formulas</t>
  </si>
  <si>
    <t>Operation</t>
  </si>
  <si>
    <t>Symbol</t>
  </si>
  <si>
    <t>Example</t>
  </si>
  <si>
    <t>Data</t>
  </si>
  <si>
    <t>Your Formula</t>
  </si>
  <si>
    <t>What formula looks like</t>
  </si>
  <si>
    <t>Parenthesis</t>
  </si>
  <si>
    <t xml:space="preserve"> (   )</t>
  </si>
  <si>
    <t>(2+2)*2 =4*2 = 8</t>
  </si>
  <si>
    <t>Exponents</t>
  </si>
  <si>
    <t xml:space="preserve"> ^</t>
  </si>
  <si>
    <r>
      <t>2</t>
    </r>
    <r>
      <rPr>
        <vertAlign val="superscript"/>
        <sz val="10"/>
        <rFont val="Arial"/>
        <family val="2"/>
      </rPr>
      <t>2</t>
    </r>
    <r>
      <rPr>
        <sz val="10"/>
        <rFont val="Arial"/>
        <family val="2"/>
      </rPr>
      <t xml:space="preserve"> = 2^2 = 2*2 = 4</t>
    </r>
  </si>
  <si>
    <t>Multiply</t>
  </si>
  <si>
    <t xml:space="preserve"> *</t>
  </si>
  <si>
    <t>2*2 = 4</t>
  </si>
  <si>
    <t>Divide</t>
  </si>
  <si>
    <t xml:space="preserve"> /</t>
  </si>
  <si>
    <t>2/2 = 1</t>
  </si>
  <si>
    <t>Add</t>
  </si>
  <si>
    <t xml:space="preserve"> +</t>
  </si>
  <si>
    <t>2+2 = 4</t>
  </si>
  <si>
    <t>Subtract</t>
  </si>
  <si>
    <t xml:space="preserve"> -</t>
  </si>
  <si>
    <t>2-2 = 0</t>
  </si>
  <si>
    <t>Math order of operations</t>
  </si>
  <si>
    <t>what is the answer?</t>
  </si>
  <si>
    <t>First, do everything in the parentheses, left to right</t>
  </si>
  <si>
    <t>2+2*3</t>
  </si>
  <si>
    <t>Second, do all exponents, left to right</t>
  </si>
  <si>
    <t>Third, do all multiplication and division, left to right</t>
  </si>
  <si>
    <t>Fourth, do all adding and subtracting, left to right</t>
  </si>
  <si>
    <t>Example 1: 2+2*3 = 8</t>
  </si>
  <si>
    <t>Example 2: (2+2)*3 = 12</t>
  </si>
  <si>
    <t>Example 3:     (6-1*2)/(2^2)+2*(3-2) = 3</t>
  </si>
  <si>
    <t>Default (General)</t>
  </si>
  <si>
    <t>add Number format ==&gt;</t>
  </si>
  <si>
    <t>add Currency format ==&gt;</t>
  </si>
  <si>
    <t>add Accounting format ==&gt;</t>
  </si>
  <si>
    <t>Increase decimals using format cells dialog box</t>
  </si>
  <si>
    <t>Decrease decimals using format cells dialog box</t>
  </si>
  <si>
    <t>Date</t>
  </si>
  <si>
    <t>Time</t>
  </si>
  <si>
    <t>Percentage</t>
  </si>
  <si>
    <t>Save time and format cells before you type</t>
  </si>
  <si>
    <t>Cell Number Formatting is the façade that sits on top of data and formulas. What you see is not always what sits in the cell. For example:</t>
  </si>
  <si>
    <t>If you see 3.00%, Excel more than likely sees 0.03</t>
  </si>
  <si>
    <t>If you see $56.70, Excel may see 56.695</t>
  </si>
  <si>
    <t>If you see 07/26/2005, Excel more than likely sees 38559</t>
  </si>
  <si>
    <t>If you see 9:30 AM, Excel more than likely sees 0.395833333333333</t>
  </si>
  <si>
    <t>Ctrl + 1 opens the Format Cells Dialog Box, then go to the Numbers Tab</t>
  </si>
  <si>
    <t>Date Math</t>
  </si>
  <si>
    <t>Invoice Due Date</t>
  </si>
  <si>
    <t>Today</t>
  </si>
  <si>
    <t>Days Past Due</t>
  </si>
  <si>
    <t>Time IN</t>
  </si>
  <si>
    <t>Time OUT</t>
  </si>
  <si>
    <t>Total Time</t>
  </si>
  <si>
    <t>Time Math</t>
  </si>
  <si>
    <t>Percent Format sits on top of a number.</t>
  </si>
  <si>
    <t>Percents are not numbers!!</t>
  </si>
  <si>
    <t>.01 is a number. 1.00% is a formatted symbolic representation of the number .01</t>
  </si>
  <si>
    <t>When you add Percentage format to the number .01 you get 1.00%</t>
  </si>
  <si>
    <t>When you add Percentage format to the number 1 you get 100%</t>
  </si>
  <si>
    <t>When you add Percentage format to the number 10 you get 1000%</t>
  </si>
  <si>
    <t>You can add formatting as you type. For example, if you type 1.00%, the number .01 gets put in the cell but it is formatted so that you see 1.00%</t>
  </si>
  <si>
    <t>When you have % format in the cell first, you can type in 1 or .01 to get 1.00%</t>
  </si>
  <si>
    <t>Numbers in cell 1st</t>
  </si>
  <si>
    <t>Format as you type</t>
  </si>
  <si>
    <t>Formatting in cell 1st</t>
  </si>
  <si>
    <t>These are examples of built-in functions (SUM, AVERAGE, PRODUCT). They are formulas that use functions.</t>
  </si>
  <si>
    <t>These are examples of formulas. These formulas do not use built-in functions.</t>
  </si>
  <si>
    <t>SUM</t>
  </si>
  <si>
    <t>AVERAGE</t>
  </si>
  <si>
    <t>PRODUCT</t>
  </si>
  <si>
    <t>Multiply &amp; subtract</t>
  </si>
  <si>
    <t>Gross Pay</t>
  </si>
  <si>
    <t>Deduction</t>
  </si>
  <si>
    <t>Joe</t>
  </si>
  <si>
    <t>Chin</t>
  </si>
  <si>
    <t>Kiko</t>
  </si>
  <si>
    <t>Sue</t>
  </si>
  <si>
    <t>Isaac</t>
  </si>
  <si>
    <t>Assumptions</t>
  </si>
  <si>
    <t>Tax Rate</t>
  </si>
  <si>
    <t>Relative Cell Reference</t>
  </si>
  <si>
    <t>Absolute Cell Reference</t>
  </si>
  <si>
    <t>To create a formula with operators and cell references, type an equal sign, click on cells with your mouse and type operators with the keyboard.</t>
  </si>
  <si>
    <t>-3 means round to the thousands position. (Financial Statements)</t>
  </si>
  <si>
    <t>For a payroll calculation that must be rounded to the penny, instead of =B2*$B$9, use =ROUND(B2*$B$9,2); where the second argument “2” means round to the second decimal.</t>
  </si>
  <si>
    <t>2 means round to the penny (Payroll)</t>
  </si>
  <si>
    <t>0 means round to the dollar (Income Taxes)</t>
  </si>
  <si>
    <t>Least Common Denominator</t>
  </si>
  <si>
    <t>QUOTIENT (Integer Part after Dividing - ignoring remainder)</t>
  </si>
  <si>
    <t>Integer Part of answer after you divide</t>
  </si>
  <si>
    <t>Remainder Part of answer after you divide</t>
  </si>
  <si>
    <t>Penny Ex:</t>
  </si>
  <si>
    <t>Dollar Ex:</t>
  </si>
  <si>
    <t>Thousands Ex:</t>
  </si>
  <si>
    <t>#1</t>
  </si>
  <si>
    <t>Practice formula: 12/16+9-2^2</t>
  </si>
  <si>
    <t>#4</t>
  </si>
  <si>
    <t>Practice formula: 10-10+12-10+1</t>
  </si>
  <si>
    <t>Formula goes here==&gt;</t>
  </si>
  <si>
    <t>#2</t>
  </si>
  <si>
    <t>Practice formula: 9-6+10-1*10</t>
  </si>
  <si>
    <t>#5</t>
  </si>
  <si>
    <t>Practice formula: 7*5+2*8-1</t>
  </si>
  <si>
    <t>#3</t>
  </si>
  <si>
    <t>Practice formula: 11-9/5-13*7</t>
  </si>
  <si>
    <t>#6</t>
  </si>
  <si>
    <t>Practice formula: 5/11+11*8/5</t>
  </si>
  <si>
    <t>Use AVERAGE function (add then divide by the count)</t>
  </si>
  <si>
    <t>Use SUM Function (adding)</t>
  </si>
  <si>
    <t>Use PRODUCT Function (the one that is the middle after sorting from smallest to biggest)</t>
  </si>
  <si>
    <t>Name</t>
  </si>
  <si>
    <t>Net Pay</t>
  </si>
  <si>
    <t>Rate</t>
  </si>
  <si>
    <t>Name 1</t>
  </si>
  <si>
    <t>Name 23</t>
  </si>
  <si>
    <t>Name 2</t>
  </si>
  <si>
    <t>Name 24</t>
  </si>
  <si>
    <t>Name 3</t>
  </si>
  <si>
    <t>Name 25</t>
  </si>
  <si>
    <t>Name 4</t>
  </si>
  <si>
    <t>Name 26</t>
  </si>
  <si>
    <t>Name 5</t>
  </si>
  <si>
    <t>Name 27</t>
  </si>
  <si>
    <t>Name 6</t>
  </si>
  <si>
    <t>Name 28</t>
  </si>
  <si>
    <t>Name 7</t>
  </si>
  <si>
    <t>Name 29</t>
  </si>
  <si>
    <t>Name 8</t>
  </si>
  <si>
    <t>Name 30</t>
  </si>
  <si>
    <t>Name 9</t>
  </si>
  <si>
    <t>Name 31</t>
  </si>
  <si>
    <t>Name 10</t>
  </si>
  <si>
    <t>Name 32</t>
  </si>
  <si>
    <t>Name 11</t>
  </si>
  <si>
    <t>Name 33</t>
  </si>
  <si>
    <t>Name 12</t>
  </si>
  <si>
    <t>Name 34</t>
  </si>
  <si>
    <t>Name 13</t>
  </si>
  <si>
    <t>Name 35</t>
  </si>
  <si>
    <t>Name 14</t>
  </si>
  <si>
    <t>Name 36</t>
  </si>
  <si>
    <t>Name 15</t>
  </si>
  <si>
    <t>Name 37</t>
  </si>
  <si>
    <t>Name 16</t>
  </si>
  <si>
    <t>Name 38</t>
  </si>
  <si>
    <t>Name 17</t>
  </si>
  <si>
    <t>Name 39</t>
  </si>
  <si>
    <t>Name 18</t>
  </si>
  <si>
    <t>Name 40</t>
  </si>
  <si>
    <t>Name 19</t>
  </si>
  <si>
    <t>Name 41</t>
  </si>
  <si>
    <t>Name 20</t>
  </si>
  <si>
    <t>Name 42</t>
  </si>
  <si>
    <t>Name 21</t>
  </si>
  <si>
    <t>Name 43</t>
  </si>
  <si>
    <t>Name 22</t>
  </si>
  <si>
    <t>Name 44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</si>
</sst>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00000"/>
  </numFmts>
  <fonts count="58">
    <font>
      <sz val="11"/>
      <color theme="1"/>
      <name val="Calibri"/>
      <family val="2"/>
    </font>
    <font>
      <sz val="11"/>
      <color indexed="8"/>
      <name val="Calibri"/>
      <family val="2"/>
    </font>
    <font>
      <sz val="10"/>
      <name val="Arial"/>
      <family val="2"/>
    </font>
    <font>
      <b/>
      <sz val="14"/>
      <color indexed="9"/>
      <name val="Arial"/>
      <family val="2"/>
    </font>
    <font>
      <b/>
      <sz val="12"/>
      <color indexed="9"/>
      <name val="Arial"/>
      <family val="2"/>
    </font>
    <font>
      <sz val="22"/>
      <color indexed="9"/>
      <name val="Arial"/>
      <family val="2"/>
    </font>
    <font>
      <sz val="10"/>
      <color indexed="9"/>
      <name val="Arial"/>
      <family val="2"/>
    </font>
    <font>
      <sz val="14"/>
      <name val="Arial"/>
      <family val="2"/>
    </font>
    <font>
      <sz val="20"/>
      <name val="Arial"/>
      <family val="2"/>
    </font>
    <font>
      <vertAlign val="superscript"/>
      <sz val="10"/>
      <name val="Arial"/>
      <family val="2"/>
    </font>
    <font>
      <b/>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2"/>
      <color indexed="9"/>
      <name val="Arial"/>
      <family val="2"/>
    </font>
    <font>
      <sz val="16"/>
      <color indexed="8"/>
      <name val="Calibri"/>
      <family val="2"/>
    </font>
    <font>
      <sz val="16"/>
      <color indexed="9"/>
      <name val="Calibri"/>
      <family val="2"/>
    </font>
    <font>
      <sz val="14"/>
      <color indexed="9"/>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2"/>
      <color theme="0"/>
      <name val="Arial"/>
      <family val="2"/>
    </font>
    <font>
      <sz val="16"/>
      <color theme="1"/>
      <name val="Calibri"/>
      <family val="2"/>
    </font>
    <font>
      <sz val="16"/>
      <color theme="0"/>
      <name val="Calibri"/>
      <family val="2"/>
    </font>
    <font>
      <sz val="14"/>
      <color theme="0"/>
      <name val="Arial"/>
      <family val="2"/>
    </font>
    <font>
      <sz val="12"/>
      <color theme="1"/>
      <name val="Times New Roman"/>
      <family val="1"/>
    </font>
    <font>
      <sz val="10"/>
      <color theme="0"/>
      <name val="Arial"/>
      <family val="2"/>
    </font>
    <font>
      <b/>
      <sz val="8"/>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theme="3" tint="-0.24997000396251678"/>
        <bgColor indexed="64"/>
      </patternFill>
    </fill>
    <fill>
      <patternFill patternType="solid">
        <fgColor theme="7" tint="-0.24997000396251678"/>
        <bgColor indexed="64"/>
      </patternFill>
    </fill>
    <fill>
      <patternFill patternType="solid">
        <fgColor rgb="FF002060"/>
        <bgColor indexed="64"/>
      </patternFill>
    </fill>
    <fill>
      <patternFill patternType="solid">
        <fgColor theme="4" tint="-0.4999699890613556"/>
        <bgColor indexed="64"/>
      </patternFill>
    </fill>
    <fill>
      <patternFill patternType="solid">
        <fgColor rgb="FF66FFFF"/>
        <bgColor indexed="64"/>
      </patternFill>
    </fill>
    <fill>
      <patternFill patternType="solid">
        <fgColor indexed="8"/>
        <bgColor indexed="64"/>
      </patternFill>
    </fill>
    <fill>
      <patternFill patternType="solid">
        <fgColor indexed="12"/>
        <bgColor indexed="64"/>
      </patternFill>
    </fill>
    <fill>
      <patternFill patternType="solid">
        <fgColor indexed="13"/>
        <bgColor indexed="64"/>
      </patternFill>
    </fill>
    <fill>
      <patternFill patternType="solid">
        <fgColor indexed="42"/>
        <bgColor indexed="64"/>
      </patternFill>
    </fill>
    <fill>
      <patternFill patternType="solid">
        <fgColor theme="1"/>
        <bgColor indexed="64"/>
      </patternFill>
    </fill>
    <fill>
      <patternFill patternType="solid">
        <fgColor rgb="FFFF0000"/>
        <bgColor indexed="64"/>
      </patternFill>
    </fill>
    <fill>
      <patternFill patternType="solid">
        <fgColor rgb="FFFFFF99"/>
        <bgColor indexed="64"/>
      </patternFill>
    </fill>
    <fill>
      <patternFill patternType="solid">
        <fgColor theme="7" tint="-0.4999699890613556"/>
        <bgColor indexed="64"/>
      </patternFill>
    </fill>
    <fill>
      <patternFill patternType="solid">
        <fgColor theme="6" tint="-0.24997000396251678"/>
        <bgColor indexed="64"/>
      </patternFill>
    </fill>
    <fill>
      <patternFill patternType="solid">
        <fgColor indexed="10"/>
        <bgColor indexed="64"/>
      </patternFill>
    </fill>
    <fill>
      <patternFill patternType="solid">
        <fgColor rgb="FF0033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n"/>
      <bottom style="double"/>
    </border>
    <border>
      <left style="thin"/>
      <right style="thin"/>
      <top style="thin"/>
      <bottom style="double"/>
    </border>
    <border>
      <left style="thin"/>
      <right style="thin"/>
      <top/>
      <bottom style="thin"/>
    </border>
    <border>
      <left style="thin"/>
      <right/>
      <top style="thin"/>
      <bottom style="thin"/>
    </border>
    <border>
      <left>
        <color indexed="63"/>
      </left>
      <right>
        <color indexed="63"/>
      </right>
      <top style="thin"/>
      <bottom style="thin"/>
    </border>
    <border>
      <left style="thin"/>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7">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2" fillId="33" borderId="11" xfId="0" applyFont="1" applyFill="1" applyBorder="1" applyAlignment="1">
      <alignment wrapText="1"/>
    </xf>
    <xf numFmtId="0" fontId="0" fillId="33" borderId="11" xfId="0" applyFill="1" applyBorder="1" applyAlignment="1">
      <alignment wrapText="1"/>
    </xf>
    <xf numFmtId="0" fontId="0" fillId="33" borderId="10" xfId="0" applyFill="1" applyBorder="1" applyAlignment="1">
      <alignment/>
    </xf>
    <xf numFmtId="0" fontId="34" fillId="34" borderId="10" xfId="0" applyFont="1" applyFill="1" applyBorder="1" applyAlignment="1">
      <alignment wrapText="1"/>
    </xf>
    <xf numFmtId="0" fontId="34" fillId="34" borderId="10" xfId="0" applyFont="1" applyFill="1" applyBorder="1" applyAlignment="1">
      <alignment/>
    </xf>
    <xf numFmtId="0" fontId="0" fillId="33" borderId="10" xfId="0" applyFill="1" applyBorder="1" applyAlignment="1">
      <alignment wrapText="1"/>
    </xf>
    <xf numFmtId="0" fontId="34" fillId="35" borderId="10" xfId="0" applyFont="1" applyFill="1" applyBorder="1" applyAlignment="1">
      <alignment/>
    </xf>
    <xf numFmtId="0" fontId="34" fillId="36" borderId="10" xfId="0" applyFont="1" applyFill="1" applyBorder="1" applyAlignment="1">
      <alignment/>
    </xf>
    <xf numFmtId="0" fontId="34" fillId="37" borderId="10" xfId="0" applyFont="1" applyFill="1" applyBorder="1" applyAlignment="1">
      <alignment/>
    </xf>
    <xf numFmtId="0" fontId="28" fillId="38" borderId="10" xfId="0" applyFont="1" applyFill="1" applyBorder="1" applyAlignment="1">
      <alignment/>
    </xf>
    <xf numFmtId="0" fontId="3" fillId="39" borderId="10" xfId="0" applyFont="1" applyFill="1" applyBorder="1" applyAlignment="1">
      <alignment horizontal="centerContinuous" wrapText="1"/>
    </xf>
    <xf numFmtId="0" fontId="4" fillId="39" borderId="10" xfId="0" applyFont="1" applyFill="1" applyBorder="1" applyAlignment="1">
      <alignment horizontal="centerContinuous" wrapText="1"/>
    </xf>
    <xf numFmtId="0" fontId="5" fillId="40" borderId="10" xfId="0" applyFont="1" applyFill="1" applyBorder="1" applyAlignment="1">
      <alignment horizontal="centerContinuous" wrapText="1"/>
    </xf>
    <xf numFmtId="0" fontId="6" fillId="40" borderId="10" xfId="0" applyFont="1" applyFill="1" applyBorder="1" applyAlignment="1">
      <alignment horizontal="centerContinuous"/>
    </xf>
    <xf numFmtId="0" fontId="7" fillId="41" borderId="10" xfId="0" applyFont="1" applyFill="1" applyBorder="1" applyAlignment="1">
      <alignment horizontal="centerContinuous" wrapText="1"/>
    </xf>
    <xf numFmtId="0" fontId="8" fillId="0" borderId="10" xfId="0" applyFont="1" applyBorder="1" applyAlignment="1">
      <alignment/>
    </xf>
    <xf numFmtId="0" fontId="0" fillId="0" borderId="10" xfId="0" applyFill="1" applyBorder="1" applyAlignment="1">
      <alignment/>
    </xf>
    <xf numFmtId="0" fontId="2" fillId="0" borderId="10" xfId="0" applyFont="1" applyFill="1" applyBorder="1" applyAlignment="1">
      <alignment/>
    </xf>
    <xf numFmtId="0" fontId="0" fillId="42" borderId="10" xfId="0" applyFill="1" applyBorder="1" applyAlignment="1">
      <alignment/>
    </xf>
    <xf numFmtId="164" fontId="0" fillId="0" borderId="0" xfId="0" applyNumberFormat="1" applyAlignment="1">
      <alignment/>
    </xf>
    <xf numFmtId="0" fontId="0" fillId="33" borderId="10" xfId="0" applyNumberFormat="1" applyFill="1" applyBorder="1" applyAlignment="1">
      <alignment/>
    </xf>
    <xf numFmtId="14" fontId="0" fillId="33" borderId="10" xfId="0" applyNumberFormat="1" applyFill="1" applyBorder="1" applyAlignment="1">
      <alignment/>
    </xf>
    <xf numFmtId="18" fontId="0" fillId="33" borderId="10" xfId="0" applyNumberFormat="1" applyFill="1" applyBorder="1" applyAlignment="1">
      <alignment/>
    </xf>
    <xf numFmtId="10" fontId="0" fillId="33" borderId="10" xfId="0" applyNumberFormat="1" applyFill="1" applyBorder="1" applyAlignment="1">
      <alignment/>
    </xf>
    <xf numFmtId="0" fontId="50" fillId="43" borderId="10" xfId="0" applyFont="1" applyFill="1" applyBorder="1" applyAlignment="1">
      <alignment wrapText="1"/>
    </xf>
    <xf numFmtId="0" fontId="51" fillId="36" borderId="10" xfId="0" applyFont="1" applyFill="1" applyBorder="1" applyAlignment="1">
      <alignment horizontal="centerContinuous" wrapText="1"/>
    </xf>
    <xf numFmtId="0" fontId="34" fillId="36" borderId="10" xfId="0" applyFont="1" applyFill="1" applyBorder="1" applyAlignment="1">
      <alignment horizontal="centerContinuous" wrapText="1"/>
    </xf>
    <xf numFmtId="0" fontId="0" fillId="0" borderId="0" xfId="0" applyBorder="1" applyAlignment="1">
      <alignment/>
    </xf>
    <xf numFmtId="0" fontId="52" fillId="0" borderId="10" xfId="0" applyFont="1" applyBorder="1" applyAlignment="1">
      <alignment/>
    </xf>
    <xf numFmtId="0" fontId="53" fillId="44" borderId="10" xfId="0" applyFont="1" applyFill="1" applyBorder="1" applyAlignment="1">
      <alignment/>
    </xf>
    <xf numFmtId="0" fontId="54" fillId="36" borderId="10" xfId="0" applyFont="1" applyFill="1" applyBorder="1" applyAlignment="1">
      <alignment horizontal="centerContinuous" wrapText="1"/>
    </xf>
    <xf numFmtId="0" fontId="55" fillId="0" borderId="10" xfId="0" applyFont="1" applyBorder="1" applyAlignment="1">
      <alignment horizontal="left" wrapText="1"/>
    </xf>
    <xf numFmtId="14" fontId="0" fillId="0" borderId="10" xfId="0" applyNumberFormat="1" applyBorder="1" applyAlignment="1">
      <alignment/>
    </xf>
    <xf numFmtId="0" fontId="0" fillId="0" borderId="10" xfId="0" applyNumberFormat="1" applyBorder="1" applyAlignment="1">
      <alignment/>
    </xf>
    <xf numFmtId="0" fontId="0" fillId="8" borderId="10" xfId="0" applyFill="1" applyBorder="1" applyAlignment="1">
      <alignment wrapText="1"/>
    </xf>
    <xf numFmtId="0" fontId="2" fillId="8" borderId="10" xfId="0" applyFont="1" applyFill="1" applyBorder="1" applyAlignment="1">
      <alignment wrapText="1"/>
    </xf>
    <xf numFmtId="0" fontId="0" fillId="8" borderId="10" xfId="0" applyFont="1" applyFill="1" applyBorder="1" applyAlignment="1">
      <alignment wrapText="1"/>
    </xf>
    <xf numFmtId="0" fontId="0" fillId="45" borderId="10" xfId="0" applyFill="1" applyBorder="1" applyAlignment="1">
      <alignment/>
    </xf>
    <xf numFmtId="0" fontId="0" fillId="45" borderId="10" xfId="0" applyFill="1" applyBorder="1" applyAlignment="1">
      <alignment horizontal="centerContinuous" wrapText="1"/>
    </xf>
    <xf numFmtId="10" fontId="0" fillId="0" borderId="10" xfId="0" applyNumberFormat="1" applyBorder="1" applyAlignment="1">
      <alignment/>
    </xf>
    <xf numFmtId="0" fontId="34" fillId="46" borderId="10" xfId="0" applyFont="1" applyFill="1" applyBorder="1" applyAlignment="1">
      <alignment horizontal="centerContinuous" wrapText="1"/>
    </xf>
    <xf numFmtId="0" fontId="34" fillId="47" borderId="10" xfId="0" applyFont="1" applyFill="1" applyBorder="1" applyAlignment="1">
      <alignment horizontal="centerContinuous" wrapText="1"/>
    </xf>
    <xf numFmtId="0" fontId="0" fillId="41" borderId="10" xfId="0" applyFill="1" applyBorder="1" applyAlignment="1">
      <alignment/>
    </xf>
    <xf numFmtId="0" fontId="0" fillId="33" borderId="12" xfId="0" applyFill="1" applyBorder="1" applyAlignment="1">
      <alignment/>
    </xf>
    <xf numFmtId="0" fontId="0" fillId="33" borderId="13" xfId="0" applyFill="1" applyBorder="1" applyAlignment="1">
      <alignment/>
    </xf>
    <xf numFmtId="2" fontId="0" fillId="0" borderId="0" xfId="0" applyNumberFormat="1" applyBorder="1" applyAlignment="1">
      <alignment/>
    </xf>
    <xf numFmtId="2" fontId="0" fillId="33" borderId="13" xfId="0" applyNumberFormat="1" applyFill="1" applyBorder="1" applyAlignment="1">
      <alignment/>
    </xf>
    <xf numFmtId="0" fontId="0" fillId="0" borderId="14" xfId="0" applyBorder="1" applyAlignment="1">
      <alignment/>
    </xf>
    <xf numFmtId="0" fontId="56" fillId="37" borderId="10" xfId="0" applyFont="1" applyFill="1" applyBorder="1" applyAlignment="1">
      <alignment/>
    </xf>
    <xf numFmtId="0" fontId="56" fillId="46" borderId="10" xfId="0" applyFont="1" applyFill="1" applyBorder="1" applyAlignment="1">
      <alignment horizontal="centerContinuous" wrapText="1"/>
    </xf>
    <xf numFmtId="0" fontId="6" fillId="40" borderId="10" xfId="0" applyFont="1" applyFill="1" applyBorder="1" applyAlignment="1">
      <alignment/>
    </xf>
    <xf numFmtId="44" fontId="0" fillId="0" borderId="10" xfId="44" applyFont="1" applyBorder="1" applyAlignment="1">
      <alignment/>
    </xf>
    <xf numFmtId="44" fontId="2" fillId="33" borderId="10" xfId="44" applyFont="1" applyFill="1" applyBorder="1" applyAlignment="1">
      <alignment/>
    </xf>
    <xf numFmtId="44" fontId="2" fillId="33" borderId="10" xfId="44" applyNumberFormat="1" applyFont="1" applyFill="1" applyBorder="1" applyAlignment="1">
      <alignment/>
    </xf>
    <xf numFmtId="0" fontId="0" fillId="48" borderId="10" xfId="0" applyFill="1" applyBorder="1" applyAlignment="1">
      <alignment horizontal="centerContinuous"/>
    </xf>
    <xf numFmtId="0" fontId="0" fillId="33" borderId="11" xfId="0" applyFill="1" applyBorder="1" applyAlignment="1">
      <alignment/>
    </xf>
    <xf numFmtId="0" fontId="0" fillId="33" borderId="15" xfId="0" applyFill="1" applyBorder="1" applyAlignment="1">
      <alignment/>
    </xf>
    <xf numFmtId="0" fontId="34" fillId="46" borderId="10" xfId="0" applyFont="1" applyFill="1" applyBorder="1" applyAlignment="1">
      <alignment wrapText="1"/>
    </xf>
    <xf numFmtId="0" fontId="56" fillId="43" borderId="10" xfId="0" applyFont="1" applyFill="1" applyBorder="1" applyAlignment="1">
      <alignment horizontal="centerContinuous" wrapText="1"/>
    </xf>
    <xf numFmtId="0" fontId="34" fillId="43" borderId="10" xfId="0" applyFont="1" applyFill="1" applyBorder="1" applyAlignment="1">
      <alignment horizontal="centerContinuous" wrapText="1"/>
    </xf>
    <xf numFmtId="0" fontId="0" fillId="0" borderId="15" xfId="0" applyBorder="1" applyAlignment="1">
      <alignment horizontal="centerContinuous" wrapText="1"/>
    </xf>
    <xf numFmtId="0" fontId="0" fillId="0" borderId="16" xfId="0" applyBorder="1" applyAlignment="1">
      <alignment horizontal="centerContinuous" wrapText="1"/>
    </xf>
    <xf numFmtId="0" fontId="0" fillId="0" borderId="11" xfId="0" applyBorder="1" applyAlignment="1">
      <alignment horizontal="centerContinuous" wrapText="1"/>
    </xf>
    <xf numFmtId="0" fontId="34" fillId="44" borderId="10" xfId="0" applyFont="1" applyFill="1" applyBorder="1" applyAlignment="1">
      <alignment/>
    </xf>
    <xf numFmtId="0" fontId="34" fillId="44" borderId="10" xfId="0" applyFont="1" applyFill="1" applyBorder="1" applyAlignment="1">
      <alignment wrapText="1"/>
    </xf>
    <xf numFmtId="0" fontId="34" fillId="43" borderId="10" xfId="0" applyFont="1" applyFill="1" applyBorder="1" applyAlignment="1">
      <alignment/>
    </xf>
    <xf numFmtId="2" fontId="34" fillId="49" borderId="10" xfId="0" applyNumberFormat="1" applyFont="1" applyFill="1" applyBorder="1" applyAlignment="1">
      <alignment/>
    </xf>
    <xf numFmtId="0" fontId="0" fillId="50" borderId="10" xfId="0" applyFill="1" applyBorder="1" applyAlignment="1">
      <alignment/>
    </xf>
    <xf numFmtId="0" fontId="2" fillId="50" borderId="10" xfId="55" applyFill="1" applyBorder="1">
      <alignment/>
      <protection/>
    </xf>
    <xf numFmtId="0" fontId="2" fillId="50" borderId="10" xfId="55" applyFont="1" applyFill="1" applyBorder="1">
      <alignment/>
      <protection/>
    </xf>
    <xf numFmtId="0" fontId="2" fillId="50" borderId="17" xfId="55" applyFill="1" applyBorder="1">
      <alignment/>
      <protection/>
    </xf>
    <xf numFmtId="0" fontId="2" fillId="0" borderId="0" xfId="55">
      <alignment/>
      <protection/>
    </xf>
    <xf numFmtId="0" fontId="2" fillId="0" borderId="10" xfId="55" applyBorder="1">
      <alignment/>
      <protection/>
    </xf>
    <xf numFmtId="0" fontId="2" fillId="0" borderId="10" xfId="55" applyBorder="1" applyAlignment="1">
      <alignment horizontal="right"/>
      <protection/>
    </xf>
    <xf numFmtId="0" fontId="2" fillId="33" borderId="10" xfId="55" applyFill="1" applyBorder="1">
      <alignment/>
      <protection/>
    </xf>
    <xf numFmtId="0" fontId="2" fillId="50" borderId="10" xfId="55" applyFill="1" applyBorder="1" applyAlignment="1">
      <alignment wrapText="1"/>
      <protection/>
    </xf>
    <xf numFmtId="0" fontId="2" fillId="0" borderId="10" xfId="55" applyBorder="1" applyAlignment="1">
      <alignment wrapText="1"/>
      <protection/>
    </xf>
    <xf numFmtId="0" fontId="2" fillId="0" borderId="10" xfId="55" applyBorder="1" applyAlignment="1">
      <alignment horizontal="right" wrapText="1"/>
      <protection/>
    </xf>
    <xf numFmtId="0" fontId="2" fillId="0" borderId="0" xfId="55" applyAlignment="1">
      <alignment wrapText="1"/>
      <protection/>
    </xf>
    <xf numFmtId="0" fontId="11" fillId="40" borderId="10" xfId="55" applyFont="1" applyFill="1" applyBorder="1">
      <alignment/>
      <protection/>
    </xf>
    <xf numFmtId="8" fontId="2" fillId="0" borderId="10" xfId="55" applyNumberFormat="1" applyBorder="1">
      <alignment/>
      <protection/>
    </xf>
    <xf numFmtId="8" fontId="2" fillId="33" borderId="10" xfId="55" applyNumberFormat="1" applyFill="1" applyBorder="1">
      <alignment/>
      <protection/>
    </xf>
    <xf numFmtId="44" fontId="0" fillId="0" borderId="10"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ill>
        <patternFill>
          <bgColor rgb="FF0070C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0</xdr:rowOff>
    </xdr:from>
    <xdr:to>
      <xdr:col>20</xdr:col>
      <xdr:colOff>161925</xdr:colOff>
      <xdr:row>16</xdr:row>
      <xdr:rowOff>66675</xdr:rowOff>
    </xdr:to>
    <xdr:pic>
      <xdr:nvPicPr>
        <xdr:cNvPr id="1" name="Picture 1"/>
        <xdr:cNvPicPr preferRelativeResize="1">
          <a:picLocks noChangeAspect="1"/>
        </xdr:cNvPicPr>
      </xdr:nvPicPr>
      <xdr:blipFill>
        <a:blip r:embed="rId1"/>
        <a:stretch>
          <a:fillRect/>
        </a:stretch>
      </xdr:blipFill>
      <xdr:spPr>
        <a:xfrm>
          <a:off x="5648325" y="0"/>
          <a:ext cx="6867525" cy="5162550"/>
        </a:xfrm>
        <a:prstGeom prst="rect">
          <a:avLst/>
        </a:prstGeom>
        <a:solidFill>
          <a:srgbClr val="FFFFFF"/>
        </a:solidFill>
        <a:ln w="9525" cmpd="sng">
          <a:noFill/>
        </a:ln>
      </xdr:spPr>
    </xdr:pic>
    <xdr:clientData/>
  </xdr:twoCellAnchor>
  <xdr:twoCellAnchor editAs="oneCell">
    <xdr:from>
      <xdr:col>9</xdr:col>
      <xdr:colOff>0</xdr:colOff>
      <xdr:row>0</xdr:row>
      <xdr:rowOff>0</xdr:rowOff>
    </xdr:from>
    <xdr:to>
      <xdr:col>20</xdr:col>
      <xdr:colOff>161925</xdr:colOff>
      <xdr:row>16</xdr:row>
      <xdr:rowOff>66675</xdr:rowOff>
    </xdr:to>
    <xdr:pic>
      <xdr:nvPicPr>
        <xdr:cNvPr id="2" name="Picture 1"/>
        <xdr:cNvPicPr preferRelativeResize="1">
          <a:picLocks noChangeAspect="1"/>
        </xdr:cNvPicPr>
      </xdr:nvPicPr>
      <xdr:blipFill>
        <a:blip r:embed="rId1"/>
        <a:stretch>
          <a:fillRect/>
        </a:stretch>
      </xdr:blipFill>
      <xdr:spPr>
        <a:xfrm>
          <a:off x="5648325" y="0"/>
          <a:ext cx="6867525" cy="51625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0</xdr:row>
      <xdr:rowOff>0</xdr:rowOff>
    </xdr:from>
    <xdr:to>
      <xdr:col>16</xdr:col>
      <xdr:colOff>523875</xdr:colOff>
      <xdr:row>27</xdr:row>
      <xdr:rowOff>28575</xdr:rowOff>
    </xdr:to>
    <xdr:pic>
      <xdr:nvPicPr>
        <xdr:cNvPr id="1" name="Picture 1"/>
        <xdr:cNvPicPr preferRelativeResize="1">
          <a:picLocks noChangeAspect="1"/>
        </xdr:cNvPicPr>
      </xdr:nvPicPr>
      <xdr:blipFill>
        <a:blip r:embed="rId1"/>
        <a:stretch>
          <a:fillRect/>
        </a:stretch>
      </xdr:blipFill>
      <xdr:spPr>
        <a:xfrm>
          <a:off x="5162550" y="0"/>
          <a:ext cx="6972300" cy="6105525"/>
        </a:xfrm>
        <a:prstGeom prst="rect">
          <a:avLst/>
        </a:prstGeom>
        <a:solidFill>
          <a:srgbClr val="FFFFFF"/>
        </a:solidFill>
        <a:ln w="9525" cmpd="sng">
          <a:noFill/>
        </a:ln>
      </xdr:spPr>
    </xdr:pic>
    <xdr:clientData/>
  </xdr:twoCellAnchor>
  <xdr:twoCellAnchor editAs="oneCell">
    <xdr:from>
      <xdr:col>5</xdr:col>
      <xdr:colOff>257175</xdr:colOff>
      <xdr:row>0</xdr:row>
      <xdr:rowOff>0</xdr:rowOff>
    </xdr:from>
    <xdr:to>
      <xdr:col>16</xdr:col>
      <xdr:colOff>523875</xdr:colOff>
      <xdr:row>26</xdr:row>
      <xdr:rowOff>28575</xdr:rowOff>
    </xdr:to>
    <xdr:pic>
      <xdr:nvPicPr>
        <xdr:cNvPr id="2" name="Picture 1"/>
        <xdr:cNvPicPr preferRelativeResize="1">
          <a:picLocks noChangeAspect="1"/>
        </xdr:cNvPicPr>
      </xdr:nvPicPr>
      <xdr:blipFill>
        <a:blip r:embed="rId1"/>
        <a:stretch>
          <a:fillRect/>
        </a:stretch>
      </xdr:blipFill>
      <xdr:spPr>
        <a:xfrm>
          <a:off x="5162550" y="0"/>
          <a:ext cx="6972300" cy="591502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16</xdr:col>
      <xdr:colOff>238125</xdr:colOff>
      <xdr:row>44</xdr:row>
      <xdr:rowOff>19050</xdr:rowOff>
    </xdr:to>
    <xdr:pic>
      <xdr:nvPicPr>
        <xdr:cNvPr id="1" name="Picture 1"/>
        <xdr:cNvPicPr preferRelativeResize="1">
          <a:picLocks noChangeAspect="1"/>
        </xdr:cNvPicPr>
      </xdr:nvPicPr>
      <xdr:blipFill>
        <a:blip r:embed="rId1"/>
        <a:stretch>
          <a:fillRect/>
        </a:stretch>
      </xdr:blipFill>
      <xdr:spPr>
        <a:xfrm>
          <a:off x="4124325" y="0"/>
          <a:ext cx="6943725" cy="859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H16"/>
  <sheetViews>
    <sheetView tabSelected="1" zoomScale="115" zoomScaleNormal="115" zoomScalePageLayoutView="0" workbookViewId="0" topLeftCell="A1">
      <selection activeCell="A9" sqref="A9"/>
    </sheetView>
  </sheetViews>
  <sheetFormatPr defaultColWidth="9.140625" defaultRowHeight="15"/>
  <cols>
    <col min="1" max="1" width="15.8515625" style="0" customWidth="1"/>
    <col min="2" max="2" width="21.57421875" style="0" customWidth="1"/>
    <col min="4" max="4" width="1.1484375" style="0" customWidth="1"/>
    <col min="5" max="5" width="5.421875" style="0" bestFit="1" customWidth="1"/>
    <col min="6" max="6" width="11.7109375" style="0" bestFit="1" customWidth="1"/>
    <col min="7" max="7" width="2.00390625" style="0" customWidth="1"/>
    <col min="8" max="8" width="12.7109375" style="0" bestFit="1" customWidth="1"/>
  </cols>
  <sheetData>
    <row r="1" spans="1:8" ht="15">
      <c r="A1" s="7" t="s">
        <v>0</v>
      </c>
      <c r="B1" s="10" t="s">
        <v>1</v>
      </c>
      <c r="F1" s="10" t="s">
        <v>1</v>
      </c>
      <c r="H1" s="13" t="s">
        <v>2</v>
      </c>
    </row>
    <row r="2" spans="1:2" ht="15">
      <c r="A2" s="3"/>
      <c r="B2" s="13" t="s">
        <v>2</v>
      </c>
    </row>
    <row r="3" spans="1:8" ht="15">
      <c r="A3" s="3"/>
      <c r="F3" s="8" t="s">
        <v>16</v>
      </c>
      <c r="H3" s="8" t="s">
        <v>16</v>
      </c>
    </row>
    <row r="4" spans="1:8" ht="15">
      <c r="A4" s="7" t="s">
        <v>3</v>
      </c>
      <c r="B4" s="9">
        <f>IF(C4=".","Up and down -- letters","")</f>
      </c>
      <c r="F4" s="2">
        <v>12</v>
      </c>
      <c r="H4" s="2">
        <v>12</v>
      </c>
    </row>
    <row r="5" spans="1:8" ht="15">
      <c r="A5" s="7" t="s">
        <v>4</v>
      </c>
      <c r="B5" s="9">
        <f>IF(C5=".","Left to right -- numbers","")</f>
      </c>
      <c r="F5" s="2">
        <v>22</v>
      </c>
      <c r="H5" s="2">
        <v>22</v>
      </c>
    </row>
    <row r="6" spans="1:8" ht="15">
      <c r="A6" s="7" t="s">
        <v>5</v>
      </c>
      <c r="B6" s="9">
        <f>IF(C6=".","intersection of row and column","")</f>
      </c>
      <c r="F6" s="2">
        <v>35</v>
      </c>
      <c r="H6" s="2">
        <v>35</v>
      </c>
    </row>
    <row r="7" spans="1:8" ht="15">
      <c r="A7" s="7" t="s">
        <v>6</v>
      </c>
      <c r="B7" s="9">
        <f>IF(C7=".","all the cells in one sheet","")</f>
      </c>
      <c r="F7" s="2">
        <v>68</v>
      </c>
      <c r="H7" s="2">
        <v>68</v>
      </c>
    </row>
    <row r="8" spans="1:8" ht="15">
      <c r="A8" s="7" t="s">
        <v>7</v>
      </c>
      <c r="B8" s="9">
        <f>IF(C8=".","name of worksheet","")</f>
      </c>
      <c r="F8" s="2">
        <v>5</v>
      </c>
      <c r="H8" s="2">
        <v>5</v>
      </c>
    </row>
    <row r="9" spans="1:8" ht="15">
      <c r="A9" s="7" t="s">
        <v>8</v>
      </c>
      <c r="B9" s="9">
        <f>IF(C9=".","all the worksheets","")</f>
      </c>
      <c r="F9" s="2">
        <v>40</v>
      </c>
      <c r="H9" s="2">
        <v>40</v>
      </c>
    </row>
    <row r="10" spans="1:6" ht="15">
      <c r="A10" s="7" t="s">
        <v>9</v>
      </c>
      <c r="B10" s="9">
        <f>IF(C10=".","Ctrl + S -- saves the changes you made to workbook","")</f>
      </c>
      <c r="E10" s="11" t="s">
        <v>17</v>
      </c>
      <c r="F10" s="2"/>
    </row>
    <row r="11" spans="1:2" ht="15">
      <c r="A11" s="7" t="s">
        <v>10</v>
      </c>
      <c r="B11" s="9">
        <f>IF(C11=".","F12 - allows you to change the name or save workbook to a different location","")</f>
      </c>
    </row>
    <row r="12" spans="1:2" ht="15">
      <c r="A12" s="7" t="s">
        <v>11</v>
      </c>
      <c r="B12" s="9">
        <f>IF(C12=".","We will use a folder named ""Busn Math""","")</f>
      </c>
    </row>
    <row r="13" spans="1:2" ht="15">
      <c r="A13" s="7" t="s">
        <v>12</v>
      </c>
      <c r="B13" s="4"/>
    </row>
    <row r="14" spans="1:3" ht="15">
      <c r="A14" s="7" t="s">
        <v>13</v>
      </c>
      <c r="B14" s="4"/>
      <c r="C14" s="4"/>
    </row>
    <row r="15" spans="1:3" ht="30">
      <c r="A15" s="7" t="s">
        <v>14</v>
      </c>
      <c r="B15" s="5"/>
      <c r="C15" s="6"/>
    </row>
    <row r="16" spans="1:2" ht="75">
      <c r="A16" s="7" t="s">
        <v>15</v>
      </c>
      <c r="B16" s="5"/>
    </row>
  </sheetData>
  <sheetProtection/>
  <conditionalFormatting sqref="A4:A16 A1">
    <cfRule type="expression" priority="1" dxfId="0">
      <formula>MOD(ROW(),2)</formula>
    </cfRule>
  </conditionalFormatting>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9" sqref="A9"/>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00FF"/>
  </sheetPr>
  <dimension ref="A1:G23"/>
  <sheetViews>
    <sheetView zoomScale="85" zoomScaleNormal="85" zoomScalePageLayoutView="0" workbookViewId="0" topLeftCell="A1">
      <selection activeCell="A9" sqref="A9"/>
    </sheetView>
  </sheetViews>
  <sheetFormatPr defaultColWidth="9.140625" defaultRowHeight="15"/>
  <cols>
    <col min="1" max="1" width="4.7109375" style="75" customWidth="1"/>
    <col min="2" max="2" width="38.7109375" style="75" customWidth="1"/>
    <col min="3" max="3" width="17.7109375" style="75" customWidth="1"/>
    <col min="4" max="4" width="2.7109375" style="75" customWidth="1"/>
    <col min="5" max="5" width="4.7109375" style="75" customWidth="1"/>
    <col min="6" max="6" width="38.7109375" style="75" customWidth="1"/>
    <col min="7" max="7" width="17.7109375" style="75" customWidth="1"/>
    <col min="8" max="8" width="3.140625" style="75" customWidth="1"/>
    <col min="9" max="16384" width="9.140625" style="75" customWidth="1"/>
  </cols>
  <sheetData>
    <row r="1" spans="1:7" ht="12.75">
      <c r="A1" s="72" t="s">
        <v>119</v>
      </c>
      <c r="B1" s="73" t="s">
        <v>120</v>
      </c>
      <c r="C1" s="74"/>
      <c r="E1" s="72" t="s">
        <v>121</v>
      </c>
      <c r="F1" s="73" t="s">
        <v>122</v>
      </c>
      <c r="G1" s="72"/>
    </row>
    <row r="2" spans="3:7" ht="12.75">
      <c r="C2" s="76">
        <v>12</v>
      </c>
      <c r="G2" s="76">
        <v>10</v>
      </c>
    </row>
    <row r="3" spans="3:7" ht="12.75">
      <c r="C3" s="76">
        <v>16</v>
      </c>
      <c r="G3" s="76">
        <v>10</v>
      </c>
    </row>
    <row r="4" spans="3:7" ht="12.75">
      <c r="C4" s="76">
        <v>9</v>
      </c>
      <c r="G4" s="76">
        <v>12</v>
      </c>
    </row>
    <row r="5" spans="3:7" ht="12.75">
      <c r="C5" s="76">
        <v>2</v>
      </c>
      <c r="G5" s="76">
        <v>10</v>
      </c>
    </row>
    <row r="6" spans="3:7" ht="12.75">
      <c r="C6" s="76">
        <v>2</v>
      </c>
      <c r="G6" s="76">
        <v>1</v>
      </c>
    </row>
    <row r="7" spans="2:7" ht="12.75">
      <c r="B7" s="77" t="s">
        <v>123</v>
      </c>
      <c r="C7" s="78"/>
      <c r="F7" s="77" t="s">
        <v>123</v>
      </c>
      <c r="G7" s="78"/>
    </row>
    <row r="9" spans="1:7" ht="12.75">
      <c r="A9" s="72" t="s">
        <v>124</v>
      </c>
      <c r="B9" s="73" t="s">
        <v>125</v>
      </c>
      <c r="C9" s="72"/>
      <c r="E9" s="72" t="s">
        <v>126</v>
      </c>
      <c r="F9" s="73" t="s">
        <v>127</v>
      </c>
      <c r="G9" s="72"/>
    </row>
    <row r="10" spans="3:7" ht="12.75">
      <c r="C10" s="76">
        <v>9</v>
      </c>
      <c r="G10" s="76">
        <v>7</v>
      </c>
    </row>
    <row r="11" spans="3:7" ht="12.75">
      <c r="C11" s="76">
        <v>6</v>
      </c>
      <c r="G11" s="76">
        <v>5</v>
      </c>
    </row>
    <row r="12" spans="3:7" ht="12.75">
      <c r="C12" s="76">
        <v>10</v>
      </c>
      <c r="G12" s="76">
        <v>2</v>
      </c>
    </row>
    <row r="13" spans="3:7" ht="12.75">
      <c r="C13" s="76">
        <v>1</v>
      </c>
      <c r="G13" s="76">
        <v>8</v>
      </c>
    </row>
    <row r="14" spans="3:7" ht="12.75">
      <c r="C14" s="76">
        <v>10</v>
      </c>
      <c r="G14" s="76">
        <v>1</v>
      </c>
    </row>
    <row r="15" spans="2:7" ht="12.75">
      <c r="B15" s="77" t="s">
        <v>123</v>
      </c>
      <c r="C15" s="78"/>
      <c r="F15" s="77" t="s">
        <v>123</v>
      </c>
      <c r="G15" s="78"/>
    </row>
    <row r="17" spans="1:7" ht="12.75">
      <c r="A17" s="72" t="s">
        <v>128</v>
      </c>
      <c r="B17" s="73" t="s">
        <v>129</v>
      </c>
      <c r="C17" s="72"/>
      <c r="E17" s="72" t="s">
        <v>130</v>
      </c>
      <c r="F17" s="73" t="s">
        <v>131</v>
      </c>
      <c r="G17" s="72"/>
    </row>
    <row r="18" spans="3:7" ht="12.75">
      <c r="C18" s="76">
        <v>11</v>
      </c>
      <c r="G18" s="76">
        <v>5</v>
      </c>
    </row>
    <row r="19" spans="3:7" ht="12.75">
      <c r="C19" s="76">
        <v>9</v>
      </c>
      <c r="G19" s="76">
        <v>11</v>
      </c>
    </row>
    <row r="20" spans="3:7" ht="12.75">
      <c r="C20" s="76">
        <v>5</v>
      </c>
      <c r="G20" s="76">
        <v>11</v>
      </c>
    </row>
    <row r="21" spans="3:7" ht="12.75">
      <c r="C21" s="76">
        <v>13</v>
      </c>
      <c r="G21" s="76">
        <v>8</v>
      </c>
    </row>
    <row r="22" spans="3:7" ht="12.75">
      <c r="C22" s="76">
        <v>7</v>
      </c>
      <c r="G22" s="76">
        <v>5</v>
      </c>
    </row>
    <row r="23" spans="2:7" ht="12.75">
      <c r="B23" s="77" t="s">
        <v>123</v>
      </c>
      <c r="C23" s="78"/>
      <c r="F23" s="77" t="s">
        <v>123</v>
      </c>
      <c r="G23" s="78"/>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0000FF"/>
  </sheetPr>
  <dimension ref="A1:G24"/>
  <sheetViews>
    <sheetView zoomScalePageLayoutView="0" workbookViewId="0" topLeftCell="A1">
      <selection activeCell="A9" sqref="A9"/>
    </sheetView>
  </sheetViews>
  <sheetFormatPr defaultColWidth="37.7109375" defaultRowHeight="15"/>
  <cols>
    <col min="1" max="1" width="3.00390625" style="75" bestFit="1" customWidth="1"/>
    <col min="2" max="2" width="41.140625" style="75" bestFit="1" customWidth="1"/>
    <col min="3" max="3" width="11.28125" style="75" customWidth="1"/>
    <col min="4" max="4" width="2.421875" style="75" customWidth="1"/>
    <col min="5" max="5" width="3.00390625" style="75" bestFit="1" customWidth="1"/>
    <col min="6" max="6" width="38.00390625" style="75" bestFit="1" customWidth="1"/>
    <col min="7" max="7" width="11.28125" style="75" customWidth="1"/>
    <col min="8" max="16384" width="37.7109375" style="75" customWidth="1"/>
  </cols>
  <sheetData>
    <row r="1" spans="1:7" ht="25.5">
      <c r="A1" s="73" t="s">
        <v>119</v>
      </c>
      <c r="B1" s="79" t="s">
        <v>132</v>
      </c>
      <c r="C1" s="72"/>
      <c r="E1" s="73" t="s">
        <v>121</v>
      </c>
      <c r="F1" s="79" t="s">
        <v>132</v>
      </c>
      <c r="G1" s="72"/>
    </row>
    <row r="2" spans="2:7" ht="12.75">
      <c r="B2" s="80"/>
      <c r="C2" s="76">
        <v>9</v>
      </c>
      <c r="F2" s="80"/>
      <c r="G2" s="76">
        <v>7</v>
      </c>
    </row>
    <row r="3" spans="2:7" ht="12.75">
      <c r="B3" s="80"/>
      <c r="C3" s="76">
        <v>6</v>
      </c>
      <c r="F3" s="80"/>
      <c r="G3" s="76">
        <v>5</v>
      </c>
    </row>
    <row r="4" spans="2:7" ht="12.75">
      <c r="B4" s="80"/>
      <c r="C4" s="76">
        <v>10</v>
      </c>
      <c r="F4" s="80"/>
      <c r="G4" s="76">
        <v>2</v>
      </c>
    </row>
    <row r="5" spans="2:7" ht="12.75">
      <c r="B5" s="80"/>
      <c r="C5" s="76">
        <v>10</v>
      </c>
      <c r="F5" s="80"/>
      <c r="G5" s="76">
        <v>8</v>
      </c>
    </row>
    <row r="6" spans="2:7" ht="12.75">
      <c r="B6" s="80"/>
      <c r="C6" s="76">
        <v>10</v>
      </c>
      <c r="F6" s="80"/>
      <c r="G6" s="76">
        <v>1</v>
      </c>
    </row>
    <row r="7" spans="2:7" ht="12.75">
      <c r="B7" s="81" t="s">
        <v>123</v>
      </c>
      <c r="C7" s="78"/>
      <c r="F7" s="81" t="s">
        <v>123</v>
      </c>
      <c r="G7" s="78"/>
    </row>
    <row r="8" spans="2:6" ht="12.75">
      <c r="B8" s="82"/>
      <c r="F8" s="82"/>
    </row>
    <row r="9" spans="1:7" ht="12.75">
      <c r="A9" s="73" t="s">
        <v>124</v>
      </c>
      <c r="B9" s="79" t="s">
        <v>133</v>
      </c>
      <c r="C9" s="72"/>
      <c r="E9" s="73" t="s">
        <v>126</v>
      </c>
      <c r="F9" s="79" t="s">
        <v>133</v>
      </c>
      <c r="G9" s="72"/>
    </row>
    <row r="10" spans="2:7" ht="12.75">
      <c r="B10" s="80"/>
      <c r="C10" s="76">
        <v>11</v>
      </c>
      <c r="F10" s="80"/>
      <c r="G10" s="76">
        <v>5</v>
      </c>
    </row>
    <row r="11" spans="2:7" ht="12.75">
      <c r="B11" s="80"/>
      <c r="C11" s="76">
        <v>9</v>
      </c>
      <c r="F11" s="80"/>
      <c r="G11" s="76">
        <v>11</v>
      </c>
    </row>
    <row r="12" spans="2:7" ht="12.75">
      <c r="B12" s="80"/>
      <c r="C12" s="76">
        <v>5</v>
      </c>
      <c r="F12" s="80"/>
      <c r="G12" s="76">
        <v>11</v>
      </c>
    </row>
    <row r="13" spans="2:7" ht="12.75">
      <c r="B13" s="80"/>
      <c r="C13" s="76">
        <v>13</v>
      </c>
      <c r="F13" s="80"/>
      <c r="G13" s="76">
        <v>8</v>
      </c>
    </row>
    <row r="14" spans="2:7" ht="12.75">
      <c r="B14" s="80"/>
      <c r="C14" s="76">
        <v>7</v>
      </c>
      <c r="F14" s="80"/>
      <c r="G14" s="76">
        <v>5</v>
      </c>
    </row>
    <row r="15" spans="2:7" ht="12.75">
      <c r="B15" s="81" t="s">
        <v>123</v>
      </c>
      <c r="C15" s="78"/>
      <c r="F15" s="81" t="s">
        <v>123</v>
      </c>
      <c r="G15" s="78"/>
    </row>
    <row r="16" ht="12.75">
      <c r="B16" s="82"/>
    </row>
    <row r="17" spans="1:3" ht="25.5">
      <c r="A17" s="73" t="s">
        <v>128</v>
      </c>
      <c r="B17" s="79" t="s">
        <v>134</v>
      </c>
      <c r="C17" s="72"/>
    </row>
    <row r="18" spans="2:3" ht="12.75">
      <c r="B18" s="80"/>
      <c r="C18" s="76">
        <v>10</v>
      </c>
    </row>
    <row r="19" spans="2:3" ht="12.75">
      <c r="B19" s="80"/>
      <c r="C19" s="76">
        <v>10</v>
      </c>
    </row>
    <row r="20" spans="2:3" ht="12.75">
      <c r="B20" s="80"/>
      <c r="C20" s="76">
        <v>12</v>
      </c>
    </row>
    <row r="21" spans="2:3" ht="12.75">
      <c r="B21" s="80"/>
      <c r="C21" s="76">
        <v>10</v>
      </c>
    </row>
    <row r="22" spans="2:3" ht="12.75">
      <c r="B22" s="80"/>
      <c r="C22" s="76">
        <v>1</v>
      </c>
    </row>
    <row r="23" spans="2:3" ht="12.75">
      <c r="B23" s="81" t="s">
        <v>123</v>
      </c>
      <c r="C23" s="78"/>
    </row>
    <row r="24" ht="12.75">
      <c r="B24" s="8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rgb="FF0000FF"/>
  </sheetPr>
  <dimension ref="A1:Q25"/>
  <sheetViews>
    <sheetView zoomScale="91" zoomScaleNormal="91" zoomScalePageLayoutView="0" workbookViewId="0" topLeftCell="A1">
      <selection activeCell="A9" sqref="A9"/>
    </sheetView>
  </sheetViews>
  <sheetFormatPr defaultColWidth="9.140625" defaultRowHeight="15"/>
  <cols>
    <col min="1" max="1" width="3.57421875" style="75" bestFit="1" customWidth="1"/>
    <col min="2" max="2" width="8.8515625" style="75" bestFit="1" customWidth="1"/>
    <col min="3" max="3" width="12.57421875" style="75" bestFit="1" customWidth="1"/>
    <col min="4" max="4" width="12.421875" style="75" bestFit="1" customWidth="1"/>
    <col min="5" max="5" width="10.28125" style="75" bestFit="1" customWidth="1"/>
    <col min="6" max="6" width="3.00390625" style="75" customWidth="1"/>
    <col min="7" max="8" width="5.421875" style="75" bestFit="1" customWidth="1"/>
    <col min="9" max="9" width="3.00390625" style="75" customWidth="1"/>
    <col min="10" max="10" width="3.57421875" style="75" bestFit="1" customWidth="1"/>
    <col min="11" max="11" width="8.8515625" style="75" bestFit="1" customWidth="1"/>
    <col min="12" max="12" width="12.57421875" style="75" bestFit="1" customWidth="1"/>
    <col min="13" max="13" width="12.421875" style="75" bestFit="1" customWidth="1"/>
    <col min="14" max="14" width="10.00390625" style="75" bestFit="1" customWidth="1"/>
    <col min="15" max="15" width="3.00390625" style="75" customWidth="1"/>
    <col min="16" max="17" width="5.421875" style="75" bestFit="1" customWidth="1"/>
    <col min="18" max="16384" width="9.140625" style="75" customWidth="1"/>
  </cols>
  <sheetData>
    <row r="1" spans="1:17" ht="12.75">
      <c r="A1" s="83" t="s">
        <v>119</v>
      </c>
      <c r="B1" s="83" t="s">
        <v>135</v>
      </c>
      <c r="C1" s="83" t="s">
        <v>96</v>
      </c>
      <c r="D1" s="83" t="s">
        <v>97</v>
      </c>
      <c r="E1" s="83" t="s">
        <v>136</v>
      </c>
      <c r="G1" s="76" t="s">
        <v>137</v>
      </c>
      <c r="H1" s="76">
        <v>0.1</v>
      </c>
      <c r="J1" s="83" t="s">
        <v>128</v>
      </c>
      <c r="K1" s="83" t="s">
        <v>135</v>
      </c>
      <c r="L1" s="83" t="s">
        <v>96</v>
      </c>
      <c r="M1" s="83" t="s">
        <v>97</v>
      </c>
      <c r="N1" s="83" t="s">
        <v>136</v>
      </c>
      <c r="P1" s="76" t="s">
        <v>137</v>
      </c>
      <c r="Q1" s="76">
        <v>0.2</v>
      </c>
    </row>
    <row r="2" spans="2:14" ht="12.75">
      <c r="B2" s="76" t="s">
        <v>138</v>
      </c>
      <c r="C2" s="84">
        <v>500</v>
      </c>
      <c r="D2" s="85"/>
      <c r="E2" s="85"/>
      <c r="K2" s="76" t="s">
        <v>139</v>
      </c>
      <c r="L2" s="84">
        <v>827</v>
      </c>
      <c r="M2" s="85"/>
      <c r="N2" s="85"/>
    </row>
    <row r="3" spans="2:14" ht="12.75">
      <c r="B3" s="76" t="s">
        <v>140</v>
      </c>
      <c r="C3" s="84">
        <v>699</v>
      </c>
      <c r="D3" s="85"/>
      <c r="E3" s="85"/>
      <c r="K3" s="76" t="s">
        <v>141</v>
      </c>
      <c r="L3" s="84">
        <v>603</v>
      </c>
      <c r="M3" s="85"/>
      <c r="N3" s="85"/>
    </row>
    <row r="4" spans="2:14" ht="12.75">
      <c r="B4" s="76" t="s">
        <v>142</v>
      </c>
      <c r="C4" s="84">
        <v>519</v>
      </c>
      <c r="D4" s="85"/>
      <c r="E4" s="85"/>
      <c r="K4" s="76" t="s">
        <v>143</v>
      </c>
      <c r="L4" s="84">
        <v>911</v>
      </c>
      <c r="M4" s="85"/>
      <c r="N4" s="85"/>
    </row>
    <row r="5" spans="2:14" ht="12.75">
      <c r="B5" s="76" t="s">
        <v>144</v>
      </c>
      <c r="C5" s="84">
        <v>1890</v>
      </c>
      <c r="D5" s="85"/>
      <c r="E5" s="85"/>
      <c r="K5" s="76" t="s">
        <v>145</v>
      </c>
      <c r="L5" s="84">
        <v>601</v>
      </c>
      <c r="M5" s="85"/>
      <c r="N5" s="85"/>
    </row>
    <row r="6" spans="2:14" ht="12.75">
      <c r="B6" s="76" t="s">
        <v>146</v>
      </c>
      <c r="C6" s="84">
        <v>982</v>
      </c>
      <c r="D6" s="85"/>
      <c r="E6" s="85"/>
      <c r="K6" s="76" t="s">
        <v>147</v>
      </c>
      <c r="L6" s="84">
        <v>526</v>
      </c>
      <c r="M6" s="85"/>
      <c r="N6" s="85"/>
    </row>
    <row r="7" spans="2:14" ht="12.75">
      <c r="B7" s="76" t="s">
        <v>148</v>
      </c>
      <c r="C7" s="84">
        <v>598</v>
      </c>
      <c r="D7" s="85"/>
      <c r="E7" s="85"/>
      <c r="K7" s="76" t="s">
        <v>149</v>
      </c>
      <c r="L7" s="84">
        <v>1978</v>
      </c>
      <c r="M7" s="85"/>
      <c r="N7" s="85"/>
    </row>
    <row r="8" spans="2:14" ht="12.75">
      <c r="B8" s="76" t="s">
        <v>150</v>
      </c>
      <c r="C8" s="84">
        <v>674</v>
      </c>
      <c r="D8" s="85"/>
      <c r="E8" s="85"/>
      <c r="K8" s="76" t="s">
        <v>151</v>
      </c>
      <c r="L8" s="84">
        <v>698</v>
      </c>
      <c r="M8" s="85"/>
      <c r="N8" s="85"/>
    </row>
    <row r="9" spans="2:14" ht="12.75">
      <c r="B9" s="76" t="s">
        <v>152</v>
      </c>
      <c r="C9" s="84">
        <v>1814</v>
      </c>
      <c r="D9" s="85"/>
      <c r="E9" s="85"/>
      <c r="K9" s="76" t="s">
        <v>153</v>
      </c>
      <c r="L9" s="84">
        <v>776</v>
      </c>
      <c r="M9" s="85"/>
      <c r="N9" s="85"/>
    </row>
    <row r="10" spans="2:14" ht="12.75">
      <c r="B10" s="76" t="s">
        <v>154</v>
      </c>
      <c r="C10" s="84">
        <v>626</v>
      </c>
      <c r="D10" s="85"/>
      <c r="E10" s="85"/>
      <c r="K10" s="76" t="s">
        <v>155</v>
      </c>
      <c r="L10" s="84">
        <v>1288</v>
      </c>
      <c r="M10" s="85"/>
      <c r="N10" s="85"/>
    </row>
    <row r="11" spans="2:14" ht="12.75">
      <c r="B11" s="76" t="s">
        <v>156</v>
      </c>
      <c r="C11" s="84">
        <v>1250</v>
      </c>
      <c r="D11" s="85"/>
      <c r="E11" s="85"/>
      <c r="K11" s="76" t="s">
        <v>157</v>
      </c>
      <c r="L11" s="84">
        <v>985</v>
      </c>
      <c r="M11" s="85"/>
      <c r="N11" s="85"/>
    </row>
    <row r="12" spans="2:14" ht="12.75">
      <c r="B12" s="76" t="s">
        <v>158</v>
      </c>
      <c r="C12" s="84">
        <v>793</v>
      </c>
      <c r="D12" s="85"/>
      <c r="E12" s="85"/>
      <c r="K12" s="76" t="s">
        <v>159</v>
      </c>
      <c r="L12" s="84">
        <v>1113</v>
      </c>
      <c r="M12" s="85"/>
      <c r="N12" s="85"/>
    </row>
    <row r="14" spans="1:17" ht="12.75">
      <c r="A14" s="83" t="s">
        <v>124</v>
      </c>
      <c r="B14" s="83" t="s">
        <v>135</v>
      </c>
      <c r="C14" s="83" t="s">
        <v>96</v>
      </c>
      <c r="D14" s="83" t="s">
        <v>97</v>
      </c>
      <c r="E14" s="83" t="s">
        <v>136</v>
      </c>
      <c r="G14" s="76" t="s">
        <v>137</v>
      </c>
      <c r="H14" s="76">
        <v>0.13</v>
      </c>
      <c r="J14" s="83" t="s">
        <v>121</v>
      </c>
      <c r="K14" s="83" t="s">
        <v>135</v>
      </c>
      <c r="L14" s="83" t="s">
        <v>96</v>
      </c>
      <c r="M14" s="83" t="s">
        <v>97</v>
      </c>
      <c r="N14" s="83" t="s">
        <v>136</v>
      </c>
      <c r="P14" s="76" t="s">
        <v>137</v>
      </c>
      <c r="Q14" s="76">
        <v>0.12</v>
      </c>
    </row>
    <row r="15" spans="2:14" ht="12.75">
      <c r="B15" s="76" t="s">
        <v>160</v>
      </c>
      <c r="C15" s="84">
        <v>1987</v>
      </c>
      <c r="D15" s="85"/>
      <c r="E15" s="85"/>
      <c r="K15" s="76" t="s">
        <v>161</v>
      </c>
      <c r="L15" s="84">
        <v>1194</v>
      </c>
      <c r="M15" s="85"/>
      <c r="N15" s="85"/>
    </row>
    <row r="16" spans="2:14" ht="12.75">
      <c r="B16" s="76" t="s">
        <v>162</v>
      </c>
      <c r="C16" s="84">
        <v>1418</v>
      </c>
      <c r="D16" s="85"/>
      <c r="E16" s="85"/>
      <c r="K16" s="76" t="s">
        <v>163</v>
      </c>
      <c r="L16" s="84">
        <v>1103</v>
      </c>
      <c r="M16" s="85"/>
      <c r="N16" s="85"/>
    </row>
    <row r="17" spans="2:14" ht="12.75">
      <c r="B17" s="76" t="s">
        <v>164</v>
      </c>
      <c r="C17" s="84">
        <v>1375</v>
      </c>
      <c r="D17" s="85"/>
      <c r="E17" s="85"/>
      <c r="K17" s="76" t="s">
        <v>165</v>
      </c>
      <c r="L17" s="84">
        <v>1091</v>
      </c>
      <c r="M17" s="85"/>
      <c r="N17" s="85"/>
    </row>
    <row r="18" spans="2:14" ht="12.75">
      <c r="B18" s="76" t="s">
        <v>166</v>
      </c>
      <c r="C18" s="84">
        <v>1050</v>
      </c>
      <c r="D18" s="85"/>
      <c r="E18" s="85"/>
      <c r="K18" s="76" t="s">
        <v>167</v>
      </c>
      <c r="L18" s="84">
        <v>629</v>
      </c>
      <c r="M18" s="85"/>
      <c r="N18" s="85"/>
    </row>
    <row r="19" spans="2:14" ht="12.75">
      <c r="B19" s="76" t="s">
        <v>168</v>
      </c>
      <c r="C19" s="84">
        <v>1287</v>
      </c>
      <c r="D19" s="85"/>
      <c r="E19" s="85"/>
      <c r="K19" s="76" t="s">
        <v>169</v>
      </c>
      <c r="L19" s="84">
        <v>780</v>
      </c>
      <c r="M19" s="85"/>
      <c r="N19" s="85"/>
    </row>
    <row r="20" spans="2:14" ht="12.75">
      <c r="B20" s="76" t="s">
        <v>170</v>
      </c>
      <c r="C20" s="84">
        <v>1879</v>
      </c>
      <c r="D20" s="85"/>
      <c r="E20" s="85"/>
      <c r="K20" s="76" t="s">
        <v>171</v>
      </c>
      <c r="L20" s="84">
        <v>1239</v>
      </c>
      <c r="M20" s="85"/>
      <c r="N20" s="85"/>
    </row>
    <row r="21" spans="2:14" ht="12.75">
      <c r="B21" s="76" t="s">
        <v>172</v>
      </c>
      <c r="C21" s="84">
        <v>1184</v>
      </c>
      <c r="D21" s="85"/>
      <c r="E21" s="85"/>
      <c r="K21" s="76" t="s">
        <v>173</v>
      </c>
      <c r="L21" s="84">
        <v>1380</v>
      </c>
      <c r="M21" s="85"/>
      <c r="N21" s="85"/>
    </row>
    <row r="22" spans="2:14" ht="12.75">
      <c r="B22" s="76" t="s">
        <v>174</v>
      </c>
      <c r="C22" s="84">
        <v>1189</v>
      </c>
      <c r="D22" s="85"/>
      <c r="E22" s="85"/>
      <c r="K22" s="76" t="s">
        <v>175</v>
      </c>
      <c r="L22" s="84">
        <v>1624</v>
      </c>
      <c r="M22" s="85"/>
      <c r="N22" s="85"/>
    </row>
    <row r="23" spans="2:14" ht="12.75">
      <c r="B23" s="76" t="s">
        <v>176</v>
      </c>
      <c r="C23" s="84">
        <v>1538</v>
      </c>
      <c r="D23" s="85"/>
      <c r="E23" s="85"/>
      <c r="K23" s="76" t="s">
        <v>177</v>
      </c>
      <c r="L23" s="84">
        <v>1630</v>
      </c>
      <c r="M23" s="85"/>
      <c r="N23" s="85"/>
    </row>
    <row r="24" spans="2:14" ht="12.75">
      <c r="B24" s="76" t="s">
        <v>178</v>
      </c>
      <c r="C24" s="84">
        <v>1411</v>
      </c>
      <c r="D24" s="85"/>
      <c r="E24" s="85"/>
      <c r="K24" s="76" t="s">
        <v>179</v>
      </c>
      <c r="L24" s="84">
        <v>554</v>
      </c>
      <c r="M24" s="85"/>
      <c r="N24" s="85"/>
    </row>
    <row r="25" spans="2:14" ht="12.75">
      <c r="B25" s="76" t="s">
        <v>180</v>
      </c>
      <c r="C25" s="84">
        <v>719</v>
      </c>
      <c r="D25" s="85"/>
      <c r="E25" s="85"/>
      <c r="K25" s="76" t="s">
        <v>181</v>
      </c>
      <c r="L25" s="84">
        <v>1578</v>
      </c>
      <c r="M25" s="85"/>
      <c r="N25" s="85"/>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A1:G23"/>
  <sheetViews>
    <sheetView zoomScalePageLayoutView="0" workbookViewId="0" topLeftCell="A1">
      <selection activeCell="A9" sqref="A9"/>
    </sheetView>
  </sheetViews>
  <sheetFormatPr defaultColWidth="9.140625" defaultRowHeight="15"/>
  <cols>
    <col min="1" max="1" width="4.7109375" style="75" customWidth="1"/>
    <col min="2" max="2" width="38.7109375" style="75" customWidth="1"/>
    <col min="3" max="3" width="17.7109375" style="75" customWidth="1"/>
    <col min="4" max="4" width="2.7109375" style="75" customWidth="1"/>
    <col min="5" max="5" width="4.7109375" style="75" customWidth="1"/>
    <col min="6" max="6" width="38.7109375" style="75" customWidth="1"/>
    <col min="7" max="7" width="17.7109375" style="75" customWidth="1"/>
    <col min="8" max="8" width="3.140625" style="75" customWidth="1"/>
    <col min="9" max="16384" width="9.140625" style="75" customWidth="1"/>
  </cols>
  <sheetData>
    <row r="1" spans="1:7" ht="12.75">
      <c r="A1" s="72" t="s">
        <v>119</v>
      </c>
      <c r="B1" s="73" t="s">
        <v>120</v>
      </c>
      <c r="C1" s="74"/>
      <c r="E1" s="72" t="s">
        <v>121</v>
      </c>
      <c r="F1" s="73" t="s">
        <v>122</v>
      </c>
      <c r="G1" s="72"/>
    </row>
    <row r="2" spans="3:7" ht="12.75">
      <c r="C2" s="76">
        <v>12</v>
      </c>
      <c r="G2" s="76">
        <v>10</v>
      </c>
    </row>
    <row r="3" spans="3:7" ht="12.75">
      <c r="C3" s="76">
        <v>16</v>
      </c>
      <c r="G3" s="76">
        <v>10</v>
      </c>
    </row>
    <row r="4" spans="3:7" ht="12.75">
      <c r="C4" s="76">
        <v>9</v>
      </c>
      <c r="G4" s="76">
        <v>12</v>
      </c>
    </row>
    <row r="5" spans="3:7" ht="12.75">
      <c r="C5" s="76">
        <v>2</v>
      </c>
      <c r="G5" s="76">
        <v>10</v>
      </c>
    </row>
    <row r="6" spans="3:7" ht="12.75">
      <c r="C6" s="76">
        <v>2</v>
      </c>
      <c r="G6" s="76">
        <v>1</v>
      </c>
    </row>
    <row r="7" spans="2:7" ht="12.75">
      <c r="B7" s="77" t="s">
        <v>123</v>
      </c>
      <c r="C7" s="78">
        <f>C2/C3+C4-C5^C6</f>
        <v>5.75</v>
      </c>
      <c r="F7" s="77" t="s">
        <v>123</v>
      </c>
      <c r="G7" s="78">
        <f>G2-G3+G4-G5+G6</f>
        <v>3</v>
      </c>
    </row>
    <row r="9" spans="1:7" ht="12.75">
      <c r="A9" s="72" t="s">
        <v>124</v>
      </c>
      <c r="B9" s="73" t="s">
        <v>125</v>
      </c>
      <c r="C9" s="72"/>
      <c r="E9" s="72" t="s">
        <v>126</v>
      </c>
      <c r="F9" s="73" t="s">
        <v>127</v>
      </c>
      <c r="G9" s="72"/>
    </row>
    <row r="10" spans="3:7" ht="12.75">
      <c r="C10" s="76">
        <v>9</v>
      </c>
      <c r="G10" s="76">
        <v>7</v>
      </c>
    </row>
    <row r="11" spans="3:7" ht="12.75">
      <c r="C11" s="76">
        <v>6</v>
      </c>
      <c r="G11" s="76">
        <v>5</v>
      </c>
    </row>
    <row r="12" spans="3:7" ht="12.75">
      <c r="C12" s="76">
        <v>10</v>
      </c>
      <c r="G12" s="76">
        <v>2</v>
      </c>
    </row>
    <row r="13" spans="3:7" ht="12.75">
      <c r="C13" s="76">
        <v>1</v>
      </c>
      <c r="G13" s="76">
        <v>8</v>
      </c>
    </row>
    <row r="14" spans="3:7" ht="12.75">
      <c r="C14" s="76">
        <v>10</v>
      </c>
      <c r="G14" s="76">
        <v>1</v>
      </c>
    </row>
    <row r="15" spans="2:7" ht="12.75">
      <c r="B15" s="77" t="s">
        <v>123</v>
      </c>
      <c r="C15" s="78">
        <f>C10-C11+C12-C13*C14</f>
        <v>3</v>
      </c>
      <c r="F15" s="77" t="s">
        <v>123</v>
      </c>
      <c r="G15" s="78">
        <f>G10*G11+G12*G13-G14</f>
        <v>50</v>
      </c>
    </row>
    <row r="17" spans="1:7" ht="12.75">
      <c r="A17" s="72" t="s">
        <v>128</v>
      </c>
      <c r="B17" s="73" t="s">
        <v>129</v>
      </c>
      <c r="C17" s="72"/>
      <c r="E17" s="72" t="s">
        <v>130</v>
      </c>
      <c r="F17" s="73" t="s">
        <v>131</v>
      </c>
      <c r="G17" s="72"/>
    </row>
    <row r="18" spans="3:7" ht="12.75">
      <c r="C18" s="76">
        <v>11</v>
      </c>
      <c r="G18" s="76">
        <v>5</v>
      </c>
    </row>
    <row r="19" spans="3:7" ht="12.75">
      <c r="C19" s="76">
        <v>9</v>
      </c>
      <c r="G19" s="76">
        <v>11</v>
      </c>
    </row>
    <row r="20" spans="3:7" ht="12.75">
      <c r="C20" s="76">
        <v>5</v>
      </c>
      <c r="G20" s="76">
        <v>11</v>
      </c>
    </row>
    <row r="21" spans="3:7" ht="12.75">
      <c r="C21" s="76">
        <v>13</v>
      </c>
      <c r="G21" s="76">
        <v>8</v>
      </c>
    </row>
    <row r="22" spans="3:7" ht="12.75">
      <c r="C22" s="76">
        <v>7</v>
      </c>
      <c r="G22" s="76">
        <v>5</v>
      </c>
    </row>
    <row r="23" spans="2:7" ht="12.75">
      <c r="B23" s="77" t="s">
        <v>123</v>
      </c>
      <c r="C23" s="78">
        <f>C18-C19/C20-C21*C22</f>
        <v>-81.8</v>
      </c>
      <c r="F23" s="77" t="s">
        <v>123</v>
      </c>
      <c r="G23" s="78">
        <f>G18/G19+G20*G21/G22</f>
        <v>18.054545454545455</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G24"/>
  <sheetViews>
    <sheetView zoomScale="85" zoomScaleNormal="85" zoomScalePageLayoutView="0" workbookViewId="0" topLeftCell="A1">
      <selection activeCell="A9" sqref="A9"/>
    </sheetView>
  </sheetViews>
  <sheetFormatPr defaultColWidth="37.7109375" defaultRowHeight="15"/>
  <cols>
    <col min="1" max="1" width="3.00390625" style="75" bestFit="1" customWidth="1"/>
    <col min="2" max="2" width="41.140625" style="75" bestFit="1" customWidth="1"/>
    <col min="3" max="3" width="11.28125" style="75" customWidth="1"/>
    <col min="4" max="4" width="2.421875" style="75" customWidth="1"/>
    <col min="5" max="5" width="3.00390625" style="75" bestFit="1" customWidth="1"/>
    <col min="6" max="6" width="38.00390625" style="75" bestFit="1" customWidth="1"/>
    <col min="7" max="7" width="11.28125" style="75" customWidth="1"/>
    <col min="8" max="16384" width="37.7109375" style="75" customWidth="1"/>
  </cols>
  <sheetData>
    <row r="1" spans="1:7" ht="25.5">
      <c r="A1" s="73" t="s">
        <v>119</v>
      </c>
      <c r="B1" s="79" t="s">
        <v>132</v>
      </c>
      <c r="C1" s="72"/>
      <c r="E1" s="73" t="s">
        <v>121</v>
      </c>
      <c r="F1" s="79" t="s">
        <v>132</v>
      </c>
      <c r="G1" s="72"/>
    </row>
    <row r="2" spans="2:7" ht="12.75">
      <c r="B2" s="80"/>
      <c r="C2" s="76">
        <v>9</v>
      </c>
      <c r="F2" s="80"/>
      <c r="G2" s="76">
        <v>7</v>
      </c>
    </row>
    <row r="3" spans="2:7" ht="12.75">
      <c r="B3" s="80"/>
      <c r="C3" s="76">
        <v>6</v>
      </c>
      <c r="F3" s="80"/>
      <c r="G3" s="76">
        <v>5</v>
      </c>
    </row>
    <row r="4" spans="2:7" ht="12.75">
      <c r="B4" s="80"/>
      <c r="C4" s="76">
        <v>10</v>
      </c>
      <c r="F4" s="80"/>
      <c r="G4" s="76">
        <v>2</v>
      </c>
    </row>
    <row r="5" spans="2:7" ht="12.75">
      <c r="B5" s="80"/>
      <c r="C5" s="76">
        <v>10</v>
      </c>
      <c r="F5" s="80"/>
      <c r="G5" s="76">
        <v>8</v>
      </c>
    </row>
    <row r="6" spans="2:7" ht="12.75">
      <c r="B6" s="80"/>
      <c r="C6" s="76">
        <v>10</v>
      </c>
      <c r="F6" s="80"/>
      <c r="G6" s="76">
        <v>1</v>
      </c>
    </row>
    <row r="7" spans="2:7" ht="12.75">
      <c r="B7" s="81" t="s">
        <v>123</v>
      </c>
      <c r="C7" s="78">
        <f>AVERAGE(C2:C6)</f>
        <v>9</v>
      </c>
      <c r="F7" s="81" t="s">
        <v>123</v>
      </c>
      <c r="G7" s="78">
        <f>AVERAGE(G2:G6)</f>
        <v>4.6</v>
      </c>
    </row>
    <row r="8" spans="2:6" ht="12.75">
      <c r="B8" s="82"/>
      <c r="F8" s="82"/>
    </row>
    <row r="9" spans="1:7" ht="12.75">
      <c r="A9" s="73" t="s">
        <v>124</v>
      </c>
      <c r="B9" s="79" t="s">
        <v>133</v>
      </c>
      <c r="C9" s="72"/>
      <c r="E9" s="73" t="s">
        <v>126</v>
      </c>
      <c r="F9" s="79" t="s">
        <v>133</v>
      </c>
      <c r="G9" s="72"/>
    </row>
    <row r="10" spans="2:7" ht="12.75">
      <c r="B10" s="80"/>
      <c r="C10" s="76">
        <v>11</v>
      </c>
      <c r="F10" s="80"/>
      <c r="G10" s="76">
        <v>5</v>
      </c>
    </row>
    <row r="11" spans="2:7" ht="12.75">
      <c r="B11" s="80"/>
      <c r="C11" s="76">
        <v>9</v>
      </c>
      <c r="F11" s="80"/>
      <c r="G11" s="76">
        <v>11</v>
      </c>
    </row>
    <row r="12" spans="2:7" ht="12.75">
      <c r="B12" s="80"/>
      <c r="C12" s="76">
        <v>5</v>
      </c>
      <c r="F12" s="80"/>
      <c r="G12" s="76">
        <v>11</v>
      </c>
    </row>
    <row r="13" spans="2:7" ht="12.75">
      <c r="B13" s="80"/>
      <c r="C13" s="76">
        <v>13</v>
      </c>
      <c r="F13" s="80"/>
      <c r="G13" s="76">
        <v>8</v>
      </c>
    </row>
    <row r="14" spans="2:7" ht="12.75">
      <c r="B14" s="80"/>
      <c r="C14" s="76">
        <v>7</v>
      </c>
      <c r="F14" s="80"/>
      <c r="G14" s="76">
        <v>5</v>
      </c>
    </row>
    <row r="15" spans="2:7" ht="12.75">
      <c r="B15" s="81" t="s">
        <v>123</v>
      </c>
      <c r="C15" s="78">
        <f>SUM(C10:C14)</f>
        <v>45</v>
      </c>
      <c r="F15" s="81" t="s">
        <v>123</v>
      </c>
      <c r="G15" s="78">
        <f>SUM(G10:G14)</f>
        <v>40</v>
      </c>
    </row>
    <row r="16" ht="12.75">
      <c r="B16" s="82"/>
    </row>
    <row r="17" spans="1:3" ht="25.5">
      <c r="A17" s="73" t="s">
        <v>128</v>
      </c>
      <c r="B17" s="79" t="s">
        <v>134</v>
      </c>
      <c r="C17" s="72"/>
    </row>
    <row r="18" spans="2:3" ht="12.75">
      <c r="B18" s="80"/>
      <c r="C18" s="76">
        <v>10</v>
      </c>
    </row>
    <row r="19" spans="2:3" ht="12.75">
      <c r="B19" s="80"/>
      <c r="C19" s="76">
        <v>10</v>
      </c>
    </row>
    <row r="20" spans="2:3" ht="12.75">
      <c r="B20" s="80"/>
      <c r="C20" s="76">
        <v>12</v>
      </c>
    </row>
    <row r="21" spans="2:3" ht="12.75">
      <c r="B21" s="80"/>
      <c r="C21" s="76">
        <v>10</v>
      </c>
    </row>
    <row r="22" spans="2:3" ht="12.75">
      <c r="B22" s="80"/>
      <c r="C22" s="76">
        <v>1</v>
      </c>
    </row>
    <row r="23" spans="2:3" ht="12.75">
      <c r="B23" s="81" t="s">
        <v>123</v>
      </c>
      <c r="C23" s="78">
        <f>PRODUCT(C18:C22)</f>
        <v>12000</v>
      </c>
    </row>
    <row r="24" ht="12.75">
      <c r="B24" s="8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1:Q25"/>
  <sheetViews>
    <sheetView zoomScale="91" zoomScaleNormal="91" zoomScalePageLayoutView="0" workbookViewId="0" topLeftCell="A1">
      <selection activeCell="A9" sqref="A9"/>
    </sheetView>
  </sheetViews>
  <sheetFormatPr defaultColWidth="9.140625" defaultRowHeight="15"/>
  <cols>
    <col min="1" max="1" width="3.57421875" style="75" bestFit="1" customWidth="1"/>
    <col min="2" max="2" width="8.8515625" style="75" bestFit="1" customWidth="1"/>
    <col min="3" max="3" width="12.57421875" style="75" bestFit="1" customWidth="1"/>
    <col min="4" max="4" width="12.421875" style="75" bestFit="1" customWidth="1"/>
    <col min="5" max="5" width="10.28125" style="75" bestFit="1" customWidth="1"/>
    <col min="6" max="6" width="3.00390625" style="75" customWidth="1"/>
    <col min="7" max="8" width="5.421875" style="75" bestFit="1" customWidth="1"/>
    <col min="9" max="9" width="3.00390625" style="75" customWidth="1"/>
    <col min="10" max="10" width="3.57421875" style="75" bestFit="1" customWidth="1"/>
    <col min="11" max="11" width="8.8515625" style="75" bestFit="1" customWidth="1"/>
    <col min="12" max="12" width="12.57421875" style="75" bestFit="1" customWidth="1"/>
    <col min="13" max="13" width="12.421875" style="75" bestFit="1" customWidth="1"/>
    <col min="14" max="14" width="10.00390625" style="75" bestFit="1" customWidth="1"/>
    <col min="15" max="15" width="3.00390625" style="75" customWidth="1"/>
    <col min="16" max="17" width="5.421875" style="75" bestFit="1" customWidth="1"/>
    <col min="18" max="16384" width="9.140625" style="75" customWidth="1"/>
  </cols>
  <sheetData>
    <row r="1" spans="1:17" ht="12.75">
      <c r="A1" s="83" t="s">
        <v>119</v>
      </c>
      <c r="B1" s="83" t="s">
        <v>135</v>
      </c>
      <c r="C1" s="83" t="s">
        <v>96</v>
      </c>
      <c r="D1" s="83" t="s">
        <v>97</v>
      </c>
      <c r="E1" s="83" t="s">
        <v>136</v>
      </c>
      <c r="G1" s="76" t="s">
        <v>137</v>
      </c>
      <c r="H1" s="76">
        <v>0.1</v>
      </c>
      <c r="J1" s="83" t="s">
        <v>128</v>
      </c>
      <c r="K1" s="83" t="s">
        <v>135</v>
      </c>
      <c r="L1" s="83" t="s">
        <v>96</v>
      </c>
      <c r="M1" s="83" t="s">
        <v>97</v>
      </c>
      <c r="N1" s="83" t="s">
        <v>136</v>
      </c>
      <c r="P1" s="76" t="s">
        <v>137</v>
      </c>
      <c r="Q1" s="76">
        <v>0.2</v>
      </c>
    </row>
    <row r="2" spans="2:14" ht="12.75">
      <c r="B2" s="76" t="s">
        <v>138</v>
      </c>
      <c r="C2" s="84">
        <v>500</v>
      </c>
      <c r="D2" s="85">
        <f aca="true" t="shared" si="0" ref="D2:D11">C2*$H$1</f>
        <v>50</v>
      </c>
      <c r="E2" s="85">
        <f aca="true" t="shared" si="1" ref="E2:E12">C2-D2</f>
        <v>450</v>
      </c>
      <c r="K2" s="76" t="s">
        <v>139</v>
      </c>
      <c r="L2" s="84">
        <v>827</v>
      </c>
      <c r="M2" s="85">
        <f aca="true" t="shared" si="2" ref="M2:M11">L2*$Q$1</f>
        <v>165.4</v>
      </c>
      <c r="N2" s="85">
        <f aca="true" t="shared" si="3" ref="N2:N11">L2-M2</f>
        <v>661.6</v>
      </c>
    </row>
    <row r="3" spans="2:14" ht="12.75">
      <c r="B3" s="76" t="s">
        <v>140</v>
      </c>
      <c r="C3" s="84">
        <v>699</v>
      </c>
      <c r="D3" s="85">
        <f t="shared" si="0"/>
        <v>69.9</v>
      </c>
      <c r="E3" s="85">
        <f t="shared" si="1"/>
        <v>629.1</v>
      </c>
      <c r="K3" s="76" t="s">
        <v>141</v>
      </c>
      <c r="L3" s="84">
        <v>603</v>
      </c>
      <c r="M3" s="85">
        <f t="shared" si="2"/>
        <v>120.60000000000001</v>
      </c>
      <c r="N3" s="85">
        <f t="shared" si="3"/>
        <v>482.4</v>
      </c>
    </row>
    <row r="4" spans="2:14" ht="12.75">
      <c r="B4" s="76" t="s">
        <v>142</v>
      </c>
      <c r="C4" s="84">
        <v>519</v>
      </c>
      <c r="D4" s="85">
        <f t="shared" si="0"/>
        <v>51.900000000000006</v>
      </c>
      <c r="E4" s="85">
        <f t="shared" si="1"/>
        <v>467.1</v>
      </c>
      <c r="K4" s="76" t="s">
        <v>143</v>
      </c>
      <c r="L4" s="84">
        <v>911</v>
      </c>
      <c r="M4" s="85">
        <f t="shared" si="2"/>
        <v>182.20000000000002</v>
      </c>
      <c r="N4" s="85">
        <f t="shared" si="3"/>
        <v>728.8</v>
      </c>
    </row>
    <row r="5" spans="2:14" ht="12.75">
      <c r="B5" s="76" t="s">
        <v>144</v>
      </c>
      <c r="C5" s="84">
        <v>1890</v>
      </c>
      <c r="D5" s="85">
        <f t="shared" si="0"/>
        <v>189</v>
      </c>
      <c r="E5" s="85">
        <f t="shared" si="1"/>
        <v>1701</v>
      </c>
      <c r="K5" s="76" t="s">
        <v>145</v>
      </c>
      <c r="L5" s="84">
        <v>601</v>
      </c>
      <c r="M5" s="85">
        <f t="shared" si="2"/>
        <v>120.2</v>
      </c>
      <c r="N5" s="85">
        <f t="shared" si="3"/>
        <v>480.8</v>
      </c>
    </row>
    <row r="6" spans="2:14" ht="12.75">
      <c r="B6" s="76" t="s">
        <v>146</v>
      </c>
      <c r="C6" s="84">
        <v>982</v>
      </c>
      <c r="D6" s="85">
        <f t="shared" si="0"/>
        <v>98.2</v>
      </c>
      <c r="E6" s="85">
        <f t="shared" si="1"/>
        <v>883.8</v>
      </c>
      <c r="K6" s="76" t="s">
        <v>147</v>
      </c>
      <c r="L6" s="84">
        <v>526</v>
      </c>
      <c r="M6" s="85">
        <f t="shared" si="2"/>
        <v>105.2</v>
      </c>
      <c r="N6" s="85">
        <f t="shared" si="3"/>
        <v>420.8</v>
      </c>
    </row>
    <row r="7" spans="2:14" ht="12.75">
      <c r="B7" s="76" t="s">
        <v>148</v>
      </c>
      <c r="C7" s="84">
        <v>598</v>
      </c>
      <c r="D7" s="85">
        <f t="shared" si="0"/>
        <v>59.800000000000004</v>
      </c>
      <c r="E7" s="85">
        <f t="shared" si="1"/>
        <v>538.2</v>
      </c>
      <c r="K7" s="76" t="s">
        <v>149</v>
      </c>
      <c r="L7" s="84">
        <v>1978</v>
      </c>
      <c r="M7" s="85">
        <f t="shared" si="2"/>
        <v>395.6</v>
      </c>
      <c r="N7" s="85">
        <f t="shared" si="3"/>
        <v>1582.4</v>
      </c>
    </row>
    <row r="8" spans="2:14" ht="12.75">
      <c r="B8" s="76" t="s">
        <v>150</v>
      </c>
      <c r="C8" s="84">
        <v>674</v>
      </c>
      <c r="D8" s="85">
        <f t="shared" si="0"/>
        <v>67.4</v>
      </c>
      <c r="E8" s="85">
        <f t="shared" si="1"/>
        <v>606.6</v>
      </c>
      <c r="K8" s="76" t="s">
        <v>151</v>
      </c>
      <c r="L8" s="84">
        <v>698</v>
      </c>
      <c r="M8" s="85">
        <f t="shared" si="2"/>
        <v>139.6</v>
      </c>
      <c r="N8" s="85">
        <f t="shared" si="3"/>
        <v>558.4</v>
      </c>
    </row>
    <row r="9" spans="2:14" ht="12.75">
      <c r="B9" s="76" t="s">
        <v>152</v>
      </c>
      <c r="C9" s="84">
        <v>1814</v>
      </c>
      <c r="D9" s="85">
        <f t="shared" si="0"/>
        <v>181.4</v>
      </c>
      <c r="E9" s="85">
        <f t="shared" si="1"/>
        <v>1632.6</v>
      </c>
      <c r="K9" s="76" t="s">
        <v>153</v>
      </c>
      <c r="L9" s="84">
        <v>776</v>
      </c>
      <c r="M9" s="85">
        <f t="shared" si="2"/>
        <v>155.20000000000002</v>
      </c>
      <c r="N9" s="85">
        <f t="shared" si="3"/>
        <v>620.8</v>
      </c>
    </row>
    <row r="10" spans="2:14" ht="12.75">
      <c r="B10" s="76" t="s">
        <v>154</v>
      </c>
      <c r="C10" s="84">
        <v>626</v>
      </c>
      <c r="D10" s="85">
        <f t="shared" si="0"/>
        <v>62.6</v>
      </c>
      <c r="E10" s="85">
        <f t="shared" si="1"/>
        <v>563.4</v>
      </c>
      <c r="K10" s="76" t="s">
        <v>155</v>
      </c>
      <c r="L10" s="84">
        <v>1288</v>
      </c>
      <c r="M10" s="85">
        <f t="shared" si="2"/>
        <v>257.6</v>
      </c>
      <c r="N10" s="85">
        <f t="shared" si="3"/>
        <v>1030.4</v>
      </c>
    </row>
    <row r="11" spans="2:14" ht="12.75">
      <c r="B11" s="76" t="s">
        <v>156</v>
      </c>
      <c r="C11" s="84">
        <v>1250</v>
      </c>
      <c r="D11" s="85">
        <f t="shared" si="0"/>
        <v>125</v>
      </c>
      <c r="E11" s="85">
        <f t="shared" si="1"/>
        <v>1125</v>
      </c>
      <c r="K11" s="76" t="s">
        <v>157</v>
      </c>
      <c r="L11" s="84">
        <v>985</v>
      </c>
      <c r="M11" s="85">
        <f t="shared" si="2"/>
        <v>197</v>
      </c>
      <c r="N11" s="85">
        <f t="shared" si="3"/>
        <v>788</v>
      </c>
    </row>
    <row r="12" spans="2:14" ht="12.75">
      <c r="B12" s="76" t="s">
        <v>158</v>
      </c>
      <c r="C12" s="84">
        <v>793</v>
      </c>
      <c r="D12" s="85">
        <f>C12*$H$1</f>
        <v>79.30000000000001</v>
      </c>
      <c r="E12" s="85">
        <f t="shared" si="1"/>
        <v>713.7</v>
      </c>
      <c r="K12" s="76" t="s">
        <v>159</v>
      </c>
      <c r="L12" s="84">
        <v>1113</v>
      </c>
      <c r="M12" s="85">
        <f>L12*$Q$1</f>
        <v>222.60000000000002</v>
      </c>
      <c r="N12" s="85">
        <f>L12-M12</f>
        <v>890.4</v>
      </c>
    </row>
    <row r="14" spans="1:17" ht="12.75">
      <c r="A14" s="83" t="s">
        <v>124</v>
      </c>
      <c r="B14" s="83" t="s">
        <v>135</v>
      </c>
      <c r="C14" s="83" t="s">
        <v>96</v>
      </c>
      <c r="D14" s="83" t="s">
        <v>97</v>
      </c>
      <c r="E14" s="83" t="s">
        <v>136</v>
      </c>
      <c r="G14" s="76" t="s">
        <v>137</v>
      </c>
      <c r="H14" s="76">
        <v>0.13</v>
      </c>
      <c r="J14" s="83" t="s">
        <v>121</v>
      </c>
      <c r="K14" s="83" t="s">
        <v>135</v>
      </c>
      <c r="L14" s="83" t="s">
        <v>96</v>
      </c>
      <c r="M14" s="83" t="s">
        <v>97</v>
      </c>
      <c r="N14" s="83" t="s">
        <v>136</v>
      </c>
      <c r="P14" s="76" t="s">
        <v>137</v>
      </c>
      <c r="Q14" s="76">
        <v>0.12</v>
      </c>
    </row>
    <row r="15" spans="2:14" ht="12.75">
      <c r="B15" s="76" t="s">
        <v>160</v>
      </c>
      <c r="C15" s="84">
        <v>1987</v>
      </c>
      <c r="D15" s="85">
        <f aca="true" t="shared" si="4" ref="D15:D24">C15*$H$14</f>
        <v>258.31</v>
      </c>
      <c r="E15" s="85">
        <f aca="true" t="shared" si="5" ref="E15:E24">C15-D15</f>
        <v>1728.69</v>
      </c>
      <c r="K15" s="76" t="s">
        <v>161</v>
      </c>
      <c r="L15" s="84">
        <v>1194</v>
      </c>
      <c r="M15" s="85">
        <f aca="true" t="shared" si="6" ref="M15:M24">L15*$Q$14</f>
        <v>143.28</v>
      </c>
      <c r="N15" s="85">
        <f aca="true" t="shared" si="7" ref="N15:N25">L15-M15</f>
        <v>1050.72</v>
      </c>
    </row>
    <row r="16" spans="2:14" ht="12.75">
      <c r="B16" s="76" t="s">
        <v>162</v>
      </c>
      <c r="C16" s="84">
        <v>1418</v>
      </c>
      <c r="D16" s="85">
        <f t="shared" si="4"/>
        <v>184.34</v>
      </c>
      <c r="E16" s="85">
        <f t="shared" si="5"/>
        <v>1233.66</v>
      </c>
      <c r="K16" s="76" t="s">
        <v>163</v>
      </c>
      <c r="L16" s="84">
        <v>1103</v>
      </c>
      <c r="M16" s="85">
        <f t="shared" si="6"/>
        <v>132.35999999999999</v>
      </c>
      <c r="N16" s="85">
        <f t="shared" si="7"/>
        <v>970.64</v>
      </c>
    </row>
    <row r="17" spans="2:14" ht="12.75">
      <c r="B17" s="76" t="s">
        <v>164</v>
      </c>
      <c r="C17" s="84">
        <v>1375</v>
      </c>
      <c r="D17" s="85">
        <f t="shared" si="4"/>
        <v>178.75</v>
      </c>
      <c r="E17" s="85">
        <f t="shared" si="5"/>
        <v>1196.25</v>
      </c>
      <c r="K17" s="76" t="s">
        <v>165</v>
      </c>
      <c r="L17" s="84">
        <v>1091</v>
      </c>
      <c r="M17" s="85">
        <f t="shared" si="6"/>
        <v>130.92</v>
      </c>
      <c r="N17" s="85">
        <f t="shared" si="7"/>
        <v>960.08</v>
      </c>
    </row>
    <row r="18" spans="2:14" ht="12.75">
      <c r="B18" s="76" t="s">
        <v>166</v>
      </c>
      <c r="C18" s="84">
        <v>1050</v>
      </c>
      <c r="D18" s="85">
        <f t="shared" si="4"/>
        <v>136.5</v>
      </c>
      <c r="E18" s="85">
        <f t="shared" si="5"/>
        <v>913.5</v>
      </c>
      <c r="K18" s="76" t="s">
        <v>167</v>
      </c>
      <c r="L18" s="84">
        <v>629</v>
      </c>
      <c r="M18" s="85">
        <f t="shared" si="6"/>
        <v>75.48</v>
      </c>
      <c r="N18" s="85">
        <f t="shared" si="7"/>
        <v>553.52</v>
      </c>
    </row>
    <row r="19" spans="2:14" ht="12.75">
      <c r="B19" s="76" t="s">
        <v>168</v>
      </c>
      <c r="C19" s="84">
        <v>1287</v>
      </c>
      <c r="D19" s="85">
        <f t="shared" si="4"/>
        <v>167.31</v>
      </c>
      <c r="E19" s="85">
        <f t="shared" si="5"/>
        <v>1119.69</v>
      </c>
      <c r="K19" s="76" t="s">
        <v>169</v>
      </c>
      <c r="L19" s="84">
        <v>780</v>
      </c>
      <c r="M19" s="85">
        <f t="shared" si="6"/>
        <v>93.6</v>
      </c>
      <c r="N19" s="85">
        <f t="shared" si="7"/>
        <v>686.4</v>
      </c>
    </row>
    <row r="20" spans="2:14" ht="12.75">
      <c r="B20" s="76" t="s">
        <v>170</v>
      </c>
      <c r="C20" s="84">
        <v>1879</v>
      </c>
      <c r="D20" s="85">
        <f t="shared" si="4"/>
        <v>244.27</v>
      </c>
      <c r="E20" s="85">
        <f t="shared" si="5"/>
        <v>1634.73</v>
      </c>
      <c r="K20" s="76" t="s">
        <v>171</v>
      </c>
      <c r="L20" s="84">
        <v>1239</v>
      </c>
      <c r="M20" s="85">
        <f t="shared" si="6"/>
        <v>148.68</v>
      </c>
      <c r="N20" s="85">
        <f t="shared" si="7"/>
        <v>1090.32</v>
      </c>
    </row>
    <row r="21" spans="2:14" ht="12.75">
      <c r="B21" s="76" t="s">
        <v>172</v>
      </c>
      <c r="C21" s="84">
        <v>1184</v>
      </c>
      <c r="D21" s="85">
        <f t="shared" si="4"/>
        <v>153.92000000000002</v>
      </c>
      <c r="E21" s="85">
        <f t="shared" si="5"/>
        <v>1030.08</v>
      </c>
      <c r="K21" s="76" t="s">
        <v>173</v>
      </c>
      <c r="L21" s="84">
        <v>1380</v>
      </c>
      <c r="M21" s="85">
        <f t="shared" si="6"/>
        <v>165.6</v>
      </c>
      <c r="N21" s="85">
        <f t="shared" si="7"/>
        <v>1214.4</v>
      </c>
    </row>
    <row r="22" spans="2:14" ht="12.75">
      <c r="B22" s="76" t="s">
        <v>174</v>
      </c>
      <c r="C22" s="84">
        <v>1189</v>
      </c>
      <c r="D22" s="85">
        <f t="shared" si="4"/>
        <v>154.57</v>
      </c>
      <c r="E22" s="85">
        <f t="shared" si="5"/>
        <v>1034.43</v>
      </c>
      <c r="K22" s="76" t="s">
        <v>175</v>
      </c>
      <c r="L22" s="84">
        <v>1624</v>
      </c>
      <c r="M22" s="85">
        <f t="shared" si="6"/>
        <v>194.88</v>
      </c>
      <c r="N22" s="85">
        <f t="shared" si="7"/>
        <v>1429.12</v>
      </c>
    </row>
    <row r="23" spans="2:14" ht="12.75">
      <c r="B23" s="76" t="s">
        <v>176</v>
      </c>
      <c r="C23" s="84">
        <v>1538</v>
      </c>
      <c r="D23" s="85">
        <f t="shared" si="4"/>
        <v>199.94</v>
      </c>
      <c r="E23" s="85">
        <f t="shared" si="5"/>
        <v>1338.06</v>
      </c>
      <c r="K23" s="76" t="s">
        <v>177</v>
      </c>
      <c r="L23" s="84">
        <v>1630</v>
      </c>
      <c r="M23" s="85">
        <f t="shared" si="6"/>
        <v>195.6</v>
      </c>
      <c r="N23" s="85">
        <f t="shared" si="7"/>
        <v>1434.4</v>
      </c>
    </row>
    <row r="24" spans="2:14" ht="12.75">
      <c r="B24" s="76" t="s">
        <v>178</v>
      </c>
      <c r="C24" s="84">
        <v>1411</v>
      </c>
      <c r="D24" s="85">
        <f t="shared" si="4"/>
        <v>183.43</v>
      </c>
      <c r="E24" s="85">
        <f t="shared" si="5"/>
        <v>1227.57</v>
      </c>
      <c r="K24" s="76" t="s">
        <v>179</v>
      </c>
      <c r="L24" s="84">
        <v>554</v>
      </c>
      <c r="M24" s="85">
        <f t="shared" si="6"/>
        <v>66.48</v>
      </c>
      <c r="N24" s="85">
        <f t="shared" si="7"/>
        <v>487.52</v>
      </c>
    </row>
    <row r="25" spans="2:14" ht="12.75">
      <c r="B25" s="76" t="s">
        <v>180</v>
      </c>
      <c r="C25" s="84">
        <v>719</v>
      </c>
      <c r="D25" s="85">
        <f>C25*$H$14</f>
        <v>93.47</v>
      </c>
      <c r="E25" s="85">
        <f>C25-D25</f>
        <v>625.53</v>
      </c>
      <c r="K25" s="76" t="s">
        <v>181</v>
      </c>
      <c r="L25" s="84">
        <v>1578</v>
      </c>
      <c r="M25" s="85">
        <f>L25*$Q$14</f>
        <v>189.35999999999999</v>
      </c>
      <c r="N25" s="85">
        <f t="shared" si="7"/>
        <v>1388.64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2"/>
  <sheetViews>
    <sheetView zoomScalePageLayoutView="0" workbookViewId="0" topLeftCell="A1">
      <selection activeCell="A9" sqref="A9"/>
    </sheetView>
  </sheetViews>
  <sheetFormatPr defaultColWidth="9.140625" defaultRowHeight="15"/>
  <cols>
    <col min="1" max="1" width="11.421875" style="0" bestFit="1" customWidth="1"/>
    <col min="2" max="2" width="10.8515625" style="0" bestFit="1" customWidth="1"/>
    <col min="3" max="3" width="16.140625" style="0" bestFit="1" customWidth="1"/>
    <col min="4" max="6" width="5.140625" style="0" bestFit="1" customWidth="1"/>
    <col min="7" max="7" width="9.57421875" style="0" customWidth="1"/>
    <col min="8" max="8" width="12.140625" style="0" bestFit="1" customWidth="1"/>
  </cols>
  <sheetData>
    <row r="1" spans="1:8" ht="18">
      <c r="A1" s="14" t="s">
        <v>18</v>
      </c>
      <c r="B1" s="15"/>
      <c r="C1" s="15"/>
      <c r="D1" s="15"/>
      <c r="E1" s="15"/>
      <c r="F1" s="15"/>
      <c r="G1" s="15"/>
      <c r="H1" s="15"/>
    </row>
    <row r="2" spans="1:8" ht="27">
      <c r="A2" s="16" t="s">
        <v>19</v>
      </c>
      <c r="B2" s="17"/>
      <c r="C2" s="17"/>
      <c r="D2" s="17"/>
      <c r="E2" s="17"/>
      <c r="F2" s="17"/>
      <c r="G2" s="17"/>
      <c r="H2" s="17"/>
    </row>
    <row r="3" spans="1:8" ht="36">
      <c r="A3" s="18" t="s">
        <v>20</v>
      </c>
      <c r="B3" s="18"/>
      <c r="C3" s="18"/>
      <c r="D3" s="18"/>
      <c r="E3" s="18"/>
      <c r="F3" s="18"/>
      <c r="G3" s="18"/>
      <c r="H3" s="18"/>
    </row>
    <row r="4" spans="1:8" ht="54">
      <c r="A4" s="18" t="s">
        <v>107</v>
      </c>
      <c r="B4" s="18"/>
      <c r="C4" s="18"/>
      <c r="D4" s="18"/>
      <c r="E4" s="18"/>
      <c r="F4" s="18"/>
      <c r="G4" s="18"/>
      <c r="H4" s="18"/>
    </row>
    <row r="6" spans="1:8" ht="38.25">
      <c r="A6" s="28" t="s">
        <v>21</v>
      </c>
      <c r="B6" s="28" t="s">
        <v>22</v>
      </c>
      <c r="C6" s="28" t="s">
        <v>23</v>
      </c>
      <c r="D6" s="28" t="s">
        <v>24</v>
      </c>
      <c r="E6" s="28" t="s">
        <v>24</v>
      </c>
      <c r="F6" s="28" t="s">
        <v>24</v>
      </c>
      <c r="G6" s="28" t="s">
        <v>25</v>
      </c>
      <c r="H6" s="28" t="s">
        <v>26</v>
      </c>
    </row>
    <row r="7" spans="1:8" ht="25.5">
      <c r="A7" s="2" t="s">
        <v>27</v>
      </c>
      <c r="B7" s="19" t="s">
        <v>28</v>
      </c>
      <c r="C7" s="2" t="s">
        <v>29</v>
      </c>
      <c r="D7" s="2">
        <v>2</v>
      </c>
      <c r="E7" s="2">
        <v>2</v>
      </c>
      <c r="F7" s="2">
        <v>2</v>
      </c>
      <c r="G7" s="6"/>
      <c r="H7" s="2" t="str">
        <f>"=("&amp;ADDRESS(ROW(E7),COLUMN(E7),4)&amp;"+"&amp;ADDRESS(ROW(F7),COLUMN(F7),4)&amp;")*"&amp;ADDRESS(ROW(D7),COLUMN(D7),4)</f>
        <v>=(E7+F7)*D7</v>
      </c>
    </row>
    <row r="8" spans="1:8" ht="25.5">
      <c r="A8" s="2" t="s">
        <v>30</v>
      </c>
      <c r="B8" s="19" t="s">
        <v>31</v>
      </c>
      <c r="C8" s="2" t="s">
        <v>32</v>
      </c>
      <c r="D8" s="2">
        <v>2</v>
      </c>
      <c r="E8" s="2">
        <v>2</v>
      </c>
      <c r="F8" s="2"/>
      <c r="G8" s="6"/>
      <c r="H8" s="2" t="str">
        <f>"="&amp;ADDRESS(ROW(D8),COLUMN(D8),4)&amp;TRIM(B8)&amp;ADDRESS(ROW(E8),COLUMN(E8),4)</f>
        <v>=D8^E8</v>
      </c>
    </row>
    <row r="9" spans="1:8" ht="25.5">
      <c r="A9" s="1" t="s">
        <v>33</v>
      </c>
      <c r="B9" s="19" t="s">
        <v>34</v>
      </c>
      <c r="C9" s="2" t="s">
        <v>35</v>
      </c>
      <c r="D9" s="2">
        <v>2</v>
      </c>
      <c r="E9" s="2">
        <v>2</v>
      </c>
      <c r="F9" s="2"/>
      <c r="G9" s="6"/>
      <c r="H9" s="2" t="str">
        <f>"="&amp;ADDRESS(ROW(D9),COLUMN(D9),4)&amp;TRIM(B9)&amp;ADDRESS(ROW(E9),COLUMN(E9),4)</f>
        <v>=D9*E9</v>
      </c>
    </row>
    <row r="10" spans="1:8" ht="25.5">
      <c r="A10" s="1" t="s">
        <v>36</v>
      </c>
      <c r="B10" s="19" t="s">
        <v>37</v>
      </c>
      <c r="C10" s="2" t="s">
        <v>38</v>
      </c>
      <c r="D10" s="2">
        <v>2</v>
      </c>
      <c r="E10" s="2">
        <v>2</v>
      </c>
      <c r="F10" s="2"/>
      <c r="G10" s="6"/>
      <c r="H10" s="2" t="str">
        <f>"="&amp;ADDRESS(ROW(D10),COLUMN(D10),4)&amp;TRIM(B10)&amp;ADDRESS(ROW(E10),COLUMN(E10),4)</f>
        <v>=D10/E10</v>
      </c>
    </row>
    <row r="11" spans="1:8" ht="25.5">
      <c r="A11" s="1" t="s">
        <v>39</v>
      </c>
      <c r="B11" s="19" t="s">
        <v>40</v>
      </c>
      <c r="C11" s="2" t="s">
        <v>41</v>
      </c>
      <c r="D11" s="2">
        <v>2</v>
      </c>
      <c r="E11" s="2">
        <v>2</v>
      </c>
      <c r="F11" s="2"/>
      <c r="G11" s="6"/>
      <c r="H11" s="2" t="str">
        <f>"="&amp;ADDRESS(ROW(D11),COLUMN(D11),4)&amp;TRIM(B11)&amp;ADDRESS(ROW(E11),COLUMN(E11),4)</f>
        <v>=D11+E11</v>
      </c>
    </row>
    <row r="12" spans="1:8" ht="25.5">
      <c r="A12" s="1" t="s">
        <v>42</v>
      </c>
      <c r="B12" s="19" t="s">
        <v>43</v>
      </c>
      <c r="C12" s="2" t="s">
        <v>44</v>
      </c>
      <c r="D12" s="2">
        <v>2</v>
      </c>
      <c r="E12" s="2">
        <v>2</v>
      </c>
      <c r="F12" s="2"/>
      <c r="G12" s="6"/>
      <c r="H12" s="2" t="str">
        <f>"="&amp;ADDRESS(ROW(D12),COLUMN(D12),4)&amp;TRIM(B12)&amp;ADDRESS(ROW(E12),COLUMN(E12),4)</f>
        <v>=D12-E12</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D39"/>
  <sheetViews>
    <sheetView zoomScale="115" zoomScaleNormal="115" zoomScalePageLayoutView="0" workbookViewId="0" topLeftCell="A1">
      <selection activeCell="A9" sqref="A9"/>
    </sheetView>
  </sheetViews>
  <sheetFormatPr defaultColWidth="9.140625" defaultRowHeight="15"/>
  <cols>
    <col min="1" max="1" width="2.7109375" style="0" bestFit="1" customWidth="1"/>
    <col min="2" max="2" width="26.00390625" style="0" customWidth="1"/>
    <col min="3" max="3" width="9.00390625" style="0" bestFit="1" customWidth="1"/>
    <col min="4" max="4" width="14.28125" style="0" customWidth="1"/>
  </cols>
  <sheetData>
    <row r="1" spans="1:4" ht="15">
      <c r="A1" s="62" t="s">
        <v>45</v>
      </c>
      <c r="B1" s="62"/>
      <c r="C1" s="63"/>
      <c r="D1" s="63"/>
    </row>
    <row r="2" spans="1:4" ht="30">
      <c r="A2" s="2">
        <v>1</v>
      </c>
      <c r="B2" s="64" t="s">
        <v>47</v>
      </c>
      <c r="C2" s="65"/>
      <c r="D2" s="66"/>
    </row>
    <row r="3" spans="1:4" ht="15">
      <c r="A3" s="2">
        <v>2</v>
      </c>
      <c r="B3" s="64" t="s">
        <v>49</v>
      </c>
      <c r="C3" s="65"/>
      <c r="D3" s="66"/>
    </row>
    <row r="4" spans="1:4" ht="30">
      <c r="A4" s="2">
        <v>3</v>
      </c>
      <c r="B4" s="64" t="s">
        <v>50</v>
      </c>
      <c r="C4" s="65"/>
      <c r="D4" s="66"/>
    </row>
    <row r="5" spans="1:4" ht="30">
      <c r="A5" s="2">
        <v>4</v>
      </c>
      <c r="B5" s="64" t="s">
        <v>51</v>
      </c>
      <c r="C5" s="65"/>
      <c r="D5" s="66"/>
    </row>
    <row r="6" spans="1:2" ht="1.5" customHeight="1">
      <c r="A6" s="31"/>
      <c r="B6" s="31"/>
    </row>
    <row r="7" spans="1:3" ht="21">
      <c r="A7" s="31"/>
      <c r="B7" s="33" t="s">
        <v>46</v>
      </c>
      <c r="C7" s="32" t="s">
        <v>48</v>
      </c>
    </row>
    <row r="8" ht="1.5" customHeight="1"/>
    <row r="9" spans="2:4" ht="15.75">
      <c r="B9" s="29" t="s">
        <v>52</v>
      </c>
      <c r="C9" s="30"/>
      <c r="D9" s="30"/>
    </row>
    <row r="10" ht="15">
      <c r="D10">
        <v>2</v>
      </c>
    </row>
    <row r="11" ht="15">
      <c r="D11">
        <v>2</v>
      </c>
    </row>
    <row r="12" ht="15">
      <c r="D12">
        <v>3</v>
      </c>
    </row>
    <row r="13" spans="2:4" ht="15">
      <c r="B13" s="20"/>
      <c r="C13" s="21"/>
      <c r="D13" s="6"/>
    </row>
    <row r="15" spans="2:4" ht="15.75">
      <c r="B15" s="29" t="s">
        <v>53</v>
      </c>
      <c r="C15" s="30"/>
      <c r="D15" s="30"/>
    </row>
    <row r="16" ht="15">
      <c r="D16">
        <v>2</v>
      </c>
    </row>
    <row r="17" ht="15">
      <c r="D17">
        <v>2</v>
      </c>
    </row>
    <row r="18" ht="15">
      <c r="D18">
        <v>3</v>
      </c>
    </row>
    <row r="19" spans="2:4" ht="15">
      <c r="B19" s="20"/>
      <c r="C19" s="21"/>
      <c r="D19" s="6"/>
    </row>
    <row r="21" spans="2:4" ht="15.75">
      <c r="B21" s="29" t="s">
        <v>54</v>
      </c>
      <c r="C21" s="30"/>
      <c r="D21" s="30"/>
    </row>
    <row r="22" ht="15">
      <c r="D22">
        <v>6</v>
      </c>
    </row>
    <row r="23" ht="15">
      <c r="D23">
        <v>1</v>
      </c>
    </row>
    <row r="24" ht="15">
      <c r="D24">
        <v>2</v>
      </c>
    </row>
    <row r="25" ht="15">
      <c r="D25">
        <v>2</v>
      </c>
    </row>
    <row r="26" ht="15">
      <c r="D26">
        <v>2</v>
      </c>
    </row>
    <row r="27" ht="15">
      <c r="D27">
        <v>2</v>
      </c>
    </row>
    <row r="28" ht="15">
      <c r="D28">
        <v>3</v>
      </c>
    </row>
    <row r="29" ht="15">
      <c r="D29">
        <v>2</v>
      </c>
    </row>
    <row r="30" spans="2:4" ht="15">
      <c r="B30" s="20"/>
      <c r="C30" s="21"/>
      <c r="D30" s="22"/>
    </row>
    <row r="38" ht="15">
      <c r="D38" s="23"/>
    </row>
    <row r="39" ht="15">
      <c r="D39" s="23"/>
    </row>
  </sheetData>
  <sheetProtection/>
  <printOptions/>
  <pageMargins left="0.7" right="0.7" top="0.75" bottom="0.75" header="0.3" footer="0.3"/>
  <pageSetup orientation="portrait" paperSize="9"/>
  <legacyDrawing r:id="rId4"/>
  <oleObjects>
    <oleObject progId="Equation.3" shapeId="26022375" r:id="rId2"/>
    <oleObject progId="Equation.3" shapeId="366958" r:id="rId3"/>
  </oleObjects>
</worksheet>
</file>

<file path=xl/worksheets/sheet4.xml><?xml version="1.0" encoding="utf-8"?>
<worksheet xmlns="http://schemas.openxmlformats.org/spreadsheetml/2006/main" xmlns:r="http://schemas.openxmlformats.org/officeDocument/2006/relationships">
  <dimension ref="A1:B40"/>
  <sheetViews>
    <sheetView zoomScale="115" zoomScaleNormal="115" zoomScalePageLayoutView="0" workbookViewId="0" topLeftCell="A1">
      <selection activeCell="A9" sqref="A9"/>
    </sheetView>
  </sheetViews>
  <sheetFormatPr defaultColWidth="9.140625" defaultRowHeight="15"/>
  <cols>
    <col min="1" max="1" width="38.421875" style="3" customWidth="1"/>
    <col min="2" max="2" width="16.00390625" style="0" customWidth="1"/>
  </cols>
  <sheetData>
    <row r="1" spans="1:2" ht="36">
      <c r="A1" s="34" t="s">
        <v>70</v>
      </c>
      <c r="B1" s="34"/>
    </row>
    <row r="3" spans="1:2" ht="15">
      <c r="A3" s="38" t="s">
        <v>55</v>
      </c>
      <c r="B3" s="24">
        <v>1000</v>
      </c>
    </row>
    <row r="4" spans="1:2" ht="15">
      <c r="A4" s="38" t="s">
        <v>56</v>
      </c>
      <c r="B4" s="24">
        <v>1000</v>
      </c>
    </row>
    <row r="5" spans="1:2" ht="15">
      <c r="A5" s="38" t="s">
        <v>57</v>
      </c>
      <c r="B5" s="24">
        <v>1000</v>
      </c>
    </row>
    <row r="6" spans="1:2" ht="15">
      <c r="A6" s="38" t="s">
        <v>58</v>
      </c>
      <c r="B6" s="24">
        <v>1000</v>
      </c>
    </row>
    <row r="7" spans="1:2" ht="26.25">
      <c r="A7" s="39" t="s">
        <v>59</v>
      </c>
      <c r="B7" s="24">
        <v>1000</v>
      </c>
    </row>
    <row r="8" spans="1:2" ht="26.25">
      <c r="A8" s="39" t="s">
        <v>60</v>
      </c>
      <c r="B8" s="24">
        <v>1000</v>
      </c>
    </row>
    <row r="9" spans="1:2" ht="15">
      <c r="A9" s="40" t="s">
        <v>61</v>
      </c>
      <c r="B9" s="25">
        <v>39803</v>
      </c>
    </row>
    <row r="10" spans="1:2" ht="15">
      <c r="A10" s="40" t="s">
        <v>62</v>
      </c>
      <c r="B10" s="26">
        <v>0.3541666666666667</v>
      </c>
    </row>
    <row r="11" spans="1:2" ht="15">
      <c r="A11" s="40" t="s">
        <v>63</v>
      </c>
      <c r="B11" s="27">
        <v>0.062</v>
      </c>
    </row>
    <row r="13" spans="1:2" ht="15">
      <c r="A13" s="39" t="s">
        <v>64</v>
      </c>
      <c r="B13" s="24"/>
    </row>
    <row r="14" spans="1:2" ht="15">
      <c r="A14" s="39" t="s">
        <v>64</v>
      </c>
      <c r="B14" s="24"/>
    </row>
    <row r="15" spans="1:2" ht="15">
      <c r="A15" s="39" t="s">
        <v>64</v>
      </c>
      <c r="B15" s="24"/>
    </row>
    <row r="16" spans="1:2" ht="15">
      <c r="A16" s="39" t="s">
        <v>64</v>
      </c>
      <c r="B16" s="24"/>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15"/>
  <sheetViews>
    <sheetView zoomScalePageLayoutView="0" workbookViewId="0" topLeftCell="A1">
      <selection activeCell="A9" sqref="A9"/>
    </sheetView>
  </sheetViews>
  <sheetFormatPr defaultColWidth="9.140625" defaultRowHeight="15"/>
  <cols>
    <col min="1" max="1" width="38.421875" style="0" customWidth="1"/>
    <col min="2" max="2" width="16.00390625" style="0" customWidth="1"/>
  </cols>
  <sheetData>
    <row r="1" spans="1:2" ht="72">
      <c r="A1" s="34" t="s">
        <v>65</v>
      </c>
      <c r="B1" s="34"/>
    </row>
    <row r="2" spans="1:2" ht="31.5">
      <c r="A2" s="35" t="s">
        <v>66</v>
      </c>
      <c r="B2" s="2"/>
    </row>
    <row r="3" spans="1:2" ht="31.5">
      <c r="A3" s="35" t="s">
        <v>67</v>
      </c>
      <c r="B3" s="2"/>
    </row>
    <row r="4" spans="1:2" ht="31.5">
      <c r="A4" s="35" t="s">
        <v>68</v>
      </c>
      <c r="B4" s="2"/>
    </row>
    <row r="5" spans="1:2" ht="31.5">
      <c r="A5" s="35" t="s">
        <v>69</v>
      </c>
      <c r="B5" s="2"/>
    </row>
    <row r="6" ht="15">
      <c r="A6" s="3"/>
    </row>
    <row r="7" spans="1:2" ht="18">
      <c r="A7" s="34" t="s">
        <v>71</v>
      </c>
      <c r="B7" s="34"/>
    </row>
    <row r="8" spans="1:2" ht="15">
      <c r="A8" s="1" t="s">
        <v>72</v>
      </c>
      <c r="B8" s="36">
        <v>39904</v>
      </c>
    </row>
    <row r="9" spans="1:2" ht="15">
      <c r="A9" s="1" t="s">
        <v>73</v>
      </c>
      <c r="B9" s="36">
        <v>39976</v>
      </c>
    </row>
    <row r="10" spans="1:2" ht="15">
      <c r="A10" s="1" t="s">
        <v>74</v>
      </c>
      <c r="B10" s="2"/>
    </row>
    <row r="11" ht="15">
      <c r="A11" s="3"/>
    </row>
    <row r="12" spans="1:2" ht="18">
      <c r="A12" s="34" t="s">
        <v>78</v>
      </c>
      <c r="B12" s="34"/>
    </row>
    <row r="13" spans="1:2" ht="15">
      <c r="A13" s="1" t="s">
        <v>75</v>
      </c>
      <c r="B13" s="37"/>
    </row>
    <row r="14" spans="1:2" ht="15">
      <c r="A14" s="1" t="s">
        <v>76</v>
      </c>
      <c r="B14" s="37"/>
    </row>
    <row r="15" spans="1:2" ht="15">
      <c r="A15" s="1" t="s">
        <v>77</v>
      </c>
      <c r="B15" s="37"/>
    </row>
  </sheetData>
  <sheetProtection/>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E13"/>
  <sheetViews>
    <sheetView zoomScalePageLayoutView="0" workbookViewId="0" topLeftCell="A1">
      <selection activeCell="A9" sqref="A9"/>
    </sheetView>
  </sheetViews>
  <sheetFormatPr defaultColWidth="9.140625" defaultRowHeight="15"/>
  <cols>
    <col min="2" max="5" width="13.8515625" style="0" customWidth="1"/>
  </cols>
  <sheetData>
    <row r="1" spans="1:5" ht="15">
      <c r="A1" s="41" t="str">
        <f aca="true" t="shared" si="0" ref="A1:A8">ROW()&amp;")"</f>
        <v>1)</v>
      </c>
      <c r="B1" s="42" t="s">
        <v>79</v>
      </c>
      <c r="C1" s="42"/>
      <c r="D1" s="42"/>
      <c r="E1" s="42"/>
    </row>
    <row r="2" spans="1:5" ht="15">
      <c r="A2" s="41" t="str">
        <f t="shared" si="0"/>
        <v>2)</v>
      </c>
      <c r="B2" s="42" t="s">
        <v>80</v>
      </c>
      <c r="C2" s="42"/>
      <c r="D2" s="42"/>
      <c r="E2" s="42"/>
    </row>
    <row r="3" spans="1:5" ht="30">
      <c r="A3" s="41" t="str">
        <f t="shared" si="0"/>
        <v>3)</v>
      </c>
      <c r="B3" s="42" t="s">
        <v>81</v>
      </c>
      <c r="C3" s="42"/>
      <c r="D3" s="42"/>
      <c r="E3" s="42"/>
    </row>
    <row r="4" spans="1:5" ht="30">
      <c r="A4" s="41" t="str">
        <f t="shared" si="0"/>
        <v>4)</v>
      </c>
      <c r="B4" s="42" t="s">
        <v>82</v>
      </c>
      <c r="C4" s="42"/>
      <c r="D4" s="42"/>
      <c r="E4" s="42"/>
    </row>
    <row r="5" spans="1:5" ht="30">
      <c r="A5" s="41" t="str">
        <f t="shared" si="0"/>
        <v>5)</v>
      </c>
      <c r="B5" s="42" t="s">
        <v>83</v>
      </c>
      <c r="C5" s="42"/>
      <c r="D5" s="42"/>
      <c r="E5" s="42"/>
    </row>
    <row r="6" spans="1:5" ht="30">
      <c r="A6" s="41" t="str">
        <f t="shared" si="0"/>
        <v>6)</v>
      </c>
      <c r="B6" s="42" t="s">
        <v>84</v>
      </c>
      <c r="C6" s="42"/>
      <c r="D6" s="42"/>
      <c r="E6" s="42"/>
    </row>
    <row r="7" spans="1:5" ht="45">
      <c r="A7" s="41" t="str">
        <f t="shared" si="0"/>
        <v>7)</v>
      </c>
      <c r="B7" s="42" t="s">
        <v>85</v>
      </c>
      <c r="C7" s="42"/>
      <c r="D7" s="42"/>
      <c r="E7" s="42"/>
    </row>
    <row r="8" spans="1:5" ht="30">
      <c r="A8" s="41" t="str">
        <f t="shared" si="0"/>
        <v>8)</v>
      </c>
      <c r="B8" s="42" t="s">
        <v>86</v>
      </c>
      <c r="C8" s="42"/>
      <c r="D8" s="42"/>
      <c r="E8" s="42"/>
    </row>
    <row r="10" spans="2:4" ht="30">
      <c r="B10" s="45" t="s">
        <v>87</v>
      </c>
      <c r="C10" s="45" t="s">
        <v>88</v>
      </c>
      <c r="D10" s="45" t="s">
        <v>89</v>
      </c>
    </row>
    <row r="11" spans="2:4" ht="15">
      <c r="B11" s="37">
        <v>0.01</v>
      </c>
      <c r="C11" s="37"/>
      <c r="D11" s="37"/>
    </row>
    <row r="12" spans="2:4" ht="15">
      <c r="B12" s="37">
        <v>1</v>
      </c>
      <c r="C12" s="37"/>
      <c r="D12" s="37"/>
    </row>
    <row r="13" spans="2:4" ht="15">
      <c r="B13" s="37">
        <v>10</v>
      </c>
      <c r="C13" s="37"/>
      <c r="D13" s="37"/>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23"/>
  <sheetViews>
    <sheetView zoomScalePageLayoutView="0" workbookViewId="0" topLeftCell="A1">
      <selection activeCell="A9" sqref="A9"/>
    </sheetView>
  </sheetViews>
  <sheetFormatPr defaultColWidth="9.140625" defaultRowHeight="15"/>
  <cols>
    <col min="1" max="1" width="30.28125" style="0" customWidth="1"/>
    <col min="2" max="2" width="1.7109375" style="0" customWidth="1"/>
    <col min="3" max="3" width="20.00390625" style="0" customWidth="1"/>
    <col min="4" max="4" width="1.57421875" style="0" customWidth="1"/>
    <col min="5" max="5" width="20.00390625" style="0" customWidth="1"/>
  </cols>
  <sheetData>
    <row r="1" spans="1:5" ht="51">
      <c r="A1" s="53" t="s">
        <v>90</v>
      </c>
      <c r="C1" s="53" t="s">
        <v>91</v>
      </c>
      <c r="D1" s="44"/>
      <c r="E1" s="53"/>
    </row>
    <row r="2" spans="1:5" ht="15">
      <c r="A2" s="2">
        <v>1</v>
      </c>
      <c r="C2" s="51">
        <v>2</v>
      </c>
      <c r="E2" s="51">
        <v>8</v>
      </c>
    </row>
    <row r="3" spans="1:5" ht="15">
      <c r="A3" s="2">
        <v>2</v>
      </c>
      <c r="C3" s="2">
        <v>2</v>
      </c>
      <c r="E3" s="2">
        <v>5</v>
      </c>
    </row>
    <row r="4" spans="1:5" ht="15">
      <c r="A4" s="2">
        <v>1</v>
      </c>
      <c r="C4" s="12" t="s">
        <v>33</v>
      </c>
      <c r="E4" s="2">
        <v>4</v>
      </c>
    </row>
    <row r="5" spans="1:5" ht="15.75" thickBot="1">
      <c r="A5" s="2">
        <v>2</v>
      </c>
      <c r="C5" s="47"/>
      <c r="E5" s="12" t="s">
        <v>95</v>
      </c>
    </row>
    <row r="6" spans="1:5" ht="16.5" thickBot="1" thickTop="1">
      <c r="A6" s="2">
        <v>2</v>
      </c>
      <c r="E6" s="47"/>
    </row>
    <row r="7" spans="1:2" ht="15.75" thickTop="1">
      <c r="A7" s="12" t="s">
        <v>92</v>
      </c>
      <c r="B7" s="31"/>
    </row>
    <row r="8" spans="1:2" ht="15.75" thickBot="1">
      <c r="A8" s="48"/>
      <c r="B8" s="49"/>
    </row>
    <row r="9" spans="1:2" ht="15.75" thickTop="1">
      <c r="A9" s="12" t="s">
        <v>93</v>
      </c>
      <c r="B9" s="31"/>
    </row>
    <row r="10" spans="1:2" ht="15.75" thickBot="1">
      <c r="A10" s="50"/>
      <c r="B10" s="31"/>
    </row>
    <row r="11" spans="1:2" ht="15.75" thickTop="1">
      <c r="A11" s="52" t="s">
        <v>94</v>
      </c>
      <c r="B11" s="31"/>
    </row>
    <row r="12" ht="15.75" thickBot="1">
      <c r="A12" s="48"/>
    </row>
    <row r="13" ht="15.75" thickTop="1"/>
    <row r="14" ht="15">
      <c r="A14" s="67" t="s">
        <v>112</v>
      </c>
    </row>
    <row r="15" ht="15">
      <c r="A15" s="2">
        <v>12</v>
      </c>
    </row>
    <row r="16" ht="15">
      <c r="A16" s="2">
        <v>4</v>
      </c>
    </row>
    <row r="17" ht="15">
      <c r="A17" s="6">
        <f>LCM(A15:A16)</f>
        <v>12</v>
      </c>
    </row>
    <row r="19" ht="45">
      <c r="A19" s="68" t="s">
        <v>113</v>
      </c>
    </row>
    <row r="20" ht="15">
      <c r="A20" s="2">
        <v>12</v>
      </c>
    </row>
    <row r="21" ht="15">
      <c r="A21" s="2">
        <v>8</v>
      </c>
    </row>
    <row r="22" spans="1:3" ht="15">
      <c r="A22" s="6">
        <f>QUOTIENT(A20,A21)</f>
        <v>1</v>
      </c>
      <c r="C22" t="s">
        <v>114</v>
      </c>
    </row>
    <row r="23" spans="1:3" ht="15">
      <c r="A23" s="6">
        <f>MOD(A20,A21)</f>
        <v>4</v>
      </c>
      <c r="C23" t="s">
        <v>115</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D16"/>
  <sheetViews>
    <sheetView zoomScalePageLayoutView="0" workbookViewId="0" topLeftCell="A1">
      <selection activeCell="A9" sqref="A9"/>
    </sheetView>
  </sheetViews>
  <sheetFormatPr defaultColWidth="9.140625" defaultRowHeight="15"/>
  <cols>
    <col min="2" max="3" width="15.8515625" style="0" customWidth="1"/>
    <col min="4" max="4" width="11.8515625" style="0" customWidth="1"/>
  </cols>
  <sheetData>
    <row r="1" spans="2:3" ht="30">
      <c r="B1" s="61" t="s">
        <v>105</v>
      </c>
      <c r="C1" s="61" t="s">
        <v>106</v>
      </c>
    </row>
    <row r="2" spans="1:4" ht="15">
      <c r="A2" s="46" t="str">
        <f>" ="&amp;ADDRESS(ROW(A9),COLUMN(A9),4)</f>
        <v> =A9</v>
      </c>
      <c r="B2" s="59"/>
      <c r="C2" s="60"/>
      <c r="D2" s="46" t="str">
        <f>" ="&amp;ADDRESS(ROW($A$9),COLUMN($A$9),1)</f>
        <v> =$A$9</v>
      </c>
    </row>
    <row r="3" spans="1:4" ht="15">
      <c r="A3" s="46" t="str">
        <f>" ="&amp;ADDRESS(ROW(A10),COLUMN(A10),4)</f>
        <v> =A10</v>
      </c>
      <c r="B3" s="59"/>
      <c r="C3" s="60"/>
      <c r="D3" s="46" t="str">
        <f>" ="&amp;ADDRESS(ROW($A$9),COLUMN($A$9),1)</f>
        <v> =$A$9</v>
      </c>
    </row>
    <row r="4" spans="1:4" ht="15">
      <c r="A4" s="46" t="str">
        <f>" ="&amp;ADDRESS(ROW(A11),COLUMN(A11),4)</f>
        <v> =A11</v>
      </c>
      <c r="B4" s="59"/>
      <c r="C4" s="60"/>
      <c r="D4" s="46" t="str">
        <f>" ="&amp;ADDRESS(ROW($A$9),COLUMN($A$9),1)</f>
        <v> =$A$9</v>
      </c>
    </row>
    <row r="5" spans="1:4" ht="15">
      <c r="A5" s="46" t="str">
        <f>" ="&amp;ADDRESS(ROW(A12),COLUMN(A12),4)</f>
        <v> =A12</v>
      </c>
      <c r="B5" s="59"/>
      <c r="C5" s="60"/>
      <c r="D5" s="46" t="str">
        <f>" ="&amp;ADDRESS(ROW($A$9),COLUMN($A$9),1)</f>
        <v> =$A$9</v>
      </c>
    </row>
    <row r="6" spans="1:4" ht="15">
      <c r="A6" s="46" t="str">
        <f>" ="&amp;ADDRESS(ROW(A13),COLUMN(A13),4)</f>
        <v> =A13</v>
      </c>
      <c r="B6" s="59"/>
      <c r="C6" s="60"/>
      <c r="D6" s="46" t="str">
        <f>" ="&amp;ADDRESS(ROW($A$9),COLUMN($A$9),1)</f>
        <v> =$A$9</v>
      </c>
    </row>
    <row r="8" spans="2:3" ht="15">
      <c r="B8" s="54" t="s">
        <v>96</v>
      </c>
      <c r="C8" s="54" t="s">
        <v>97</v>
      </c>
    </row>
    <row r="9" spans="1:3" ht="15">
      <c r="A9" s="54" t="s">
        <v>98</v>
      </c>
      <c r="B9" s="55">
        <v>5000</v>
      </c>
      <c r="C9" s="56"/>
    </row>
    <row r="10" spans="1:3" ht="15">
      <c r="A10" s="54" t="s">
        <v>99</v>
      </c>
      <c r="B10" s="55">
        <v>4500</v>
      </c>
      <c r="C10" s="56"/>
    </row>
    <row r="11" spans="1:3" ht="15">
      <c r="A11" s="54" t="s">
        <v>100</v>
      </c>
      <c r="B11" s="55">
        <v>6300</v>
      </c>
      <c r="C11" s="56"/>
    </row>
    <row r="12" spans="1:3" ht="15">
      <c r="A12" s="54" t="s">
        <v>101</v>
      </c>
      <c r="B12" s="55">
        <v>5800</v>
      </c>
      <c r="C12" s="56"/>
    </row>
    <row r="13" spans="1:3" ht="15">
      <c r="A13" s="54" t="s">
        <v>102</v>
      </c>
      <c r="B13" s="55">
        <v>4300</v>
      </c>
      <c r="C13" s="57"/>
    </row>
    <row r="15" spans="1:2" ht="15">
      <c r="A15" s="58" t="s">
        <v>103</v>
      </c>
      <c r="B15" s="58"/>
    </row>
    <row r="16" spans="1:2" ht="15">
      <c r="A16" s="2" t="s">
        <v>104</v>
      </c>
      <c r="B16" s="43">
        <v>0.125</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D23"/>
  <sheetViews>
    <sheetView zoomScalePageLayoutView="0" workbookViewId="0" topLeftCell="A1">
      <selection activeCell="A9" sqref="A9"/>
    </sheetView>
  </sheetViews>
  <sheetFormatPr defaultColWidth="9.140625" defaultRowHeight="15"/>
  <cols>
    <col min="1" max="1" width="13.57421875" style="0" bestFit="1" customWidth="1"/>
    <col min="2" max="3" width="15.8515625" style="0" customWidth="1"/>
    <col min="4" max="4" width="11.8515625" style="0" customWidth="1"/>
  </cols>
  <sheetData>
    <row r="1" spans="1:4" ht="60">
      <c r="A1" s="42" t="s">
        <v>109</v>
      </c>
      <c r="B1" s="42"/>
      <c r="C1" s="42"/>
      <c r="D1" s="42"/>
    </row>
    <row r="2" spans="1:4" ht="15">
      <c r="A2" s="42" t="s">
        <v>110</v>
      </c>
      <c r="B2" s="42"/>
      <c r="C2" s="42"/>
      <c r="D2" s="42"/>
    </row>
    <row r="3" spans="1:4" ht="15">
      <c r="A3" s="42" t="s">
        <v>111</v>
      </c>
      <c r="B3" s="42"/>
      <c r="C3" s="42"/>
      <c r="D3" s="42"/>
    </row>
    <row r="4" spans="1:4" ht="30">
      <c r="A4" s="42" t="s">
        <v>108</v>
      </c>
      <c r="B4" s="42"/>
      <c r="C4" s="42"/>
      <c r="D4" s="42"/>
    </row>
    <row r="6" spans="2:3" ht="15">
      <c r="B6" s="54" t="s">
        <v>96</v>
      </c>
      <c r="C6" s="54" t="s">
        <v>97</v>
      </c>
    </row>
    <row r="7" spans="1:3" ht="15">
      <c r="A7" s="54" t="s">
        <v>98</v>
      </c>
      <c r="B7" s="55">
        <v>5111.43</v>
      </c>
      <c r="C7" s="56"/>
    </row>
    <row r="8" spans="1:3" ht="15">
      <c r="A8" s="54" t="s">
        <v>99</v>
      </c>
      <c r="B8" s="55">
        <v>4500.78</v>
      </c>
      <c r="C8" s="56"/>
    </row>
    <row r="9" spans="1:3" ht="15">
      <c r="A9" s="54" t="s">
        <v>100</v>
      </c>
      <c r="B9" s="55">
        <v>6300.99</v>
      </c>
      <c r="C9" s="56"/>
    </row>
    <row r="10" spans="1:3" ht="15">
      <c r="A10" s="54" t="s">
        <v>101</v>
      </c>
      <c r="B10" s="55">
        <v>5800.67</v>
      </c>
      <c r="C10" s="56"/>
    </row>
    <row r="11" spans="1:3" ht="15">
      <c r="A11" s="54" t="s">
        <v>102</v>
      </c>
      <c r="B11" s="55">
        <v>4300.99</v>
      </c>
      <c r="C11" s="56"/>
    </row>
    <row r="12" ht="15">
      <c r="C12" s="86"/>
    </row>
    <row r="13" spans="1:3" ht="15">
      <c r="A13" s="58" t="s">
        <v>103</v>
      </c>
      <c r="B13" s="58"/>
      <c r="C13" s="54" t="s">
        <v>97</v>
      </c>
    </row>
    <row r="14" spans="1:3" ht="15">
      <c r="A14" s="2" t="s">
        <v>104</v>
      </c>
      <c r="B14" s="43">
        <v>0.0145</v>
      </c>
      <c r="C14" s="56"/>
    </row>
    <row r="15" ht="15">
      <c r="C15" s="56"/>
    </row>
    <row r="16" ht="15">
      <c r="C16" s="56"/>
    </row>
    <row r="17" ht="15">
      <c r="C17" s="56"/>
    </row>
    <row r="18" ht="15">
      <c r="C18" s="56"/>
    </row>
    <row r="19" ht="15">
      <c r="C19" s="86"/>
    </row>
    <row r="21" spans="1:4" ht="15">
      <c r="A21" s="69" t="s">
        <v>116</v>
      </c>
      <c r="B21" s="70">
        <v>12.555</v>
      </c>
      <c r="C21" s="2"/>
      <c r="D21" s="71">
        <v>2</v>
      </c>
    </row>
    <row r="22" spans="1:4" ht="15">
      <c r="A22" s="69" t="s">
        <v>117</v>
      </c>
      <c r="B22" s="70">
        <v>12.5</v>
      </c>
      <c r="C22" s="2"/>
      <c r="D22" s="71">
        <v>0</v>
      </c>
    </row>
    <row r="23" spans="1:4" ht="15">
      <c r="A23" s="69" t="s">
        <v>118</v>
      </c>
      <c r="B23" s="70">
        <v>58900</v>
      </c>
      <c r="C23" s="2"/>
      <c r="D23" s="71">
        <v>-3</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2009-01-29T22:25:19Z</dcterms:created>
  <dcterms:modified xsi:type="dcterms:W3CDTF">2009-02-03T22:09:11Z</dcterms:modified>
  <cp:category/>
  <cp:version/>
  <cp:contentType/>
  <cp:contentStatus/>
</cp:coreProperties>
</file>