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girvin\Desktop\2024-4-Fall-ProfessionalDevelopmentDayOct12\"/>
    </mc:Choice>
  </mc:AlternateContent>
  <xr:revisionPtr revIDLastSave="0" documentId="13_ncr:1_{D86557D6-675B-4F11-A56B-EE5A343D36EA}" xr6:coauthVersionLast="47" xr6:coauthVersionMax="47" xr10:uidLastSave="{00000000-0000-0000-0000-000000000000}"/>
  <bookViews>
    <workbookView xWindow="-108" yWindow="-108" windowWidth="23256" windowHeight="12576" activeTab="2" xr2:uid="{85AE7430-7527-492A-A7F5-59B0279C156F}"/>
  </bookViews>
  <sheets>
    <sheet name="C" sheetId="20" r:id="rId1"/>
    <sheet name="1866C" sheetId="21" r:id="rId2"/>
    <sheet name="Topics" sheetId="1" r:id="rId3"/>
    <sheet name="Gradebook" sheetId="2" r:id="rId4"/>
    <sheet name="Gradebook (an)" sheetId="16" r:id="rId5"/>
    <sheet name="Budget" sheetId="3" r:id="rId6"/>
    <sheet name="Budget (an)" sheetId="17" r:id="rId7"/>
    <sheet name="PowerQuery" sheetId="4" r:id="rId8"/>
    <sheet name="PowerQuery (an)" sheetId="18" r:id="rId9"/>
    <sheet name="PivotTables" sheetId="5" r:id="rId10"/>
    <sheet name="PivotTables (an)" sheetId="19" r:id="rId11"/>
    <sheet name="DynamicSpilledArrayFormulas" sheetId="8" r:id="rId12"/>
    <sheet name="XLOOKUP" sheetId="7" r:id="rId13"/>
    <sheet name="Data Analysis" sheetId="11" r:id="rId14"/>
    <sheet name="Pivot Tables" sheetId="13" r:id="rId15"/>
    <sheet name="Power Query" sheetId="12" r:id="rId16"/>
    <sheet name="SourceSurveyData" sheetId="6" state="hidden" r:id="rId17"/>
  </sheets>
  <definedNames>
    <definedName name="_Toc161328991" localSheetId="14">'Pivot Tables'!$B$2</definedName>
    <definedName name="_Toc2111959" localSheetId="14">'Pivot Tables'!$B$22</definedName>
    <definedName name="ExternalData_1" localSheetId="8" hidden="1">'PowerQuery (an)'!$B$8:$H$18</definedName>
    <definedName name="_xlnm.Print_Area" localSheetId="13">'Data Analysis'!$A$1:$M$67</definedName>
    <definedName name="_xlnm.Print_Area" localSheetId="12">XLOOKUP!$C$2:$N$35</definedName>
    <definedName name="ShowFormulas" comment="Enter reference to a cell or range to show formulas.">_xlfn.LAMBDA(_xlpm.Reference,_xlfn.LET(_xlpm.c,_xlpm.Reference,_xlfn.IFNA(ADDRESS(ROW(_xlpm.c),COLUMN(_xlpm.c),4)&amp;": "&amp;_xlfn.FORMULATEXT(_xlpm.c),"")))</definedName>
  </definedNames>
  <calcPr calcId="191029"/>
  <pivotCaches>
    <pivotCache cacheId="0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2" l="1"/>
  <c r="K8" i="2"/>
  <c r="K9" i="2"/>
  <c r="K10" i="2"/>
  <c r="K11" i="2"/>
  <c r="K12" i="2"/>
  <c r="K13" i="2"/>
  <c r="K14" i="2"/>
  <c r="K15" i="2"/>
  <c r="B29" i="20"/>
  <c r="Q10" i="18"/>
  <c r="Q11" i="18" s="1"/>
  <c r="Q12" i="18" s="1"/>
  <c r="Q13" i="18" s="1"/>
  <c r="Q14" i="18" s="1"/>
  <c r="Q15" i="18" s="1"/>
  <c r="Q16" i="18" s="1"/>
  <c r="Q17" i="18" s="1"/>
  <c r="Q18" i="18" s="1"/>
  <c r="Q19" i="18" s="1"/>
  <c r="Q20" i="18" s="1"/>
  <c r="Q21" i="18" s="1"/>
  <c r="Q22" i="18" s="1"/>
  <c r="Q23" i="18" s="1"/>
  <c r="Q24" i="18" s="1"/>
  <c r="Q25" i="18" s="1"/>
  <c r="Q26" i="18" s="1"/>
  <c r="Q27" i="18" s="1"/>
  <c r="Q28" i="18" s="1"/>
  <c r="Q29" i="18" s="1"/>
  <c r="Q30" i="18" s="1"/>
  <c r="Q31" i="18" s="1"/>
  <c r="Q32" i="18" s="1"/>
  <c r="Q33" i="18" s="1"/>
  <c r="Q34" i="18" s="1"/>
  <c r="Q35" i="18" s="1"/>
  <c r="Q36" i="18" s="1"/>
  <c r="Q37" i="18" s="1"/>
  <c r="Q38" i="18" s="1"/>
  <c r="Q39" i="18" s="1"/>
  <c r="Q40" i="18" s="1"/>
  <c r="Q41" i="18" s="1"/>
  <c r="Q42" i="18" s="1"/>
  <c r="J9" i="18" a="1"/>
  <c r="J9" i="18" s="1"/>
  <c r="K9" i="18" s="1" a="1"/>
  <c r="K9" i="18" s="1"/>
  <c r="L9" i="18" s="1" a="1"/>
  <c r="L9" i="18" s="1"/>
  <c r="I5" i="18"/>
  <c r="Q19" i="17"/>
  <c r="P19" i="17"/>
  <c r="O19" i="17"/>
  <c r="N19" i="17"/>
  <c r="M19" i="17"/>
  <c r="L19" i="17"/>
  <c r="Q18" i="17"/>
  <c r="P18" i="17"/>
  <c r="O18" i="17"/>
  <c r="N18" i="17"/>
  <c r="M18" i="17"/>
  <c r="L18" i="17"/>
  <c r="Q17" i="17"/>
  <c r="P17" i="17"/>
  <c r="O17" i="17"/>
  <c r="N17" i="17"/>
  <c r="M17" i="17"/>
  <c r="L17" i="17"/>
  <c r="Q16" i="17"/>
  <c r="P16" i="17"/>
  <c r="O16" i="17"/>
  <c r="N16" i="17"/>
  <c r="M16" i="17"/>
  <c r="L16" i="17"/>
  <c r="Q15" i="17"/>
  <c r="P15" i="17"/>
  <c r="O15" i="17"/>
  <c r="N15" i="17"/>
  <c r="M15" i="17"/>
  <c r="L15" i="17"/>
  <c r="Q14" i="17"/>
  <c r="P14" i="17"/>
  <c r="O14" i="17"/>
  <c r="N14" i="17"/>
  <c r="M14" i="17"/>
  <c r="L14" i="17"/>
  <c r="Q13" i="17"/>
  <c r="P13" i="17"/>
  <c r="O13" i="17"/>
  <c r="N13" i="17"/>
  <c r="M13" i="17"/>
  <c r="L13" i="17"/>
  <c r="Q12" i="17"/>
  <c r="P12" i="17"/>
  <c r="O12" i="17"/>
  <c r="N12" i="17"/>
  <c r="M12" i="17"/>
  <c r="L12" i="17"/>
  <c r="Q11" i="17"/>
  <c r="P11" i="17"/>
  <c r="O11" i="17"/>
  <c r="N11" i="17"/>
  <c r="M11" i="17"/>
  <c r="L11" i="17"/>
  <c r="Q10" i="17"/>
  <c r="P10" i="17"/>
  <c r="O10" i="17"/>
  <c r="N10" i="17"/>
  <c r="M10" i="17"/>
  <c r="L10" i="17"/>
  <c r="Q9" i="17"/>
  <c r="P9" i="17"/>
  <c r="O9" i="17"/>
  <c r="N9" i="17"/>
  <c r="M9" i="17"/>
  <c r="L9" i="17"/>
  <c r="Q8" i="17"/>
  <c r="P8" i="17"/>
  <c r="O8" i="17"/>
  <c r="N8" i="17"/>
  <c r="M8" i="17"/>
  <c r="L8" i="17"/>
  <c r="Q7" i="17"/>
  <c r="P7" i="17"/>
  <c r="O7" i="17"/>
  <c r="N7" i="17"/>
  <c r="M7" i="17"/>
  <c r="L7" i="17"/>
  <c r="D7" i="17" a="1"/>
  <c r="D7" i="17" s="1"/>
  <c r="J5" i="17"/>
  <c r="P9" i="16"/>
  <c r="P10" i="16" s="1"/>
  <c r="P11" i="16" s="1"/>
  <c r="P12" i="16" s="1"/>
  <c r="P13" i="16" s="1"/>
  <c r="P14" i="16" s="1"/>
  <c r="P15" i="16" s="1"/>
  <c r="P16" i="16" s="1"/>
  <c r="P17" i="16" s="1"/>
  <c r="P18" i="16" s="1"/>
  <c r="P19" i="16" s="1"/>
  <c r="P20" i="16" s="1"/>
  <c r="P21" i="16" s="1"/>
  <c r="P22" i="16" s="1"/>
  <c r="P23" i="16" s="1"/>
  <c r="P24" i="16" s="1"/>
  <c r="P25" i="16" s="1"/>
  <c r="P26" i="16" s="1"/>
  <c r="P27" i="16" s="1"/>
  <c r="P28" i="16" s="1"/>
  <c r="P29" i="16" s="1"/>
  <c r="P30" i="16" s="1"/>
  <c r="P31" i="16" s="1"/>
  <c r="P32" i="16" s="1"/>
  <c r="P33" i="16" s="1"/>
  <c r="P34" i="16" s="1"/>
  <c r="P35" i="16" s="1"/>
  <c r="P36" i="16" s="1"/>
  <c r="P37" i="16" s="1"/>
  <c r="P38" i="16" s="1"/>
  <c r="P39" i="16" s="1"/>
  <c r="P40" i="16" s="1"/>
  <c r="P41" i="16" s="1"/>
  <c r="K7" i="16" a="1"/>
  <c r="K7" i="16" s="1"/>
  <c r="K4" i="16"/>
  <c r="B48" i="11" a="1"/>
  <c r="B48" i="11" s="1"/>
  <c r="B47" i="11" a="1"/>
  <c r="B47" i="11" s="1"/>
  <c r="B44" i="11"/>
  <c r="B43" i="11"/>
  <c r="D2" i="6" a="1"/>
  <c r="D2" i="6" s="1"/>
  <c r="E2" i="6" a="1"/>
  <c r="E2" i="6" s="1"/>
  <c r="H3" i="6" a="1"/>
  <c r="H3" i="6" s="1"/>
  <c r="I5" i="4"/>
  <c r="Q10" i="4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J5" i="3"/>
  <c r="P9" i="2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K4" i="2"/>
  <c r="D20" i="17" l="1" a="1"/>
  <c r="D20" i="17" s="1"/>
  <c r="L7" i="16" a="1"/>
  <c r="L7" i="16" s="1"/>
  <c r="M7" i="16" s="1" a="1"/>
  <c r="M7" i="16" s="1"/>
  <c r="C16" i="16" s="1" a="1"/>
  <c r="C16" i="16" s="1"/>
  <c r="H8" i="6"/>
  <c r="I3" i="6" s="1" a="1"/>
  <c r="I3" i="6" s="1"/>
  <c r="Q38" i="4"/>
  <c r="Q39" i="4" s="1"/>
  <c r="Q40" i="4" s="1"/>
  <c r="Q41" i="4" s="1"/>
  <c r="Q42" i="4" s="1"/>
  <c r="D21" i="17" l="1" a="1"/>
  <c r="D21" i="17" s="1"/>
  <c r="J7" i="17" a="1"/>
  <c r="J7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Girvin, Michael</author>
  </authors>
  <commentList>
    <comment ref="B5" authorId="0" shapeId="0" xr:uid="{1BE64C0F-D85D-4820-89D3-743BD4EC1B8C}">
      <text>
        <r>
          <rPr>
            <b/>
            <sz val="9"/>
            <color indexed="81"/>
            <rFont val="Tahoma"/>
            <family val="2"/>
          </rPr>
          <t>EHSL = Education, Human Services &amp; Law
ADC = Art, Design &amp; Communication
STEM = STEM
HWF = Health, Wellness &amp; Fitness
ELCAP = ELCAP
E = Exploratory
HSS = Humanities &amp; Social Sciences
BHT = Business, Hospitality &amp; Tourism</t>
        </r>
      </text>
    </comment>
    <comment ref="C5" authorId="0" shapeId="0" xr:uid="{C979DE89-F5BD-4EA7-82B5-DCEAAC6E9E74}">
      <text>
        <r>
          <rPr>
            <b/>
            <sz val="9"/>
            <color indexed="81"/>
            <rFont val="Tahoma"/>
            <family val="2"/>
          </rPr>
          <t>Flexible = Flexible: Online &amp; Zoom
Hybrid = Hybrid
Online = Online
HighFlex = HighFlex: FaceToFace &amp; Zoom
FaceToFace = FaceToFace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Girvin, Michael</author>
  </authors>
  <commentList>
    <comment ref="B5" authorId="0" shapeId="0" xr:uid="{B7F9A6B8-390D-4148-BDC0-8B86E3B46FCD}">
      <text>
        <r>
          <rPr>
            <b/>
            <sz val="9"/>
            <color indexed="81"/>
            <rFont val="Tahoma"/>
            <family val="2"/>
          </rPr>
          <t>EHSL = Education, Human Services &amp; Law
ADC = Art, Design &amp; Communication
STEM = STEM
HWF = Health, Wellness &amp; Fitness
ELCAP = ELCAP
E = Exploratory
HSS = Humanities &amp; Social Sciences
BHT = Business, Hospitality &amp; Tourism</t>
        </r>
      </text>
    </comment>
    <comment ref="C5" authorId="0" shapeId="0" xr:uid="{237EC9EF-5D04-49AB-BC6C-B60360193CEA}">
      <text>
        <r>
          <rPr>
            <b/>
            <sz val="9"/>
            <color indexed="81"/>
            <rFont val="Tahoma"/>
            <family val="2"/>
          </rPr>
          <t>Flexible = Flexible: Online &amp; Zoom
Hybrid = Hybrid
Online = Online
HighFlex = HighFlex: FaceToFace &amp; Zoom
FaceToFace = FaceToFace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56E9B2A-B6F2-4262-B503-57EBFB4D981C}" keepAlive="1" name="Query - Solution" description="Connection to the 'Solution' query in the workbook." type="5" refreshedVersion="8" background="1" saveData="1">
    <dbPr connection="Provider=Microsoft.Mashup.OleDb.1;Data Source=$Workbook$;Location=Solution;Extended Properties=&quot;&quot;" command="SELECT * FROM [Solution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<sst xmlns="http://schemas.openxmlformats.org/spreadsheetml/2006/main" count="2057" uniqueCount="203">
  <si>
    <t>2. Dynamic Spilled Array Formulas to build a budget.</t>
  </si>
  <si>
    <t>3. Power Query to dynamically import grade data from Canvas into an Excel file.</t>
  </si>
  <si>
    <t>Dynamic Spilled Array Formulas and XLOOKUP to build a grade book.</t>
  </si>
  <si>
    <t>Dynamic Spilled Array Formulas to build a budget</t>
  </si>
  <si>
    <t>Power Query to dynamically import grade data from Canvas into an Excel file</t>
  </si>
  <si>
    <t>Student</t>
  </si>
  <si>
    <t>Test 1</t>
  </si>
  <si>
    <t>Test 2</t>
  </si>
  <si>
    <t>Test 3</t>
  </si>
  <si>
    <t>Test 4</t>
  </si>
  <si>
    <t>Quiz 1</t>
  </si>
  <si>
    <t>Quiz 2</t>
  </si>
  <si>
    <t>Quiz 3</t>
  </si>
  <si>
    <t>Quiz 4</t>
  </si>
  <si>
    <t>Max</t>
  </si>
  <si>
    <t>Total</t>
  </si>
  <si>
    <t>% Grade</t>
  </si>
  <si>
    <t>Decimal Grade</t>
  </si>
  <si>
    <t>Sioux Radcoolinator</t>
  </si>
  <si>
    <t>Kenny Noline</t>
  </si>
  <si>
    <t>Chantel Mims</t>
  </si>
  <si>
    <t>Loung Pham</t>
  </si>
  <si>
    <t>Timmy Franks</t>
  </si>
  <si>
    <t>Sheliadawn Newsome</t>
  </si>
  <si>
    <t>Gigi Hips</t>
  </si>
  <si>
    <t>Saadiq Qais</t>
  </si>
  <si>
    <t>Kellie Brown</t>
  </si>
  <si>
    <t>Average</t>
  </si>
  <si>
    <t>COGS</t>
  </si>
  <si>
    <t>Expense as a % of Sales</t>
  </si>
  <si>
    <t>Jan</t>
  </si>
  <si>
    <t>Feb</t>
  </si>
  <si>
    <t>Mar</t>
  </si>
  <si>
    <t>Apr</t>
  </si>
  <si>
    <t>May</t>
  </si>
  <si>
    <t>Jun</t>
  </si>
  <si>
    <t>Salaries and Wages</t>
  </si>
  <si>
    <t xml:space="preserve">Rent </t>
  </si>
  <si>
    <t xml:space="preserve">Supplies </t>
  </si>
  <si>
    <t xml:space="preserve">Depreciation </t>
  </si>
  <si>
    <t>Utilities</t>
  </si>
  <si>
    <t>Advertising</t>
  </si>
  <si>
    <t xml:space="preserve">Administration </t>
  </si>
  <si>
    <t>Phone and Internet</t>
  </si>
  <si>
    <t>Repairs &amp; Maintenance</t>
  </si>
  <si>
    <t>Travel</t>
  </si>
  <si>
    <t xml:space="preserve">Interest </t>
  </si>
  <si>
    <t xml:space="preserve">Tax </t>
  </si>
  <si>
    <t>Total Expences</t>
  </si>
  <si>
    <t>Net Income</t>
  </si>
  <si>
    <t>Sales:</t>
  </si>
  <si>
    <t>Assumpion Table:</t>
  </si>
  <si>
    <t>Online</t>
  </si>
  <si>
    <t>Hybrid</t>
  </si>
  <si>
    <t>FaceToFace</t>
  </si>
  <si>
    <t>HighFlex: FaceToFace &amp; Zoom</t>
  </si>
  <si>
    <t>Student Class Preference</t>
  </si>
  <si>
    <t>Flexible: Online &amp; Zoom</t>
  </si>
  <si>
    <t>% of Total</t>
  </si>
  <si>
    <t>Count</t>
  </si>
  <si>
    <t>Grand Total</t>
  </si>
  <si>
    <t>ID</t>
  </si>
  <si>
    <t>Bird, Big</t>
  </si>
  <si>
    <t>6730244</t>
  </si>
  <si>
    <t>Flanders, Ned</t>
  </si>
  <si>
    <t>7097675</t>
  </si>
  <si>
    <t>Mctesterson, Testy</t>
  </si>
  <si>
    <t>5726184</t>
  </si>
  <si>
    <t>Simpson, Bart</t>
  </si>
  <si>
    <t>7097670</t>
  </si>
  <si>
    <t>Simpson, Homer</t>
  </si>
  <si>
    <t>7097668</t>
  </si>
  <si>
    <t>Simpson, Lisa</t>
  </si>
  <si>
    <t>7097671</t>
  </si>
  <si>
    <t>Simpson, Marge</t>
  </si>
  <si>
    <t>7097669</t>
  </si>
  <si>
    <t>Skinner, Seymour</t>
  </si>
  <si>
    <t>7097676</t>
  </si>
  <si>
    <t>Student, Ima</t>
  </si>
  <si>
    <t>6324397</t>
  </si>
  <si>
    <t>Szyzlak, Moe</t>
  </si>
  <si>
    <t>7097672</t>
  </si>
  <si>
    <t>T1</t>
  </si>
  <si>
    <t>T2</t>
  </si>
  <si>
    <t>T3</t>
  </si>
  <si>
    <t>T4</t>
  </si>
  <si>
    <t>T5</t>
  </si>
  <si>
    <t>Max Points:</t>
  </si>
  <si>
    <t>Total Possible:</t>
  </si>
  <si>
    <t>Use PivotTables to compile student survey data</t>
  </si>
  <si>
    <t>Business, Hospitality &amp; Tourism</t>
  </si>
  <si>
    <t>Education, Human Services &amp; Law</t>
  </si>
  <si>
    <t>Health, Wellness &amp; Fitness</t>
  </si>
  <si>
    <t>STEM</t>
  </si>
  <si>
    <t>Humanities &amp; Social Sciences</t>
  </si>
  <si>
    <t>ELCAP</t>
  </si>
  <si>
    <t>Exploratory</t>
  </si>
  <si>
    <t>Art, Design &amp; Communication</t>
  </si>
  <si>
    <t>Pathway</t>
  </si>
  <si>
    <t>1. Dynamic Spilled Array Formulas and XLOOKUP to calculate grades.</t>
  </si>
  <si>
    <t>4. Use PivotTables to compile student survey data.</t>
  </si>
  <si>
    <t>Dynamic Spilled Array Formulas:</t>
  </si>
  <si>
    <t>1. The formula lives in the top cell.</t>
  </si>
  <si>
    <t>2. Spilled values spill down and to the right.</t>
  </si>
  <si>
    <t>3. To edit a dynamic spilled array formula, you edit the formula in the top left cell.</t>
  </si>
  <si>
    <t>4. Cells below the top cell do not contain values. All values emanate from the top cell.</t>
  </si>
  <si>
    <t>5. Even though the values below the top cell do not live in the cell, you can refer to a value in</t>
  </si>
  <si>
    <t>any of the spilled range with a cell reference.</t>
  </si>
  <si>
    <t>6. If a cell in the path of the spilled values contains a value, you will get a #SPILL! error</t>
  </si>
  <si>
    <t>7. You refer to a spilled range of values using the top cell address and the spilled range</t>
  </si>
  <si>
    <t>operator: # symbol, like E5#</t>
  </si>
  <si>
    <t>8. The most amazing characteristic of dynamic spilled array formulas is that when the source</t>
  </si>
  <si>
    <t>data changes and the resultant array expands (or contracts), the spilled range dynamically</t>
  </si>
  <si>
    <t>updates.</t>
  </si>
  <si>
    <t>9. Not all worksheet functions can spill results. Aggregate functions like SUM, AVERAGE, AND,</t>
  </si>
  <si>
    <t>OR, and SUMPRODUCT cannot deliver spilled arrays.</t>
  </si>
  <si>
    <t>10. Spilled array formulas are not allowed in Excel Tables.</t>
  </si>
  <si>
    <t>11. Advantages of Dynamic Spilled Array Formulas:</t>
  </si>
  <si>
    <t>1) Usually do not have to lock cell references</t>
  </si>
  <si>
    <t>2) Do not have to manually copy formulas</t>
  </si>
  <si>
    <t>3) Editing formula is easy and only done in top cell</t>
  </si>
  <si>
    <r>
      <t>XLOOKUP(</t>
    </r>
    <r>
      <rPr>
        <b/>
        <sz val="13"/>
        <color rgb="FF0000FF"/>
        <rFont val="Aptos Narrow"/>
        <family val="2"/>
        <scheme val="minor"/>
      </rPr>
      <t>lookup_value</t>
    </r>
    <r>
      <rPr>
        <b/>
        <sz val="13"/>
        <color rgb="FF333333"/>
        <rFont val="Aptos Narrow"/>
        <family val="2"/>
        <scheme val="minor"/>
      </rPr>
      <t>,</t>
    </r>
    <r>
      <rPr>
        <b/>
        <sz val="13"/>
        <color rgb="FF00B050"/>
        <rFont val="Aptos Narrow"/>
        <family val="2"/>
        <scheme val="minor"/>
      </rPr>
      <t>lookup_array</t>
    </r>
    <r>
      <rPr>
        <b/>
        <sz val="13"/>
        <color rgb="FF333333"/>
        <rFont val="Aptos Narrow"/>
        <family val="2"/>
        <scheme val="minor"/>
      </rPr>
      <t>,</t>
    </r>
    <r>
      <rPr>
        <b/>
        <sz val="13"/>
        <color rgb="FFFF0000"/>
        <rFont val="Aptos Narrow"/>
        <family val="2"/>
        <scheme val="minor"/>
      </rPr>
      <t>return_array</t>
    </r>
    <r>
      <rPr>
        <b/>
        <sz val="13"/>
        <color rgb="FF333333"/>
        <rFont val="Aptos Narrow"/>
        <family val="2"/>
        <scheme val="minor"/>
      </rPr>
      <t>,</t>
    </r>
    <r>
      <rPr>
        <b/>
        <sz val="13"/>
        <color rgb="FF002060"/>
        <rFont val="Aptos Narrow"/>
        <family val="2"/>
        <scheme val="minor"/>
      </rPr>
      <t>[if_not_found],</t>
    </r>
    <r>
      <rPr>
        <b/>
        <sz val="13"/>
        <color rgb="FF7030A0"/>
        <rFont val="Aptos Narrow"/>
        <family val="2"/>
        <scheme val="minor"/>
      </rPr>
      <t>[match_mode]</t>
    </r>
    <r>
      <rPr>
        <b/>
        <sz val="13"/>
        <color rgb="FF333333"/>
        <rFont val="Aptos Narrow"/>
        <family val="2"/>
        <scheme val="minor"/>
      </rPr>
      <t>,</t>
    </r>
    <r>
      <rPr>
        <b/>
        <sz val="13"/>
        <color rgb="FFFFC000"/>
        <rFont val="Aptos Narrow"/>
        <family val="2"/>
        <scheme val="minor"/>
      </rPr>
      <t>[search_mode]</t>
    </r>
    <r>
      <rPr>
        <b/>
        <sz val="13"/>
        <color rgb="FF333333"/>
        <rFont val="Aptos Narrow"/>
        <family val="2"/>
        <scheme val="minor"/>
      </rPr>
      <t>)</t>
    </r>
  </si>
  <si>
    <r>
      <rPr>
        <b/>
        <sz val="13"/>
        <color rgb="FF0000FF"/>
        <rFont val="Aptos Narrow"/>
        <family val="2"/>
        <scheme val="minor"/>
      </rPr>
      <t>lookup_value</t>
    </r>
    <r>
      <rPr>
        <b/>
        <sz val="13"/>
        <color rgb="FF333333"/>
        <rFont val="Aptos Narrow"/>
        <family val="2"/>
        <scheme val="minor"/>
      </rPr>
      <t xml:space="preserve"> = item used to find match in </t>
    </r>
    <r>
      <rPr>
        <b/>
        <sz val="13"/>
        <color rgb="FF00B050"/>
        <rFont val="Aptos Narrow"/>
        <family val="2"/>
        <scheme val="minor"/>
      </rPr>
      <t>lookup_array</t>
    </r>
  </si>
  <si>
    <r>
      <rPr>
        <b/>
        <sz val="13"/>
        <color rgb="FF00B050"/>
        <rFont val="Aptos Narrow"/>
        <family val="2"/>
        <scheme val="minor"/>
      </rPr>
      <t>lookup_array</t>
    </r>
    <r>
      <rPr>
        <b/>
        <sz val="13"/>
        <color rgb="FF333333"/>
        <rFont val="Aptos Narrow"/>
        <family val="2"/>
        <scheme val="minor"/>
      </rPr>
      <t xml:space="preserve"> = yields relative position to be used to retrieve item in </t>
    </r>
    <r>
      <rPr>
        <b/>
        <sz val="13"/>
        <color rgb="FFFF0000"/>
        <rFont val="Aptos Narrow"/>
        <family val="2"/>
        <scheme val="minor"/>
      </rPr>
      <t>return_array</t>
    </r>
  </si>
  <si>
    <r>
      <rPr>
        <b/>
        <sz val="13"/>
        <color rgb="FFFF0000"/>
        <rFont val="Aptos Narrow"/>
        <family val="2"/>
        <scheme val="minor"/>
      </rPr>
      <t>return_array</t>
    </r>
    <r>
      <rPr>
        <b/>
        <sz val="13"/>
        <color rgb="FF333333"/>
        <rFont val="Aptos Narrow"/>
        <family val="2"/>
        <scheme val="minor"/>
      </rPr>
      <t xml:space="preserve"> = contains items that you want to lookup or retrieve</t>
    </r>
  </si>
  <si>
    <r>
      <t xml:space="preserve">* </t>
    </r>
    <r>
      <rPr>
        <b/>
        <sz val="13"/>
        <color rgb="FF00B050"/>
        <rFont val="Aptos Narrow"/>
        <family val="2"/>
        <scheme val="minor"/>
      </rPr>
      <t>lookup_array</t>
    </r>
    <r>
      <rPr>
        <b/>
        <sz val="13"/>
        <color rgb="FF333333"/>
        <rFont val="Aptos Narrow"/>
        <family val="2"/>
        <scheme val="minor"/>
      </rPr>
      <t xml:space="preserve"> and </t>
    </r>
    <r>
      <rPr>
        <b/>
        <sz val="13"/>
        <color rgb="FFFF0000"/>
        <rFont val="Aptos Narrow"/>
        <family val="2"/>
        <scheme val="minor"/>
      </rPr>
      <t>return_array</t>
    </r>
    <r>
      <rPr>
        <b/>
        <sz val="13"/>
        <color rgb="FF333333"/>
        <rFont val="Aptos Narrow"/>
        <family val="2"/>
        <scheme val="minor"/>
      </rPr>
      <t xml:space="preserve"> must be the same size.</t>
    </r>
  </si>
  <si>
    <r>
      <rPr>
        <b/>
        <sz val="13"/>
        <color rgb="FF002060"/>
        <rFont val="Aptos Narrow"/>
        <family val="2"/>
        <scheme val="minor"/>
      </rPr>
      <t xml:space="preserve">[if_not_found] </t>
    </r>
    <r>
      <rPr>
        <b/>
        <sz val="13"/>
        <color rgb="FF333333"/>
        <rFont val="Aptos Narrow"/>
        <family val="2"/>
        <scheme val="minor"/>
      </rPr>
      <t xml:space="preserve">= what to put in cell if </t>
    </r>
    <r>
      <rPr>
        <b/>
        <sz val="13"/>
        <color rgb="FF0000FF"/>
        <rFont val="Aptos Narrow"/>
        <family val="2"/>
        <scheme val="minor"/>
      </rPr>
      <t>lookup_value</t>
    </r>
    <r>
      <rPr>
        <b/>
        <sz val="13"/>
        <color rgb="FF333333"/>
        <rFont val="Aptos Narrow"/>
        <family val="2"/>
        <scheme val="minor"/>
      </rPr>
      <t xml:space="preserve"> is not found in </t>
    </r>
    <r>
      <rPr>
        <b/>
        <sz val="13"/>
        <color rgb="FF00B050"/>
        <rFont val="Aptos Narrow"/>
        <family val="2"/>
        <scheme val="minor"/>
      </rPr>
      <t>lookup_array</t>
    </r>
  </si>
  <si>
    <r>
      <rPr>
        <b/>
        <sz val="13"/>
        <color rgb="FF7030A0"/>
        <rFont val="Aptos Narrow"/>
        <family val="2"/>
        <scheme val="minor"/>
      </rPr>
      <t>[match_mode]</t>
    </r>
    <r>
      <rPr>
        <b/>
        <sz val="13"/>
        <color rgb="FF333333"/>
        <rFont val="Aptos Narrow"/>
        <family val="2"/>
        <scheme val="minor"/>
      </rPr>
      <t xml:space="preserve"> =</t>
    </r>
  </si>
  <si>
    <r>
      <rPr>
        <b/>
        <sz val="13"/>
        <color theme="1"/>
        <rFont val="Aptos Narrow"/>
        <family val="2"/>
        <scheme val="minor"/>
      </rPr>
      <t>0 - Exact Match</t>
    </r>
    <r>
      <rPr>
        <sz val="13"/>
        <color theme="1"/>
        <rFont val="Aptos Narrow"/>
        <family val="2"/>
        <scheme val="minor"/>
      </rPr>
      <t xml:space="preserve"> = Default. "Quad" matches "Quad". "Quad  " does NOT match "Quad". If no match and nothing in 4th argument, #N/A.</t>
    </r>
  </si>
  <si>
    <r>
      <rPr>
        <b/>
        <sz val="13"/>
        <color theme="1"/>
        <rFont val="Aptos Narrow"/>
        <family val="2"/>
        <scheme val="minor"/>
      </rPr>
      <t>-1 - Exact Match or Next Smaller</t>
    </r>
    <r>
      <rPr>
        <sz val="13"/>
        <color theme="1"/>
        <rFont val="Aptos Narrow"/>
        <family val="2"/>
        <scheme val="minor"/>
      </rPr>
      <t xml:space="preserve"> = Use for items like tax rates and commission rates. Values do not have to be sorted.</t>
    </r>
  </si>
  <si>
    <r>
      <rPr>
        <b/>
        <sz val="13"/>
        <color theme="1"/>
        <rFont val="Aptos Narrow"/>
        <family val="2"/>
        <scheme val="minor"/>
      </rPr>
      <t>1 - Exact Match or Next Bigger</t>
    </r>
    <r>
      <rPr>
        <sz val="13"/>
        <color theme="1"/>
        <rFont val="Aptos Narrow"/>
        <family val="2"/>
        <scheme val="minor"/>
      </rPr>
      <t xml:space="preserve"> = Use for items like square footage. Values do not have to be sorted.</t>
    </r>
  </si>
  <si>
    <r>
      <rPr>
        <b/>
        <sz val="13"/>
        <color theme="1"/>
        <rFont val="Aptos Narrow"/>
        <family val="2"/>
        <scheme val="minor"/>
      </rPr>
      <t>2 - Wildcards</t>
    </r>
    <r>
      <rPr>
        <sz val="13"/>
        <color theme="1"/>
        <rFont val="Aptos Narrow"/>
        <family val="2"/>
        <scheme val="minor"/>
      </rPr>
      <t xml:space="preserve"> =&gt;  *  = zero or more characters,  ?  = single character.  "Quad*" finds anything that begins with "Quad".  "*?" finds any text.</t>
    </r>
  </si>
  <si>
    <t>[search_mode] =</t>
  </si>
  <si>
    <r>
      <rPr>
        <b/>
        <sz val="13"/>
        <color theme="1"/>
        <rFont val="Aptos Narrow"/>
        <family val="2"/>
        <scheme val="minor"/>
      </rPr>
      <t>1 - Search First to Last</t>
    </r>
    <r>
      <rPr>
        <sz val="13"/>
        <color theme="1"/>
        <rFont val="Aptos Narrow"/>
        <family val="2"/>
        <scheme val="minor"/>
      </rPr>
      <t xml:space="preserve"> = Default. When there are duplicates, it gets </t>
    </r>
    <r>
      <rPr>
        <b/>
        <sz val="13"/>
        <color theme="1"/>
        <rFont val="Aptos Narrow"/>
        <family val="2"/>
        <scheme val="minor"/>
      </rPr>
      <t>FIRST</t>
    </r>
    <r>
      <rPr>
        <sz val="13"/>
        <color theme="1"/>
        <rFont val="Aptos Narrow"/>
        <family val="2"/>
        <scheme val="minor"/>
      </rPr>
      <t xml:space="preserve"> ONE!</t>
    </r>
  </si>
  <si>
    <r>
      <rPr>
        <b/>
        <sz val="13"/>
        <color theme="1"/>
        <rFont val="Aptos Narrow"/>
        <family val="2"/>
        <scheme val="minor"/>
      </rPr>
      <t xml:space="preserve">-1 - Search Last To First </t>
    </r>
    <r>
      <rPr>
        <sz val="13"/>
        <color theme="1"/>
        <rFont val="Aptos Narrow"/>
        <family val="2"/>
        <scheme val="minor"/>
      </rPr>
      <t xml:space="preserve">= When there are Duplicates, it gets </t>
    </r>
    <r>
      <rPr>
        <b/>
        <sz val="13"/>
        <color theme="1"/>
        <rFont val="Aptos Narrow"/>
        <family val="2"/>
        <scheme val="minor"/>
      </rPr>
      <t>LAST</t>
    </r>
    <r>
      <rPr>
        <sz val="13"/>
        <color theme="1"/>
        <rFont val="Aptos Narrow"/>
        <family val="2"/>
        <scheme val="minor"/>
      </rPr>
      <t xml:space="preserve"> ONE!</t>
    </r>
  </si>
  <si>
    <r>
      <rPr>
        <b/>
        <sz val="13"/>
        <color theme="1"/>
        <rFont val="Aptos Narrow"/>
        <family val="2"/>
        <scheme val="minor"/>
      </rPr>
      <t>2 - Binary search for Smallest To Biggest Sort</t>
    </r>
    <r>
      <rPr>
        <sz val="13"/>
        <color theme="1"/>
        <rFont val="Aptos Narrow"/>
        <family val="2"/>
        <scheme val="minor"/>
      </rPr>
      <t xml:space="preserve"> = Column must be sorted. Like old VLOOKUP and MATCH Approximate Match Lookup.</t>
    </r>
  </si>
  <si>
    <r>
      <rPr>
        <b/>
        <sz val="13"/>
        <color theme="1"/>
        <rFont val="Aptos Narrow"/>
        <family val="2"/>
        <scheme val="minor"/>
      </rPr>
      <t>2 - Binary search for Biggest To Smallest Sort</t>
    </r>
    <r>
      <rPr>
        <sz val="13"/>
        <color theme="1"/>
        <rFont val="Aptos Narrow"/>
        <family val="2"/>
        <scheme val="minor"/>
      </rPr>
      <t xml:space="preserve"> = Column must be sorted. Like old MATCH -1 Approximate Match Lookup.</t>
    </r>
  </si>
  <si>
    <r>
      <t>Data Analysis</t>
    </r>
    <r>
      <rPr>
        <sz val="11"/>
        <color theme="1"/>
        <rFont val="Aptos Narrow"/>
        <family val="2"/>
        <scheme val="minor"/>
      </rPr>
      <t xml:space="preserve"> = Convert raw data into useful information to gain insight and make decisions.</t>
    </r>
  </si>
  <si>
    <t>Synonyms: Data Analytics, Analytics, Business Intelligence, Data Science, Data Analysis</t>
  </si>
  <si>
    <t>Goal: help make data-driven decisions, which tend to be more accurate &amp; help to achieve goals more consistently</t>
  </si>
  <si>
    <t>Examples:</t>
  </si>
  <si>
    <t>1) Sales data in a table converted into a Monthly SalesRep Sales Report. What are top 3 sales amounts?</t>
  </si>
  <si>
    <t>Q: If a bonus is given for the 3 biggest monthly sales amounts, who gets bonus? A: Chantel, Jo, Tyrone.</t>
  </si>
  <si>
    <t>2) Sales data in a Table converted into a Monthly Sales Trends Chart. What is the trend?</t>
  </si>
  <si>
    <t>Q: What were sales trends over last six months? A: Mostly up.</t>
  </si>
  <si>
    <r>
      <t>Raw Data</t>
    </r>
    <r>
      <rPr>
        <sz val="11"/>
        <color theme="1"/>
        <rFont val="Aptos Narrow"/>
        <family val="2"/>
        <scheme val="minor"/>
      </rPr>
      <t xml:space="preserve"> = data stored in its smallest form in a cell</t>
    </r>
  </si>
  <si>
    <t>Not Raw Data:</t>
  </si>
  <si>
    <t>Raw Data:</t>
  </si>
  <si>
    <t>Proper Data Set = Data Set = Table</t>
  </si>
  <si>
    <t>Table is made up of:</t>
  </si>
  <si>
    <r>
      <rPr>
        <b/>
        <sz val="11"/>
        <color theme="1"/>
        <rFont val="Aptos Narrow"/>
        <family val="2"/>
        <scheme val="minor"/>
      </rPr>
      <t>Field</t>
    </r>
    <r>
      <rPr>
        <sz val="11"/>
        <color theme="1"/>
        <rFont val="Aptos Narrow"/>
        <family val="2"/>
        <scheme val="minor"/>
      </rPr>
      <t xml:space="preserve"> = column in table</t>
    </r>
  </si>
  <si>
    <r>
      <rPr>
        <b/>
        <sz val="11"/>
        <color theme="1"/>
        <rFont val="Aptos Narrow"/>
        <family val="2"/>
        <scheme val="minor"/>
      </rPr>
      <t>Field Name</t>
    </r>
    <r>
      <rPr>
        <sz val="11"/>
        <color theme="1"/>
        <rFont val="Aptos Narrow"/>
        <family val="2"/>
        <scheme val="minor"/>
      </rPr>
      <t>= name at top of field that describes what data goes into field</t>
    </r>
  </si>
  <si>
    <r>
      <rPr>
        <b/>
        <sz val="11"/>
        <color theme="1"/>
        <rFont val="Aptos Narrow"/>
        <family val="2"/>
        <scheme val="minor"/>
      </rPr>
      <t>Record</t>
    </r>
    <r>
      <rPr>
        <sz val="11"/>
        <color theme="1"/>
        <rFont val="Aptos Narrow"/>
        <family val="2"/>
        <scheme val="minor"/>
      </rPr>
      <t xml:space="preserve"> = one row in table</t>
    </r>
  </si>
  <si>
    <t>Table requirements in Excel:</t>
  </si>
  <si>
    <t>1) Field names in first row</t>
  </si>
  <si>
    <t>2) Records of related data in subsequent rows</t>
  </si>
  <si>
    <t>3) Empty cells or Excel Row/Column Headers, all the way around table</t>
  </si>
  <si>
    <t>Date</t>
  </si>
  <si>
    <t>Person</t>
  </si>
  <si>
    <t>Sales</t>
  </si>
  <si>
    <t>Fields</t>
  </si>
  <si>
    <t>Survey Data</t>
  </si>
  <si>
    <t>Jim</t>
  </si>
  <si>
    <t>Records</t>
  </si>
  <si>
    <t>Yes</t>
  </si>
  <si>
    <t>Chantel</t>
  </si>
  <si>
    <t>No</t>
  </si>
  <si>
    <t>.</t>
  </si>
  <si>
    <t>Tyrone</t>
  </si>
  <si>
    <t>Jo</t>
  </si>
  <si>
    <t>Somewhat</t>
  </si>
  <si>
    <t>Power Query does these things:</t>
  </si>
  <si>
    <r>
      <rPr>
        <b/>
        <sz val="11"/>
        <color theme="1"/>
        <rFont val="Aptos Narrow"/>
        <family val="2"/>
        <scheme val="minor"/>
      </rPr>
      <t>1)</t>
    </r>
    <r>
      <rPr>
        <sz val="11"/>
        <color theme="1"/>
        <rFont val="Aptos Narrow"/>
        <family val="2"/>
        <scheme val="minor"/>
      </rPr>
      <t xml:space="preserve"> Import data from outside Excel: text files, other Excel files, databases</t>
    </r>
  </si>
  <si>
    <r>
      <rPr>
        <b/>
        <sz val="11"/>
        <color theme="1"/>
        <rFont val="Aptos Narrow"/>
        <family val="2"/>
        <scheme val="minor"/>
      </rPr>
      <t>3)</t>
    </r>
    <r>
      <rPr>
        <sz val="11"/>
        <color theme="1"/>
        <rFont val="Aptos Narrow"/>
        <family val="2"/>
        <scheme val="minor"/>
      </rPr>
      <t xml:space="preserve"> Transform data like remove unwanted columns, calculate new columns or combine </t>
    </r>
  </si>
  <si>
    <t>multiple tables into one table</t>
  </si>
  <si>
    <r>
      <rPr>
        <b/>
        <sz val="11"/>
        <color theme="1"/>
        <rFont val="Aptos Narrow"/>
        <family val="2"/>
        <scheme val="minor"/>
      </rPr>
      <t>4)</t>
    </r>
    <r>
      <rPr>
        <sz val="11"/>
        <color theme="1"/>
        <rFont val="Aptos Narrow"/>
        <family val="2"/>
        <scheme val="minor"/>
      </rPr>
      <t xml:space="preserve"> Load data to the Worksheet, PivotTable Cache or the Data Model</t>
    </r>
  </si>
  <si>
    <r>
      <rPr>
        <b/>
        <sz val="11"/>
        <color theme="1"/>
        <rFont val="Aptos Narrow"/>
        <family val="2"/>
        <scheme val="minor"/>
      </rPr>
      <t>2)</t>
    </r>
    <r>
      <rPr>
        <sz val="11"/>
        <color theme="1"/>
        <rFont val="Aptos Narrow"/>
        <family val="2"/>
        <scheme val="minor"/>
      </rPr>
      <t xml:space="preserve"> Clean Data like changing column names or adding data types (like Decimal or Text)</t>
    </r>
  </si>
  <si>
    <r>
      <rPr>
        <b/>
        <sz val="11"/>
        <color theme="1"/>
        <rFont val="Aptos Narrow"/>
        <family val="2"/>
        <scheme val="minor"/>
      </rPr>
      <t>6)</t>
    </r>
    <r>
      <rPr>
        <sz val="11"/>
        <color theme="1"/>
        <rFont val="Aptos Narrow"/>
        <family val="2"/>
        <scheme val="minor"/>
      </rPr>
      <t xml:space="preserve"> Power Query, the import, clean, transform and load data tool, is in both </t>
    </r>
    <r>
      <rPr>
        <b/>
        <sz val="11"/>
        <color theme="1"/>
        <rFont val="Aptos Narrow"/>
        <family val="2"/>
        <scheme val="minor"/>
      </rPr>
      <t>Excel</t>
    </r>
    <r>
      <rPr>
        <sz val="11"/>
        <color theme="1"/>
        <rFont val="Aptos Narrow"/>
        <family val="2"/>
        <scheme val="minor"/>
      </rPr>
      <t xml:space="preserve"> &amp; </t>
    </r>
    <r>
      <rPr>
        <b/>
        <sz val="11"/>
        <color theme="1"/>
        <rFont val="Aptos Narrow"/>
        <family val="2"/>
        <scheme val="minor"/>
      </rPr>
      <t>Power BI Desktop</t>
    </r>
  </si>
  <si>
    <r>
      <rPr>
        <b/>
        <sz val="11"/>
        <color theme="1"/>
        <rFont val="Aptos Narrow"/>
        <family val="2"/>
        <scheme val="minor"/>
      </rPr>
      <t>5)</t>
    </r>
    <r>
      <rPr>
        <sz val="11"/>
        <color theme="1"/>
        <rFont val="Aptos Narrow"/>
        <family val="2"/>
        <scheme val="minor"/>
      </rPr>
      <t xml:space="preserve"> Power Query features are in the Data Ribbon tab, Get &amp; Transform Data and Queries &amp; Connections groups.</t>
    </r>
  </si>
  <si>
    <t>2024 Professional Development Day at Highline College:</t>
  </si>
  <si>
    <r>
      <rPr>
        <u/>
        <sz val="11"/>
        <color theme="1"/>
        <rFont val="Aptos Narrow"/>
        <family val="2"/>
        <scheme val="minor"/>
      </rPr>
      <t>Topic:</t>
    </r>
    <r>
      <rPr>
        <sz val="11"/>
        <color theme="1"/>
        <rFont val="Aptos Narrow"/>
        <family val="2"/>
        <scheme val="minor"/>
      </rPr>
      <t xml:space="preserve">
Microsoft 365 Excel Makes Educational Task Easy!</t>
    </r>
  </si>
  <si>
    <t>EHSL</t>
  </si>
  <si>
    <t>ADC</t>
  </si>
  <si>
    <t>HWF</t>
  </si>
  <si>
    <t>BHT</t>
  </si>
  <si>
    <t>E</t>
  </si>
  <si>
    <t>HSS</t>
  </si>
  <si>
    <t>Flexible</t>
  </si>
  <si>
    <t>HighFlex</t>
  </si>
  <si>
    <t>350 students were asked what there class preference is: Online, Hybrid, FaceToFace, HighFlex: FaceToFace &amp; Zoom, Flexible: Online &amp; Zoom.</t>
  </si>
  <si>
    <t>Count of Student Class Preference</t>
  </si>
  <si>
    <t xml:space="preserve"> </t>
  </si>
  <si>
    <t>Excel 365 to Make Your Teaching Job Easy: Dynamic Spilled Arrays, XLOOKUP, Power Query &amp; PivotTables</t>
  </si>
  <si>
    <t>Highline College Professional Development Day 2024 presentation by Michael “excelisfin” Girvin</t>
  </si>
  <si>
    <t>Highline College Professional Development Day 2024</t>
  </si>
  <si>
    <t>Microsoft 365 Excel</t>
  </si>
  <si>
    <t>Dynamic Spilled Array Formulas</t>
  </si>
  <si>
    <t>XLOOKUP Function</t>
  </si>
  <si>
    <t>Power Query to Import Canvas Student Data</t>
  </si>
  <si>
    <t>PivotTables to Summarize Student Survey Data</t>
  </si>
  <si>
    <t>Make Your Teaching Job Easy!</t>
  </si>
  <si>
    <t>Video of Day:</t>
  </si>
  <si>
    <t>https://www.youtube.com/watch?v=rUqSuUoP2tI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</si>
</sst>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1" x14ac:knownFonts="1"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 val="doubleAccounting"/>
      <sz val="11"/>
      <color theme="1"/>
      <name val="Aptos Narrow"/>
      <family val="2"/>
      <scheme val="minor"/>
    </font>
    <font>
      <u val="doubleAccounting"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3"/>
      <color theme="0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3"/>
      <color rgb="FF333333"/>
      <name val="Aptos Narrow"/>
      <family val="2"/>
      <scheme val="minor"/>
    </font>
    <font>
      <b/>
      <sz val="13"/>
      <color rgb="FF0000FF"/>
      <name val="Aptos Narrow"/>
      <family val="2"/>
      <scheme val="minor"/>
    </font>
    <font>
      <b/>
      <sz val="13"/>
      <color rgb="FF00B050"/>
      <name val="Aptos Narrow"/>
      <family val="2"/>
      <scheme val="minor"/>
    </font>
    <font>
      <b/>
      <sz val="13"/>
      <color rgb="FFFF0000"/>
      <name val="Aptos Narrow"/>
      <family val="2"/>
      <scheme val="minor"/>
    </font>
    <font>
      <b/>
      <sz val="13"/>
      <color rgb="FF002060"/>
      <name val="Aptos Narrow"/>
      <family val="2"/>
      <scheme val="minor"/>
    </font>
    <font>
      <b/>
      <sz val="13"/>
      <color rgb="FF7030A0"/>
      <name val="Aptos Narrow"/>
      <family val="2"/>
      <scheme val="minor"/>
    </font>
    <font>
      <b/>
      <sz val="13"/>
      <color rgb="FFFFC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Aptos"/>
      <family val="2"/>
    </font>
    <font>
      <b/>
      <sz val="36"/>
      <color rgb="FF00B050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36"/>
      <color rgb="FF0000FF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20"/>
      <color theme="1"/>
      <name val="Aptos"/>
      <family val="2"/>
    </font>
    <font>
      <b/>
      <sz val="20"/>
      <color theme="0"/>
      <name val="Aptos Narrow"/>
      <family val="2"/>
      <scheme val="minor"/>
    </font>
    <font>
      <sz val="36"/>
      <color rgb="FFFF0000"/>
      <name val="Aharoni"/>
      <charset val="177"/>
    </font>
    <font>
      <sz val="36"/>
      <color rgb="FF0000FF"/>
      <name val="Aharoni"/>
      <charset val="177"/>
    </font>
    <font>
      <u/>
      <sz val="11"/>
      <color theme="1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9F7FD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3" fillId="0" borderId="1" xfId="0" applyFont="1" applyBorder="1"/>
    <xf numFmtId="10" fontId="0" fillId="2" borderId="1" xfId="0" applyNumberFormat="1" applyFill="1" applyBorder="1"/>
    <xf numFmtId="0" fontId="2" fillId="3" borderId="1" xfId="0" applyFont="1" applyFill="1" applyBorder="1"/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5" fillId="0" borderId="1" xfId="0" applyFont="1" applyBorder="1"/>
    <xf numFmtId="3" fontId="0" fillId="0" borderId="1" xfId="0" applyNumberFormat="1" applyBorder="1"/>
    <xf numFmtId="3" fontId="0" fillId="4" borderId="1" xfId="0" applyNumberFormat="1" applyFill="1" applyBorder="1"/>
    <xf numFmtId="3" fontId="0" fillId="0" borderId="0" xfId="0" applyNumberFormat="1"/>
    <xf numFmtId="3" fontId="0" fillId="2" borderId="1" xfId="0" applyNumberFormat="1" applyFill="1" applyBorder="1"/>
    <xf numFmtId="3" fontId="0" fillId="5" borderId="1" xfId="0" applyNumberFormat="1" applyFill="1" applyBorder="1"/>
    <xf numFmtId="3" fontId="6" fillId="2" borderId="1" xfId="0" applyNumberFormat="1" applyFont="1" applyFill="1" applyBorder="1"/>
    <xf numFmtId="10" fontId="0" fillId="0" borderId="0" xfId="1" applyNumberFormat="1" applyFon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2"/>
    </xf>
    <xf numFmtId="0" fontId="0" fillId="0" borderId="0" xfId="0" applyAlignment="1">
      <alignment horizontal="left" indent="6"/>
    </xf>
    <xf numFmtId="0" fontId="9" fillId="0" borderId="3" xfId="0" applyFont="1" applyBorder="1"/>
    <xf numFmtId="0" fontId="10" fillId="6" borderId="4" xfId="0" applyFont="1" applyFill="1" applyBorder="1" applyAlignment="1">
      <alignment horizontal="center"/>
    </xf>
    <xf numFmtId="0" fontId="9" fillId="0" borderId="4" xfId="0" applyFont="1" applyBorder="1"/>
    <xf numFmtId="0" fontId="10" fillId="7" borderId="4" xfId="0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1" fillId="10" borderId="5" xfId="0" applyFont="1" applyFill="1" applyBorder="1" applyAlignment="1">
      <alignment horizontal="center"/>
    </xf>
    <xf numFmtId="0" fontId="12" fillId="0" borderId="6" xfId="0" applyFont="1" applyBorder="1" applyAlignment="1">
      <alignment horizontal="left" vertical="center" indent="1"/>
    </xf>
    <xf numFmtId="0" fontId="9" fillId="0" borderId="7" xfId="0" applyFont="1" applyBorder="1"/>
    <xf numFmtId="0" fontId="9" fillId="0" borderId="8" xfId="0" applyFont="1" applyBorder="1"/>
    <xf numFmtId="0" fontId="10" fillId="6" borderId="3" xfId="0" applyFont="1" applyFill="1" applyBorder="1" applyAlignment="1">
      <alignment horizontal="center"/>
    </xf>
    <xf numFmtId="0" fontId="12" fillId="0" borderId="4" xfId="0" applyFont="1" applyBorder="1" applyAlignment="1">
      <alignment horizontal="left" indent="1"/>
    </xf>
    <xf numFmtId="0" fontId="9" fillId="0" borderId="5" xfId="0" applyFont="1" applyBorder="1"/>
    <xf numFmtId="0" fontId="10" fillId="7" borderId="9" xfId="0" applyFont="1" applyFill="1" applyBorder="1" applyAlignment="1">
      <alignment horizontal="center"/>
    </xf>
    <xf numFmtId="0" fontId="12" fillId="0" borderId="0" xfId="0" applyFont="1" applyAlignment="1">
      <alignment horizontal="left" indent="1"/>
    </xf>
    <xf numFmtId="0" fontId="9" fillId="0" borderId="0" xfId="0" applyFont="1"/>
    <xf numFmtId="0" fontId="9" fillId="0" borderId="10" xfId="0" applyFont="1" applyBorder="1"/>
    <xf numFmtId="0" fontId="10" fillId="8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left" indent="6"/>
    </xf>
    <xf numFmtId="0" fontId="12" fillId="0" borderId="0" xfId="0" applyFont="1" applyAlignment="1">
      <alignment horizontal="left" indent="12"/>
    </xf>
    <xf numFmtId="0" fontId="10" fillId="3" borderId="11" xfId="0" applyFont="1" applyFill="1" applyBorder="1" applyAlignment="1">
      <alignment horizontal="center"/>
    </xf>
    <xf numFmtId="0" fontId="12" fillId="0" borderId="12" xfId="0" applyFont="1" applyBorder="1" applyAlignment="1">
      <alignment horizontal="left" indent="1"/>
    </xf>
    <xf numFmtId="0" fontId="9" fillId="0" borderId="12" xfId="0" applyFont="1" applyBorder="1"/>
    <xf numFmtId="0" fontId="9" fillId="0" borderId="13" xfId="0" applyFont="1" applyBorder="1"/>
    <xf numFmtId="0" fontId="10" fillId="9" borderId="3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center" indent="1"/>
    </xf>
    <xf numFmtId="0" fontId="9" fillId="0" borderId="11" xfId="0" applyFont="1" applyBorder="1"/>
    <xf numFmtId="0" fontId="19" fillId="0" borderId="0" xfId="0" applyFont="1"/>
    <xf numFmtId="0" fontId="11" fillId="10" borderId="3" xfId="0" applyFont="1" applyFill="1" applyBorder="1" applyAlignment="1">
      <alignment horizontal="center"/>
    </xf>
    <xf numFmtId="0" fontId="18" fillId="0" borderId="4" xfId="0" applyFont="1" applyBorder="1" applyAlignment="1">
      <alignment vertical="center"/>
    </xf>
    <xf numFmtId="0" fontId="9" fillId="0" borderId="9" xfId="0" applyFont="1" applyBorder="1"/>
    <xf numFmtId="0" fontId="9" fillId="0" borderId="20" xfId="0" applyFont="1" applyBorder="1"/>
    <xf numFmtId="0" fontId="9" fillId="0" borderId="15" xfId="0" applyFont="1" applyBorder="1"/>
    <xf numFmtId="0" fontId="9" fillId="0" borderId="21" xfId="0" applyFont="1" applyBorder="1"/>
    <xf numFmtId="0" fontId="0" fillId="0" borderId="0" xfId="0" applyAlignment="1">
      <alignment horizontal="left" indent="3"/>
    </xf>
    <xf numFmtId="0" fontId="0" fillId="0" borderId="0" xfId="0" applyAlignment="1">
      <alignment horizontal="left" indent="1"/>
    </xf>
    <xf numFmtId="0" fontId="0" fillId="11" borderId="0" xfId="0" applyFill="1" applyAlignment="1">
      <alignment horizontal="left" indent="2"/>
    </xf>
    <xf numFmtId="0" fontId="0" fillId="11" borderId="0" xfId="0" applyFill="1"/>
    <xf numFmtId="0" fontId="0" fillId="11" borderId="0" xfId="0" applyFill="1" applyAlignment="1">
      <alignment horizontal="left" indent="4"/>
    </xf>
    <xf numFmtId="0" fontId="8" fillId="3" borderId="17" xfId="0" applyFont="1" applyFill="1" applyBorder="1"/>
    <xf numFmtId="0" fontId="8" fillId="3" borderId="18" xfId="0" applyFont="1" applyFill="1" applyBorder="1"/>
    <xf numFmtId="0" fontId="8" fillId="3" borderId="19" xfId="0" applyFont="1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4" fontId="0" fillId="0" borderId="1" xfId="0" applyNumberFormat="1" applyBorder="1"/>
    <xf numFmtId="164" fontId="0" fillId="0" borderId="1" xfId="0" applyNumberFormat="1" applyBorder="1"/>
    <xf numFmtId="0" fontId="2" fillId="12" borderId="27" xfId="0" applyFont="1" applyFill="1" applyBorder="1"/>
    <xf numFmtId="0" fontId="2" fillId="12" borderId="28" xfId="0" applyFont="1" applyFill="1" applyBorder="1"/>
    <xf numFmtId="0" fontId="2" fillId="12" borderId="29" xfId="0" applyFont="1" applyFill="1" applyBorder="1"/>
    <xf numFmtId="0" fontId="2" fillId="12" borderId="30" xfId="0" applyFont="1" applyFill="1" applyBorder="1"/>
    <xf numFmtId="14" fontId="0" fillId="13" borderId="27" xfId="0" applyNumberFormat="1" applyFill="1" applyBorder="1"/>
    <xf numFmtId="0" fontId="0" fillId="13" borderId="28" xfId="0" applyFill="1" applyBorder="1"/>
    <xf numFmtId="3" fontId="0" fillId="13" borderId="29" xfId="0" applyNumberFormat="1" applyFill="1" applyBorder="1"/>
    <xf numFmtId="0" fontId="0" fillId="13" borderId="30" xfId="0" applyFill="1" applyBorder="1"/>
    <xf numFmtId="14" fontId="0" fillId="0" borderId="27" xfId="0" applyNumberFormat="1" applyBorder="1"/>
    <xf numFmtId="0" fontId="0" fillId="0" borderId="28" xfId="0" applyBorder="1"/>
    <xf numFmtId="3" fontId="0" fillId="0" borderId="29" xfId="0" applyNumberFormat="1" applyBorder="1"/>
    <xf numFmtId="0" fontId="0" fillId="0" borderId="30" xfId="0" applyBorder="1"/>
    <xf numFmtId="0" fontId="0" fillId="0" borderId="0" xfId="0" applyAlignment="1">
      <alignment horizontal="center"/>
    </xf>
    <xf numFmtId="14" fontId="0" fillId="13" borderId="31" xfId="0" applyNumberFormat="1" applyFill="1" applyBorder="1"/>
    <xf numFmtId="0" fontId="0" fillId="13" borderId="32" xfId="0" applyFill="1" applyBorder="1"/>
    <xf numFmtId="3" fontId="0" fillId="13" borderId="33" xfId="0" applyNumberFormat="1" applyFill="1" applyBorder="1"/>
    <xf numFmtId="0" fontId="0" fillId="13" borderId="34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3" fillId="0" borderId="9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2" xfId="0" applyBorder="1" applyAlignment="1">
      <alignment wrapText="1"/>
    </xf>
    <xf numFmtId="0" fontId="8" fillId="3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10" fontId="0" fillId="2" borderId="1" xfId="1" applyNumberFormat="1" applyFont="1" applyFill="1" applyBorder="1"/>
    <xf numFmtId="0" fontId="21" fillId="0" borderId="0" xfId="0" applyFont="1"/>
    <xf numFmtId="0" fontId="22" fillId="14" borderId="0" xfId="0" applyFont="1" applyFill="1" applyAlignment="1">
      <alignment horizontal="centerContinuous"/>
    </xf>
    <xf numFmtId="0" fontId="23" fillId="14" borderId="0" xfId="0" applyFont="1" applyFill="1" applyAlignment="1">
      <alignment horizontal="centerContinuous"/>
    </xf>
    <xf numFmtId="0" fontId="0" fillId="14" borderId="0" xfId="0" applyFill="1" applyAlignment="1">
      <alignment horizontal="centerContinuous"/>
    </xf>
    <xf numFmtId="0" fontId="24" fillId="14" borderId="0" xfId="0" applyFont="1" applyFill="1" applyAlignment="1">
      <alignment horizontal="centerContinuous"/>
    </xf>
    <xf numFmtId="0" fontId="0" fillId="14" borderId="41" xfId="0" applyFill="1" applyBorder="1" applyAlignment="1">
      <alignment horizontal="centerContinuous"/>
    </xf>
    <xf numFmtId="0" fontId="0" fillId="14" borderId="40" xfId="0" applyFill="1" applyBorder="1" applyAlignment="1">
      <alignment horizontal="centerContinuous"/>
    </xf>
    <xf numFmtId="0" fontId="27" fillId="3" borderId="40" xfId="0" applyFont="1" applyFill="1" applyBorder="1" applyAlignment="1">
      <alignment horizontal="centerContinuous"/>
    </xf>
    <xf numFmtId="0" fontId="8" fillId="3" borderId="0" xfId="0" applyFont="1" applyFill="1" applyAlignment="1">
      <alignment horizontal="centerContinuous"/>
    </xf>
    <xf numFmtId="0" fontId="8" fillId="3" borderId="41" xfId="0" applyFont="1" applyFill="1" applyBorder="1" applyAlignment="1">
      <alignment horizontal="centerContinuous"/>
    </xf>
    <xf numFmtId="0" fontId="8" fillId="3" borderId="40" xfId="0" applyFont="1" applyFill="1" applyBorder="1"/>
    <xf numFmtId="0" fontId="8" fillId="3" borderId="0" xfId="0" applyFont="1" applyFill="1"/>
    <xf numFmtId="0" fontId="8" fillId="3" borderId="41" xfId="0" applyFont="1" applyFill="1" applyBorder="1"/>
    <xf numFmtId="0" fontId="8" fillId="3" borderId="42" xfId="0" applyFont="1" applyFill="1" applyBorder="1"/>
    <xf numFmtId="0" fontId="8" fillId="3" borderId="43" xfId="0" applyFont="1" applyFill="1" applyBorder="1"/>
    <xf numFmtId="0" fontId="8" fillId="3" borderId="44" xfId="0" applyFont="1" applyFill="1" applyBorder="1"/>
    <xf numFmtId="0" fontId="28" fillId="14" borderId="40" xfId="0" applyFont="1" applyFill="1" applyBorder="1" applyAlignment="1">
      <alignment horizontal="centerContinuous"/>
    </xf>
    <xf numFmtId="0" fontId="29" fillId="14" borderId="40" xfId="0" applyFont="1" applyFill="1" applyBorder="1" applyAlignment="1">
      <alignment horizontal="centerContinuous"/>
    </xf>
    <xf numFmtId="0" fontId="26" fillId="14" borderId="37" xfId="0" applyFont="1" applyFill="1" applyBorder="1" applyAlignment="1">
      <alignment horizontal="centerContinuous" vertical="center"/>
    </xf>
    <xf numFmtId="0" fontId="0" fillId="14" borderId="38" xfId="0" applyFill="1" applyBorder="1" applyAlignment="1">
      <alignment horizontal="centerContinuous" vertical="center"/>
    </xf>
    <xf numFmtId="0" fontId="25" fillId="14" borderId="38" xfId="0" applyFont="1" applyFill="1" applyBorder="1" applyAlignment="1">
      <alignment horizontal="centerContinuous" vertical="center"/>
    </xf>
    <xf numFmtId="0" fontId="0" fillId="14" borderId="39" xfId="0" applyFill="1" applyBorder="1" applyAlignment="1">
      <alignment horizontal="centerContinuous" vertical="center"/>
    </xf>
    <xf numFmtId="0" fontId="9" fillId="0" borderId="22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30" fillId="0" borderId="0" xfId="2" applyFill="1" applyBorder="1" applyAlignment="1">
      <alignment wrapText="1"/>
    </xf>
  </cellXfs>
  <cellStyles count="3">
    <cellStyle name="Hyperlink" xfId="2" builtinId="8"/>
    <cellStyle name="Normal" xfId="0" builtinId="0"/>
    <cellStyle name="Percent" xfId="1" builtinId="5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000FF"/>
      <color rgb="FFE9F7FD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3" Type="http://schemas.openxmlformats.org/officeDocument/2006/relationships/image" Target="../media/image4.jpg"/><Relationship Id="rId7" Type="http://schemas.openxmlformats.org/officeDocument/2006/relationships/image" Target="../media/image8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6" Type="http://schemas.openxmlformats.org/officeDocument/2006/relationships/image" Target="../media/image7.jpg"/><Relationship Id="rId5" Type="http://schemas.openxmlformats.org/officeDocument/2006/relationships/image" Target="../media/image6.jpg"/><Relationship Id="rId4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g"/><Relationship Id="rId1" Type="http://schemas.openxmlformats.org/officeDocument/2006/relationships/image" Target="../media/image10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62754</xdr:colOff>
      <xdr:row>0</xdr:row>
      <xdr:rowOff>89258</xdr:rowOff>
    </xdr:from>
    <xdr:to>
      <xdr:col>13</xdr:col>
      <xdr:colOff>219448</xdr:colOff>
      <xdr:row>9</xdr:row>
      <xdr:rowOff>71328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40D691C-9DE2-2021-D7CD-04D4722D45C3}"/>
            </a:ext>
          </a:extLst>
        </xdr:cNvPr>
        <xdr:cNvSpPr/>
      </xdr:nvSpPr>
      <xdr:spPr>
        <a:xfrm>
          <a:off x="4329954" y="89258"/>
          <a:ext cx="3832223" cy="1595717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chemeClr val="tx1"/>
              </a:solidFill>
            </a:rPr>
            <a:t>Q1: What % students are in STEM pathway and took an online class?</a:t>
          </a:r>
          <a:br>
            <a:rPr lang="en-US" sz="1100" b="0">
              <a:solidFill>
                <a:schemeClr val="tx1"/>
              </a:solidFill>
            </a:rPr>
          </a:br>
          <a:r>
            <a:rPr lang="en-US" sz="1100" b="0" baseline="0">
              <a:solidFill>
                <a:schemeClr val="tx1"/>
              </a:solidFill>
            </a:rPr>
            <a:t>    </a:t>
          </a:r>
          <a:r>
            <a:rPr lang="en-US" sz="1100" b="0">
              <a:solidFill>
                <a:schemeClr val="tx1"/>
              </a:solidFill>
            </a:rPr>
            <a:t>(Count of all students is denominator, use % of Grand Total)</a:t>
          </a:r>
          <a:br>
            <a:rPr lang="en-US" sz="1100" b="0">
              <a:solidFill>
                <a:schemeClr val="tx1"/>
              </a:solidFill>
            </a:rPr>
          </a:br>
          <a:endParaRPr lang="en-US" sz="1100" b="0">
            <a:solidFill>
              <a:schemeClr val="tx1"/>
            </a:solidFill>
          </a:endParaRPr>
        </a:p>
        <a:p>
          <a:pPr algn="l"/>
          <a:r>
            <a:rPr lang="en-US" sz="1100" b="1">
              <a:solidFill>
                <a:schemeClr val="tx1"/>
              </a:solidFill>
            </a:rPr>
            <a:t>Q2: What % of online students are in STEM pathway?</a:t>
          </a:r>
          <a:br>
            <a:rPr lang="en-US" sz="1100" b="0">
              <a:solidFill>
                <a:schemeClr val="tx1"/>
              </a:solidFill>
            </a:rPr>
          </a:br>
          <a:r>
            <a:rPr lang="en-US" sz="1100" b="0" baseline="0">
              <a:solidFill>
                <a:schemeClr val="tx1"/>
              </a:solidFill>
            </a:rPr>
            <a:t>    </a:t>
          </a:r>
          <a:r>
            <a:rPr lang="en-US" sz="1100" b="0">
              <a:solidFill>
                <a:schemeClr val="tx1"/>
              </a:solidFill>
            </a:rPr>
            <a:t>(Count of online students is denominator, use % of Row Total)</a:t>
          </a:r>
          <a:br>
            <a:rPr lang="en-US" sz="1100" b="0">
              <a:solidFill>
                <a:schemeClr val="tx1"/>
              </a:solidFill>
            </a:rPr>
          </a:br>
          <a:endParaRPr lang="en-US" sz="1100" b="0">
            <a:solidFill>
              <a:schemeClr val="tx1"/>
            </a:solidFill>
          </a:endParaRPr>
        </a:p>
        <a:p>
          <a:pPr algn="l"/>
          <a:r>
            <a:rPr lang="en-US" sz="1100" b="1">
              <a:solidFill>
                <a:schemeClr val="tx1"/>
              </a:solidFill>
            </a:rPr>
            <a:t>Q3: What % of STEM students took an online class?</a:t>
          </a:r>
          <a:br>
            <a:rPr lang="en-US" sz="1100" b="0">
              <a:solidFill>
                <a:schemeClr val="tx1"/>
              </a:solidFill>
            </a:rPr>
          </a:br>
          <a:r>
            <a:rPr lang="en-US" sz="1100" b="0" baseline="0">
              <a:solidFill>
                <a:schemeClr val="tx1"/>
              </a:solidFill>
            </a:rPr>
            <a:t>    </a:t>
          </a:r>
          <a:r>
            <a:rPr lang="en-US" sz="1100" b="0">
              <a:solidFill>
                <a:schemeClr val="tx1"/>
              </a:solidFill>
            </a:rPr>
            <a:t>(Count of STEM students is denominator, use % of Column Total</a:t>
          </a:r>
        </a:p>
      </xdr:txBody>
    </xdr:sp>
    <xdr:clientData/>
  </xdr:twoCellAnchor>
  <xdr:twoCellAnchor editAs="oneCell">
    <xdr:from>
      <xdr:col>22</xdr:col>
      <xdr:colOff>153570</xdr:colOff>
      <xdr:row>1</xdr:row>
      <xdr:rowOff>18319</xdr:rowOff>
    </xdr:from>
    <xdr:to>
      <xdr:col>26</xdr:col>
      <xdr:colOff>579315</xdr:colOff>
      <xdr:row>8</xdr:row>
      <xdr:rowOff>25939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554F74-06FA-8360-18F5-9C799E76F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12135" y="197613"/>
          <a:ext cx="2864145" cy="126267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62754</xdr:colOff>
      <xdr:row>0</xdr:row>
      <xdr:rowOff>89258</xdr:rowOff>
    </xdr:from>
    <xdr:to>
      <xdr:col>13</xdr:col>
      <xdr:colOff>219448</xdr:colOff>
      <xdr:row>9</xdr:row>
      <xdr:rowOff>71328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013D4CA-8F0D-424E-B08E-8F3567D794DF}"/>
            </a:ext>
          </a:extLst>
        </xdr:cNvPr>
        <xdr:cNvSpPr/>
      </xdr:nvSpPr>
      <xdr:spPr>
        <a:xfrm>
          <a:off x="7629414" y="89258"/>
          <a:ext cx="4820134" cy="1627990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solidFill>
                <a:schemeClr val="tx1"/>
              </a:solidFill>
            </a:rPr>
            <a:t>Q1: What % students are in STEM pathway and took an online class?</a:t>
          </a:r>
          <a:br>
            <a:rPr lang="en-US" sz="1100" b="0">
              <a:solidFill>
                <a:schemeClr val="tx1"/>
              </a:solidFill>
            </a:rPr>
          </a:br>
          <a:r>
            <a:rPr lang="en-US" sz="1100" b="0" baseline="0">
              <a:solidFill>
                <a:schemeClr val="tx1"/>
              </a:solidFill>
            </a:rPr>
            <a:t>    </a:t>
          </a:r>
          <a:r>
            <a:rPr lang="en-US" sz="1100" b="0">
              <a:solidFill>
                <a:schemeClr val="tx1"/>
              </a:solidFill>
            </a:rPr>
            <a:t>(Count of all students is denominator, use % of Grand Total)</a:t>
          </a:r>
          <a:br>
            <a:rPr lang="en-US" sz="1100" b="0">
              <a:solidFill>
                <a:schemeClr val="tx1"/>
              </a:solidFill>
            </a:rPr>
          </a:br>
          <a:endParaRPr lang="en-US" sz="1100" b="0">
            <a:solidFill>
              <a:schemeClr val="tx1"/>
            </a:solidFill>
          </a:endParaRPr>
        </a:p>
        <a:p>
          <a:pPr algn="l"/>
          <a:r>
            <a:rPr lang="en-US" sz="1100" b="1">
              <a:solidFill>
                <a:schemeClr val="tx1"/>
              </a:solidFill>
            </a:rPr>
            <a:t>Q2: What % of online students are in STEM pathway?</a:t>
          </a:r>
          <a:br>
            <a:rPr lang="en-US" sz="1100" b="0">
              <a:solidFill>
                <a:schemeClr val="tx1"/>
              </a:solidFill>
            </a:rPr>
          </a:br>
          <a:r>
            <a:rPr lang="en-US" sz="1100" b="0" baseline="0">
              <a:solidFill>
                <a:schemeClr val="tx1"/>
              </a:solidFill>
            </a:rPr>
            <a:t>    </a:t>
          </a:r>
          <a:r>
            <a:rPr lang="en-US" sz="1100" b="0">
              <a:solidFill>
                <a:schemeClr val="tx1"/>
              </a:solidFill>
            </a:rPr>
            <a:t>(Count of online students is denominator, use % of Row Total)</a:t>
          </a:r>
          <a:br>
            <a:rPr lang="en-US" sz="1100" b="0">
              <a:solidFill>
                <a:schemeClr val="tx1"/>
              </a:solidFill>
            </a:rPr>
          </a:br>
          <a:endParaRPr lang="en-US" sz="1100" b="0">
            <a:solidFill>
              <a:schemeClr val="tx1"/>
            </a:solidFill>
          </a:endParaRPr>
        </a:p>
        <a:p>
          <a:pPr algn="l"/>
          <a:r>
            <a:rPr lang="en-US" sz="1100" b="1">
              <a:solidFill>
                <a:schemeClr val="tx1"/>
              </a:solidFill>
            </a:rPr>
            <a:t>Q3: What % of STEM students took an online class?</a:t>
          </a:r>
          <a:br>
            <a:rPr lang="en-US" sz="1100" b="0">
              <a:solidFill>
                <a:schemeClr val="tx1"/>
              </a:solidFill>
            </a:rPr>
          </a:br>
          <a:r>
            <a:rPr lang="en-US" sz="1100" b="0" baseline="0">
              <a:solidFill>
                <a:schemeClr val="tx1"/>
              </a:solidFill>
            </a:rPr>
            <a:t>    </a:t>
          </a:r>
          <a:r>
            <a:rPr lang="en-US" sz="1100" b="0">
              <a:solidFill>
                <a:schemeClr val="tx1"/>
              </a:solidFill>
            </a:rPr>
            <a:t>(Count of STEM students is denominator, use % of Column Total</a:t>
          </a:r>
        </a:p>
      </xdr:txBody>
    </xdr:sp>
    <xdr:clientData/>
  </xdr:twoCellAnchor>
  <xdr:twoCellAnchor editAs="oneCell">
    <xdr:from>
      <xdr:col>22</xdr:col>
      <xdr:colOff>153570</xdr:colOff>
      <xdr:row>1</xdr:row>
      <xdr:rowOff>18319</xdr:rowOff>
    </xdr:from>
    <xdr:to>
      <xdr:col>26</xdr:col>
      <xdr:colOff>579315</xdr:colOff>
      <xdr:row>8</xdr:row>
      <xdr:rowOff>25939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70DB02-1F9D-43A8-ABD6-36581516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3970" y="201199"/>
          <a:ext cx="2864145" cy="128778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97543</xdr:colOff>
      <xdr:row>10</xdr:row>
      <xdr:rowOff>114350</xdr:rowOff>
    </xdr:from>
    <xdr:to>
      <xdr:col>10</xdr:col>
      <xdr:colOff>568616</xdr:colOff>
      <xdr:row>10</xdr:row>
      <xdr:rowOff>752525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6056D9-7CAC-44FF-A28F-71AFB045A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643" y="2149525"/>
          <a:ext cx="5182773" cy="63817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102796</xdr:colOff>
      <xdr:row>10</xdr:row>
      <xdr:rowOff>783743</xdr:rowOff>
    </xdr:from>
    <xdr:to>
      <xdr:col>13</xdr:col>
      <xdr:colOff>383370</xdr:colOff>
      <xdr:row>10</xdr:row>
      <xdr:rowOff>1440968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63CA19-2236-47A7-BF63-97F17C2E3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896" y="2818918"/>
          <a:ext cx="6849649" cy="65722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109450</xdr:colOff>
      <xdr:row>10</xdr:row>
      <xdr:rowOff>1473096</xdr:rowOff>
    </xdr:from>
    <xdr:to>
      <xdr:col>13</xdr:col>
      <xdr:colOff>271111</xdr:colOff>
      <xdr:row>10</xdr:row>
      <xdr:rowOff>2139846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6A421F-5F15-40E4-AFCF-6AC1BB461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"/>
        <a:stretch/>
      </xdr:blipFill>
      <xdr:spPr>
        <a:xfrm>
          <a:off x="1036550" y="3508271"/>
          <a:ext cx="6730736" cy="66675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108750</xdr:colOff>
      <xdr:row>10</xdr:row>
      <xdr:rowOff>2167911</xdr:rowOff>
    </xdr:from>
    <xdr:to>
      <xdr:col>12</xdr:col>
      <xdr:colOff>341698</xdr:colOff>
      <xdr:row>10</xdr:row>
      <xdr:rowOff>2834662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FEEAA4-FEA8-46F7-9752-333F2A748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850" y="4203086"/>
          <a:ext cx="6182898" cy="66675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81973</xdr:colOff>
      <xdr:row>17</xdr:row>
      <xdr:rowOff>120999</xdr:rowOff>
    </xdr:from>
    <xdr:to>
      <xdr:col>10</xdr:col>
      <xdr:colOff>169083</xdr:colOff>
      <xdr:row>20</xdr:row>
      <xdr:rowOff>142450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3C6898D-34A5-4719-B03D-7971E0955F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"/>
        <a:stretch/>
      </xdr:blipFill>
      <xdr:spPr>
        <a:xfrm>
          <a:off x="1009073" y="7772749"/>
          <a:ext cx="4798810" cy="689882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81973</xdr:colOff>
      <xdr:row>20</xdr:row>
      <xdr:rowOff>181777</xdr:rowOff>
    </xdr:from>
    <xdr:to>
      <xdr:col>10</xdr:col>
      <xdr:colOff>524169</xdr:colOff>
      <xdr:row>23</xdr:row>
      <xdr:rowOff>199297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5651265-3248-4054-A9DE-E24880572F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"/>
        <a:stretch/>
      </xdr:blipFill>
      <xdr:spPr>
        <a:xfrm>
          <a:off x="1009073" y="8490752"/>
          <a:ext cx="5153896" cy="68595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70066</xdr:colOff>
      <xdr:row>24</xdr:row>
      <xdr:rowOff>22666</xdr:rowOff>
    </xdr:from>
    <xdr:to>
      <xdr:col>13</xdr:col>
      <xdr:colOff>418094</xdr:colOff>
      <xdr:row>27</xdr:row>
      <xdr:rowOff>6019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E47564A-BD34-4C3B-830B-EACEE4D884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693"/>
        <a:stretch/>
      </xdr:blipFill>
      <xdr:spPr>
        <a:xfrm>
          <a:off x="996108" y="9330708"/>
          <a:ext cx="6914986" cy="66597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75319</xdr:colOff>
      <xdr:row>27</xdr:row>
      <xdr:rowOff>46390</xdr:rowOff>
    </xdr:from>
    <xdr:to>
      <xdr:col>13</xdr:col>
      <xdr:colOff>476252</xdr:colOff>
      <xdr:row>30</xdr:row>
      <xdr:rowOff>72871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5E1748F-8550-439F-B07C-E5DC741A93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4592"/>
        <a:stretch/>
      </xdr:blipFill>
      <xdr:spPr>
        <a:xfrm>
          <a:off x="1002419" y="9888890"/>
          <a:ext cx="6970008" cy="69491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82826</xdr:colOff>
      <xdr:row>60</xdr:row>
      <xdr:rowOff>132522</xdr:rowOff>
    </xdr:from>
    <xdr:to>
      <xdr:col>6</xdr:col>
      <xdr:colOff>1</xdr:colOff>
      <xdr:row>60</xdr:row>
      <xdr:rowOff>132522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74A14F00-F540-449E-83B7-BDAED7A5ED72}"/>
            </a:ext>
          </a:extLst>
        </xdr:cNvPr>
        <xdr:cNvCxnSpPr/>
      </xdr:nvCxnSpPr>
      <xdr:spPr>
        <a:xfrm flipH="1">
          <a:off x="2587901" y="11270422"/>
          <a:ext cx="526775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94415</xdr:colOff>
      <xdr:row>61</xdr:row>
      <xdr:rowOff>94422</xdr:rowOff>
    </xdr:from>
    <xdr:to>
      <xdr:col>6</xdr:col>
      <xdr:colOff>11590</xdr:colOff>
      <xdr:row>61</xdr:row>
      <xdr:rowOff>94422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47971588-035C-4496-A5CB-0A61DB1E638C}"/>
            </a:ext>
          </a:extLst>
        </xdr:cNvPr>
        <xdr:cNvCxnSpPr/>
      </xdr:nvCxnSpPr>
      <xdr:spPr>
        <a:xfrm flipH="1">
          <a:off x="2599490" y="11419647"/>
          <a:ext cx="526775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94415</xdr:colOff>
      <xdr:row>62</xdr:row>
      <xdr:rowOff>94422</xdr:rowOff>
    </xdr:from>
    <xdr:to>
      <xdr:col>6</xdr:col>
      <xdr:colOff>11590</xdr:colOff>
      <xdr:row>62</xdr:row>
      <xdr:rowOff>94422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5796992-8E5D-4D73-9B16-ED1B5DAE6A21}"/>
            </a:ext>
          </a:extLst>
        </xdr:cNvPr>
        <xdr:cNvCxnSpPr/>
      </xdr:nvCxnSpPr>
      <xdr:spPr>
        <a:xfrm flipH="1">
          <a:off x="2599490" y="11606972"/>
          <a:ext cx="526775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94415</xdr:colOff>
      <xdr:row>63</xdr:row>
      <xdr:rowOff>94422</xdr:rowOff>
    </xdr:from>
    <xdr:to>
      <xdr:col>6</xdr:col>
      <xdr:colOff>11590</xdr:colOff>
      <xdr:row>63</xdr:row>
      <xdr:rowOff>94422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BAA7488-1C36-4133-9670-227D9CB9777D}"/>
            </a:ext>
          </a:extLst>
        </xdr:cNvPr>
        <xdr:cNvCxnSpPr/>
      </xdr:nvCxnSpPr>
      <xdr:spPr>
        <a:xfrm flipH="1">
          <a:off x="2599490" y="11794297"/>
          <a:ext cx="526775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82826</xdr:colOff>
      <xdr:row>60</xdr:row>
      <xdr:rowOff>132522</xdr:rowOff>
    </xdr:from>
    <xdr:to>
      <xdr:col>11</xdr:col>
      <xdr:colOff>1</xdr:colOff>
      <xdr:row>60</xdr:row>
      <xdr:rowOff>132522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F3DE49E0-5B67-437C-8EBF-B0103B280B39}"/>
            </a:ext>
          </a:extLst>
        </xdr:cNvPr>
        <xdr:cNvCxnSpPr/>
      </xdr:nvCxnSpPr>
      <xdr:spPr>
        <a:xfrm flipH="1">
          <a:off x="5604151" y="11270422"/>
          <a:ext cx="526775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94415</xdr:colOff>
      <xdr:row>61</xdr:row>
      <xdr:rowOff>94422</xdr:rowOff>
    </xdr:from>
    <xdr:to>
      <xdr:col>11</xdr:col>
      <xdr:colOff>11590</xdr:colOff>
      <xdr:row>61</xdr:row>
      <xdr:rowOff>94422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1DDD8E11-3004-4E7D-8EAC-2CB0652B9A35}"/>
            </a:ext>
          </a:extLst>
        </xdr:cNvPr>
        <xdr:cNvCxnSpPr/>
      </xdr:nvCxnSpPr>
      <xdr:spPr>
        <a:xfrm flipH="1">
          <a:off x="5615740" y="11419647"/>
          <a:ext cx="526775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94415</xdr:colOff>
      <xdr:row>62</xdr:row>
      <xdr:rowOff>94422</xdr:rowOff>
    </xdr:from>
    <xdr:to>
      <xdr:col>11</xdr:col>
      <xdr:colOff>11590</xdr:colOff>
      <xdr:row>62</xdr:row>
      <xdr:rowOff>94422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A47CA0AE-E76C-475D-BA6D-442B23F2B707}"/>
            </a:ext>
          </a:extLst>
        </xdr:cNvPr>
        <xdr:cNvCxnSpPr/>
      </xdr:nvCxnSpPr>
      <xdr:spPr>
        <a:xfrm flipH="1">
          <a:off x="5615740" y="11606972"/>
          <a:ext cx="526775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94415</xdr:colOff>
      <xdr:row>63</xdr:row>
      <xdr:rowOff>94422</xdr:rowOff>
    </xdr:from>
    <xdr:to>
      <xdr:col>11</xdr:col>
      <xdr:colOff>11590</xdr:colOff>
      <xdr:row>63</xdr:row>
      <xdr:rowOff>94422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5FBEA8D8-BF9C-499E-BF99-6C06C87BAA65}"/>
            </a:ext>
          </a:extLst>
        </xdr:cNvPr>
        <xdr:cNvCxnSpPr/>
      </xdr:nvCxnSpPr>
      <xdr:spPr>
        <a:xfrm flipH="1">
          <a:off x="5615740" y="11794297"/>
          <a:ext cx="526775" cy="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91586</xdr:colOff>
      <xdr:row>24</xdr:row>
      <xdr:rowOff>134655</xdr:rowOff>
    </xdr:from>
    <xdr:to>
      <xdr:col>11</xdr:col>
      <xdr:colOff>849</xdr:colOff>
      <xdr:row>35</xdr:row>
      <xdr:rowOff>74544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D4A2943-83D9-4AB1-A62E-7C62B2D7D0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524"/>
        <a:stretch/>
      </xdr:blipFill>
      <xdr:spPr>
        <a:xfrm>
          <a:off x="190011" y="4528855"/>
          <a:ext cx="5941763" cy="200046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2</xdr:col>
      <xdr:colOff>158485</xdr:colOff>
      <xdr:row>25</xdr:row>
      <xdr:rowOff>104488</xdr:rowOff>
    </xdr:from>
    <xdr:to>
      <xdr:col>6</xdr:col>
      <xdr:colOff>236297</xdr:colOff>
      <xdr:row>32</xdr:row>
      <xdr:rowOff>111816</xdr:rowOff>
    </xdr:to>
    <xdr:sp macro="" textlink="">
      <xdr:nvSpPr>
        <xdr:cNvPr id="11" name="Arrow: Right 10">
          <a:extLst>
            <a:ext uri="{FF2B5EF4-FFF2-40B4-BE49-F238E27FC236}">
              <a16:creationId xmlns:a16="http://schemas.microsoft.com/office/drawing/2014/main" id="{E92730E8-B9DA-4698-8D45-974CC7B7C8CB}"/>
            </a:ext>
          </a:extLst>
        </xdr:cNvPr>
        <xdr:cNvSpPr/>
      </xdr:nvSpPr>
      <xdr:spPr>
        <a:xfrm>
          <a:off x="1015735" y="4686013"/>
          <a:ext cx="2335237" cy="1318603"/>
        </a:xfrm>
        <a:prstGeom prst="rightArrow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chemeClr val="tx1"/>
              </a:solidFill>
            </a:rPr>
            <a:t>Data</a:t>
          </a:r>
          <a:r>
            <a:rPr lang="en-US" sz="1400" b="1" baseline="0">
              <a:solidFill>
                <a:schemeClr val="tx1"/>
              </a:solidFill>
            </a:rPr>
            <a:t> Into Information to gain insight</a:t>
          </a:r>
          <a:endParaRPr lang="en-US" sz="14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2</xdr:col>
      <xdr:colOff>416</xdr:colOff>
      <xdr:row>7</xdr:row>
      <xdr:rowOff>115961</xdr:rowOff>
    </xdr:from>
    <xdr:to>
      <xdr:col>11</xdr:col>
      <xdr:colOff>74959</xdr:colOff>
      <xdr:row>21</xdr:row>
      <xdr:rowOff>86224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DCA7AA5-4938-43B8-BB3B-2742EF03B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666" y="1325636"/>
          <a:ext cx="5348218" cy="25928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22860</xdr:rowOff>
        </xdr:from>
        <xdr:to>
          <xdr:col>9</xdr:col>
          <xdr:colOff>220980</xdr:colOff>
          <xdr:row>39</xdr:row>
          <xdr:rowOff>83820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E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120314</xdr:colOff>
      <xdr:row>10</xdr:row>
      <xdr:rowOff>58037</xdr:rowOff>
    </xdr:from>
    <xdr:to>
      <xdr:col>5</xdr:col>
      <xdr:colOff>127330</xdr:colOff>
      <xdr:row>18</xdr:row>
      <xdr:rowOff>124547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595774-B6CC-4812-9884-C5EB32E05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39" y="1791587"/>
          <a:ext cx="1835816" cy="156511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rvin, Michael" refreshedDate="45567.679518287034" createdVersion="8" refreshedVersion="8" minRefreshableVersion="3" recordCount="350" xr:uid="{50FBC91F-A2E6-4B18-B5A0-0EA8E35A36E2}">
  <cacheSource type="worksheet">
    <worksheetSource ref="B5:C355" sheet="PivotTables (an)"/>
  </cacheSource>
  <cacheFields count="2">
    <cacheField name="Pathway" numFmtId="0">
      <sharedItems count="8">
        <s v="EHSL"/>
        <s v="ADC"/>
        <s v="STEM"/>
        <s v="HWF"/>
        <s v="ELCAP"/>
        <s v="E"/>
        <s v="BHT"/>
        <s v="HSS"/>
      </sharedItems>
    </cacheField>
    <cacheField name="Student Class Preference" numFmtId="0">
      <sharedItems count="5">
        <s v="Flexible"/>
        <s v="Hybrid"/>
        <s v="Online"/>
        <s v="HighFlex"/>
        <s v="FaceToFac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">
  <r>
    <x v="0"/>
    <x v="0"/>
  </r>
  <r>
    <x v="1"/>
    <x v="1"/>
  </r>
  <r>
    <x v="2"/>
    <x v="2"/>
  </r>
  <r>
    <x v="2"/>
    <x v="0"/>
  </r>
  <r>
    <x v="3"/>
    <x v="2"/>
  </r>
  <r>
    <x v="4"/>
    <x v="1"/>
  </r>
  <r>
    <x v="2"/>
    <x v="1"/>
  </r>
  <r>
    <x v="3"/>
    <x v="2"/>
  </r>
  <r>
    <x v="3"/>
    <x v="2"/>
  </r>
  <r>
    <x v="5"/>
    <x v="2"/>
  </r>
  <r>
    <x v="2"/>
    <x v="2"/>
  </r>
  <r>
    <x v="6"/>
    <x v="0"/>
  </r>
  <r>
    <x v="3"/>
    <x v="3"/>
  </r>
  <r>
    <x v="2"/>
    <x v="2"/>
  </r>
  <r>
    <x v="2"/>
    <x v="2"/>
  </r>
  <r>
    <x v="2"/>
    <x v="1"/>
  </r>
  <r>
    <x v="0"/>
    <x v="0"/>
  </r>
  <r>
    <x v="0"/>
    <x v="2"/>
  </r>
  <r>
    <x v="6"/>
    <x v="0"/>
  </r>
  <r>
    <x v="4"/>
    <x v="2"/>
  </r>
  <r>
    <x v="6"/>
    <x v="1"/>
  </r>
  <r>
    <x v="4"/>
    <x v="4"/>
  </r>
  <r>
    <x v="2"/>
    <x v="1"/>
  </r>
  <r>
    <x v="2"/>
    <x v="2"/>
  </r>
  <r>
    <x v="3"/>
    <x v="4"/>
  </r>
  <r>
    <x v="2"/>
    <x v="1"/>
  </r>
  <r>
    <x v="7"/>
    <x v="0"/>
  </r>
  <r>
    <x v="2"/>
    <x v="2"/>
  </r>
  <r>
    <x v="3"/>
    <x v="2"/>
  </r>
  <r>
    <x v="0"/>
    <x v="2"/>
  </r>
  <r>
    <x v="1"/>
    <x v="0"/>
  </r>
  <r>
    <x v="7"/>
    <x v="1"/>
  </r>
  <r>
    <x v="4"/>
    <x v="1"/>
  </r>
  <r>
    <x v="2"/>
    <x v="2"/>
  </r>
  <r>
    <x v="2"/>
    <x v="1"/>
  </r>
  <r>
    <x v="5"/>
    <x v="4"/>
  </r>
  <r>
    <x v="2"/>
    <x v="1"/>
  </r>
  <r>
    <x v="4"/>
    <x v="2"/>
  </r>
  <r>
    <x v="1"/>
    <x v="3"/>
  </r>
  <r>
    <x v="7"/>
    <x v="2"/>
  </r>
  <r>
    <x v="0"/>
    <x v="0"/>
  </r>
  <r>
    <x v="6"/>
    <x v="2"/>
  </r>
  <r>
    <x v="4"/>
    <x v="0"/>
  </r>
  <r>
    <x v="3"/>
    <x v="2"/>
  </r>
  <r>
    <x v="2"/>
    <x v="2"/>
  </r>
  <r>
    <x v="6"/>
    <x v="0"/>
  </r>
  <r>
    <x v="0"/>
    <x v="1"/>
  </r>
  <r>
    <x v="2"/>
    <x v="2"/>
  </r>
  <r>
    <x v="4"/>
    <x v="2"/>
  </r>
  <r>
    <x v="2"/>
    <x v="2"/>
  </r>
  <r>
    <x v="0"/>
    <x v="2"/>
  </r>
  <r>
    <x v="4"/>
    <x v="2"/>
  </r>
  <r>
    <x v="2"/>
    <x v="2"/>
  </r>
  <r>
    <x v="2"/>
    <x v="3"/>
  </r>
  <r>
    <x v="0"/>
    <x v="0"/>
  </r>
  <r>
    <x v="2"/>
    <x v="1"/>
  </r>
  <r>
    <x v="2"/>
    <x v="4"/>
  </r>
  <r>
    <x v="2"/>
    <x v="3"/>
  </r>
  <r>
    <x v="4"/>
    <x v="2"/>
  </r>
  <r>
    <x v="1"/>
    <x v="2"/>
  </r>
  <r>
    <x v="2"/>
    <x v="3"/>
  </r>
  <r>
    <x v="7"/>
    <x v="0"/>
  </r>
  <r>
    <x v="3"/>
    <x v="0"/>
  </r>
  <r>
    <x v="3"/>
    <x v="2"/>
  </r>
  <r>
    <x v="3"/>
    <x v="1"/>
  </r>
  <r>
    <x v="2"/>
    <x v="0"/>
  </r>
  <r>
    <x v="7"/>
    <x v="0"/>
  </r>
  <r>
    <x v="6"/>
    <x v="2"/>
  </r>
  <r>
    <x v="2"/>
    <x v="2"/>
  </r>
  <r>
    <x v="1"/>
    <x v="2"/>
  </r>
  <r>
    <x v="6"/>
    <x v="1"/>
  </r>
  <r>
    <x v="2"/>
    <x v="0"/>
  </r>
  <r>
    <x v="3"/>
    <x v="4"/>
  </r>
  <r>
    <x v="0"/>
    <x v="0"/>
  </r>
  <r>
    <x v="3"/>
    <x v="2"/>
  </r>
  <r>
    <x v="3"/>
    <x v="0"/>
  </r>
  <r>
    <x v="2"/>
    <x v="1"/>
  </r>
  <r>
    <x v="0"/>
    <x v="3"/>
  </r>
  <r>
    <x v="4"/>
    <x v="2"/>
  </r>
  <r>
    <x v="0"/>
    <x v="1"/>
  </r>
  <r>
    <x v="1"/>
    <x v="3"/>
  </r>
  <r>
    <x v="0"/>
    <x v="4"/>
  </r>
  <r>
    <x v="2"/>
    <x v="4"/>
  </r>
  <r>
    <x v="6"/>
    <x v="2"/>
  </r>
  <r>
    <x v="4"/>
    <x v="2"/>
  </r>
  <r>
    <x v="6"/>
    <x v="3"/>
  </r>
  <r>
    <x v="3"/>
    <x v="4"/>
  </r>
  <r>
    <x v="2"/>
    <x v="3"/>
  </r>
  <r>
    <x v="0"/>
    <x v="3"/>
  </r>
  <r>
    <x v="3"/>
    <x v="0"/>
  </r>
  <r>
    <x v="0"/>
    <x v="1"/>
  </r>
  <r>
    <x v="3"/>
    <x v="2"/>
  </r>
  <r>
    <x v="7"/>
    <x v="0"/>
  </r>
  <r>
    <x v="2"/>
    <x v="2"/>
  </r>
  <r>
    <x v="0"/>
    <x v="2"/>
  </r>
  <r>
    <x v="0"/>
    <x v="2"/>
  </r>
  <r>
    <x v="4"/>
    <x v="1"/>
  </r>
  <r>
    <x v="2"/>
    <x v="0"/>
  </r>
  <r>
    <x v="2"/>
    <x v="2"/>
  </r>
  <r>
    <x v="2"/>
    <x v="2"/>
  </r>
  <r>
    <x v="3"/>
    <x v="0"/>
  </r>
  <r>
    <x v="0"/>
    <x v="1"/>
  </r>
  <r>
    <x v="7"/>
    <x v="2"/>
  </r>
  <r>
    <x v="0"/>
    <x v="2"/>
  </r>
  <r>
    <x v="2"/>
    <x v="0"/>
  </r>
  <r>
    <x v="2"/>
    <x v="2"/>
  </r>
  <r>
    <x v="0"/>
    <x v="0"/>
  </r>
  <r>
    <x v="2"/>
    <x v="2"/>
  </r>
  <r>
    <x v="2"/>
    <x v="3"/>
  </r>
  <r>
    <x v="7"/>
    <x v="0"/>
  </r>
  <r>
    <x v="3"/>
    <x v="0"/>
  </r>
  <r>
    <x v="2"/>
    <x v="3"/>
  </r>
  <r>
    <x v="2"/>
    <x v="1"/>
  </r>
  <r>
    <x v="4"/>
    <x v="2"/>
  </r>
  <r>
    <x v="1"/>
    <x v="1"/>
  </r>
  <r>
    <x v="1"/>
    <x v="2"/>
  </r>
  <r>
    <x v="5"/>
    <x v="2"/>
  </r>
  <r>
    <x v="5"/>
    <x v="0"/>
  </r>
  <r>
    <x v="2"/>
    <x v="1"/>
  </r>
  <r>
    <x v="7"/>
    <x v="4"/>
  </r>
  <r>
    <x v="4"/>
    <x v="0"/>
  </r>
  <r>
    <x v="0"/>
    <x v="4"/>
  </r>
  <r>
    <x v="0"/>
    <x v="2"/>
  </r>
  <r>
    <x v="2"/>
    <x v="2"/>
  </r>
  <r>
    <x v="3"/>
    <x v="1"/>
  </r>
  <r>
    <x v="3"/>
    <x v="1"/>
  </r>
  <r>
    <x v="3"/>
    <x v="0"/>
  </r>
  <r>
    <x v="4"/>
    <x v="1"/>
  </r>
  <r>
    <x v="4"/>
    <x v="2"/>
  </r>
  <r>
    <x v="6"/>
    <x v="2"/>
  </r>
  <r>
    <x v="3"/>
    <x v="2"/>
  </r>
  <r>
    <x v="5"/>
    <x v="3"/>
  </r>
  <r>
    <x v="6"/>
    <x v="0"/>
  </r>
  <r>
    <x v="6"/>
    <x v="0"/>
  </r>
  <r>
    <x v="0"/>
    <x v="0"/>
  </r>
  <r>
    <x v="1"/>
    <x v="3"/>
  </r>
  <r>
    <x v="2"/>
    <x v="0"/>
  </r>
  <r>
    <x v="5"/>
    <x v="1"/>
  </r>
  <r>
    <x v="2"/>
    <x v="1"/>
  </r>
  <r>
    <x v="5"/>
    <x v="2"/>
  </r>
  <r>
    <x v="3"/>
    <x v="1"/>
  </r>
  <r>
    <x v="1"/>
    <x v="1"/>
  </r>
  <r>
    <x v="2"/>
    <x v="2"/>
  </r>
  <r>
    <x v="1"/>
    <x v="0"/>
  </r>
  <r>
    <x v="4"/>
    <x v="1"/>
  </r>
  <r>
    <x v="2"/>
    <x v="0"/>
  </r>
  <r>
    <x v="2"/>
    <x v="2"/>
  </r>
  <r>
    <x v="4"/>
    <x v="4"/>
  </r>
  <r>
    <x v="0"/>
    <x v="0"/>
  </r>
  <r>
    <x v="6"/>
    <x v="2"/>
  </r>
  <r>
    <x v="3"/>
    <x v="2"/>
  </r>
  <r>
    <x v="1"/>
    <x v="2"/>
  </r>
  <r>
    <x v="2"/>
    <x v="0"/>
  </r>
  <r>
    <x v="6"/>
    <x v="2"/>
  </r>
  <r>
    <x v="5"/>
    <x v="0"/>
  </r>
  <r>
    <x v="1"/>
    <x v="2"/>
  </r>
  <r>
    <x v="3"/>
    <x v="2"/>
  </r>
  <r>
    <x v="1"/>
    <x v="2"/>
  </r>
  <r>
    <x v="7"/>
    <x v="2"/>
  </r>
  <r>
    <x v="1"/>
    <x v="3"/>
  </r>
  <r>
    <x v="7"/>
    <x v="0"/>
  </r>
  <r>
    <x v="4"/>
    <x v="3"/>
  </r>
  <r>
    <x v="2"/>
    <x v="0"/>
  </r>
  <r>
    <x v="3"/>
    <x v="2"/>
  </r>
  <r>
    <x v="0"/>
    <x v="0"/>
  </r>
  <r>
    <x v="2"/>
    <x v="2"/>
  </r>
  <r>
    <x v="3"/>
    <x v="2"/>
  </r>
  <r>
    <x v="0"/>
    <x v="2"/>
  </r>
  <r>
    <x v="2"/>
    <x v="0"/>
  </r>
  <r>
    <x v="1"/>
    <x v="2"/>
  </r>
  <r>
    <x v="7"/>
    <x v="2"/>
  </r>
  <r>
    <x v="7"/>
    <x v="2"/>
  </r>
  <r>
    <x v="0"/>
    <x v="1"/>
  </r>
  <r>
    <x v="5"/>
    <x v="0"/>
  </r>
  <r>
    <x v="5"/>
    <x v="2"/>
  </r>
  <r>
    <x v="2"/>
    <x v="0"/>
  </r>
  <r>
    <x v="7"/>
    <x v="0"/>
  </r>
  <r>
    <x v="2"/>
    <x v="2"/>
  </r>
  <r>
    <x v="5"/>
    <x v="2"/>
  </r>
  <r>
    <x v="0"/>
    <x v="1"/>
  </r>
  <r>
    <x v="0"/>
    <x v="2"/>
  </r>
  <r>
    <x v="6"/>
    <x v="2"/>
  </r>
  <r>
    <x v="3"/>
    <x v="0"/>
  </r>
  <r>
    <x v="0"/>
    <x v="4"/>
  </r>
  <r>
    <x v="0"/>
    <x v="1"/>
  </r>
  <r>
    <x v="4"/>
    <x v="2"/>
  </r>
  <r>
    <x v="0"/>
    <x v="4"/>
  </r>
  <r>
    <x v="2"/>
    <x v="1"/>
  </r>
  <r>
    <x v="4"/>
    <x v="0"/>
  </r>
  <r>
    <x v="0"/>
    <x v="1"/>
  </r>
  <r>
    <x v="2"/>
    <x v="0"/>
  </r>
  <r>
    <x v="0"/>
    <x v="2"/>
  </r>
  <r>
    <x v="2"/>
    <x v="2"/>
  </r>
  <r>
    <x v="7"/>
    <x v="2"/>
  </r>
  <r>
    <x v="7"/>
    <x v="3"/>
  </r>
  <r>
    <x v="3"/>
    <x v="4"/>
  </r>
  <r>
    <x v="1"/>
    <x v="3"/>
  </r>
  <r>
    <x v="6"/>
    <x v="0"/>
  </r>
  <r>
    <x v="4"/>
    <x v="1"/>
  </r>
  <r>
    <x v="0"/>
    <x v="1"/>
  </r>
  <r>
    <x v="3"/>
    <x v="1"/>
  </r>
  <r>
    <x v="6"/>
    <x v="0"/>
  </r>
  <r>
    <x v="0"/>
    <x v="0"/>
  </r>
  <r>
    <x v="0"/>
    <x v="2"/>
  </r>
  <r>
    <x v="2"/>
    <x v="2"/>
  </r>
  <r>
    <x v="1"/>
    <x v="0"/>
  </r>
  <r>
    <x v="5"/>
    <x v="2"/>
  </r>
  <r>
    <x v="0"/>
    <x v="2"/>
  </r>
  <r>
    <x v="2"/>
    <x v="3"/>
  </r>
  <r>
    <x v="4"/>
    <x v="4"/>
  </r>
  <r>
    <x v="4"/>
    <x v="2"/>
  </r>
  <r>
    <x v="4"/>
    <x v="1"/>
  </r>
  <r>
    <x v="0"/>
    <x v="2"/>
  </r>
  <r>
    <x v="0"/>
    <x v="1"/>
  </r>
  <r>
    <x v="2"/>
    <x v="2"/>
  </r>
  <r>
    <x v="2"/>
    <x v="0"/>
  </r>
  <r>
    <x v="4"/>
    <x v="0"/>
  </r>
  <r>
    <x v="1"/>
    <x v="3"/>
  </r>
  <r>
    <x v="7"/>
    <x v="0"/>
  </r>
  <r>
    <x v="2"/>
    <x v="1"/>
  </r>
  <r>
    <x v="2"/>
    <x v="2"/>
  </r>
  <r>
    <x v="2"/>
    <x v="1"/>
  </r>
  <r>
    <x v="2"/>
    <x v="1"/>
  </r>
  <r>
    <x v="0"/>
    <x v="4"/>
  </r>
  <r>
    <x v="0"/>
    <x v="0"/>
  </r>
  <r>
    <x v="1"/>
    <x v="1"/>
  </r>
  <r>
    <x v="0"/>
    <x v="0"/>
  </r>
  <r>
    <x v="2"/>
    <x v="0"/>
  </r>
  <r>
    <x v="0"/>
    <x v="2"/>
  </r>
  <r>
    <x v="7"/>
    <x v="0"/>
  </r>
  <r>
    <x v="4"/>
    <x v="2"/>
  </r>
  <r>
    <x v="7"/>
    <x v="0"/>
  </r>
  <r>
    <x v="1"/>
    <x v="2"/>
  </r>
  <r>
    <x v="7"/>
    <x v="2"/>
  </r>
  <r>
    <x v="6"/>
    <x v="1"/>
  </r>
  <r>
    <x v="7"/>
    <x v="2"/>
  </r>
  <r>
    <x v="0"/>
    <x v="2"/>
  </r>
  <r>
    <x v="0"/>
    <x v="2"/>
  </r>
  <r>
    <x v="0"/>
    <x v="2"/>
  </r>
  <r>
    <x v="2"/>
    <x v="3"/>
  </r>
  <r>
    <x v="2"/>
    <x v="1"/>
  </r>
  <r>
    <x v="4"/>
    <x v="3"/>
  </r>
  <r>
    <x v="7"/>
    <x v="3"/>
  </r>
  <r>
    <x v="3"/>
    <x v="2"/>
  </r>
  <r>
    <x v="6"/>
    <x v="0"/>
  </r>
  <r>
    <x v="2"/>
    <x v="0"/>
  </r>
  <r>
    <x v="2"/>
    <x v="2"/>
  </r>
  <r>
    <x v="4"/>
    <x v="0"/>
  </r>
  <r>
    <x v="2"/>
    <x v="2"/>
  </r>
  <r>
    <x v="4"/>
    <x v="4"/>
  </r>
  <r>
    <x v="1"/>
    <x v="2"/>
  </r>
  <r>
    <x v="6"/>
    <x v="0"/>
  </r>
  <r>
    <x v="2"/>
    <x v="2"/>
  </r>
  <r>
    <x v="5"/>
    <x v="0"/>
  </r>
  <r>
    <x v="4"/>
    <x v="3"/>
  </r>
  <r>
    <x v="2"/>
    <x v="4"/>
  </r>
  <r>
    <x v="0"/>
    <x v="2"/>
  </r>
  <r>
    <x v="0"/>
    <x v="2"/>
  </r>
  <r>
    <x v="5"/>
    <x v="3"/>
  </r>
  <r>
    <x v="1"/>
    <x v="0"/>
  </r>
  <r>
    <x v="4"/>
    <x v="2"/>
  </r>
  <r>
    <x v="3"/>
    <x v="0"/>
  </r>
  <r>
    <x v="0"/>
    <x v="3"/>
  </r>
  <r>
    <x v="4"/>
    <x v="1"/>
  </r>
  <r>
    <x v="5"/>
    <x v="2"/>
  </r>
  <r>
    <x v="7"/>
    <x v="2"/>
  </r>
  <r>
    <x v="2"/>
    <x v="0"/>
  </r>
  <r>
    <x v="5"/>
    <x v="1"/>
  </r>
  <r>
    <x v="4"/>
    <x v="4"/>
  </r>
  <r>
    <x v="6"/>
    <x v="2"/>
  </r>
  <r>
    <x v="6"/>
    <x v="0"/>
  </r>
  <r>
    <x v="6"/>
    <x v="4"/>
  </r>
  <r>
    <x v="1"/>
    <x v="0"/>
  </r>
  <r>
    <x v="5"/>
    <x v="3"/>
  </r>
  <r>
    <x v="0"/>
    <x v="0"/>
  </r>
  <r>
    <x v="4"/>
    <x v="0"/>
  </r>
  <r>
    <x v="2"/>
    <x v="2"/>
  </r>
  <r>
    <x v="7"/>
    <x v="0"/>
  </r>
  <r>
    <x v="1"/>
    <x v="4"/>
  </r>
  <r>
    <x v="3"/>
    <x v="2"/>
  </r>
  <r>
    <x v="5"/>
    <x v="2"/>
  </r>
  <r>
    <x v="4"/>
    <x v="1"/>
  </r>
  <r>
    <x v="1"/>
    <x v="2"/>
  </r>
  <r>
    <x v="3"/>
    <x v="0"/>
  </r>
  <r>
    <x v="2"/>
    <x v="4"/>
  </r>
  <r>
    <x v="4"/>
    <x v="0"/>
  </r>
  <r>
    <x v="6"/>
    <x v="2"/>
  </r>
  <r>
    <x v="6"/>
    <x v="2"/>
  </r>
  <r>
    <x v="7"/>
    <x v="1"/>
  </r>
  <r>
    <x v="2"/>
    <x v="1"/>
  </r>
  <r>
    <x v="4"/>
    <x v="2"/>
  </r>
  <r>
    <x v="6"/>
    <x v="0"/>
  </r>
  <r>
    <x v="4"/>
    <x v="1"/>
  </r>
  <r>
    <x v="5"/>
    <x v="2"/>
  </r>
  <r>
    <x v="2"/>
    <x v="3"/>
  </r>
  <r>
    <x v="0"/>
    <x v="0"/>
  </r>
  <r>
    <x v="4"/>
    <x v="2"/>
  </r>
  <r>
    <x v="4"/>
    <x v="1"/>
  </r>
  <r>
    <x v="2"/>
    <x v="2"/>
  </r>
  <r>
    <x v="3"/>
    <x v="2"/>
  </r>
  <r>
    <x v="4"/>
    <x v="2"/>
  </r>
  <r>
    <x v="6"/>
    <x v="2"/>
  </r>
  <r>
    <x v="1"/>
    <x v="2"/>
  </r>
  <r>
    <x v="4"/>
    <x v="2"/>
  </r>
  <r>
    <x v="3"/>
    <x v="1"/>
  </r>
  <r>
    <x v="1"/>
    <x v="0"/>
  </r>
  <r>
    <x v="0"/>
    <x v="4"/>
  </r>
  <r>
    <x v="2"/>
    <x v="0"/>
  </r>
  <r>
    <x v="2"/>
    <x v="1"/>
  </r>
  <r>
    <x v="3"/>
    <x v="1"/>
  </r>
  <r>
    <x v="4"/>
    <x v="2"/>
  </r>
  <r>
    <x v="5"/>
    <x v="1"/>
  </r>
  <r>
    <x v="0"/>
    <x v="0"/>
  </r>
  <r>
    <x v="0"/>
    <x v="0"/>
  </r>
  <r>
    <x v="2"/>
    <x v="2"/>
  </r>
  <r>
    <x v="0"/>
    <x v="1"/>
  </r>
  <r>
    <x v="6"/>
    <x v="3"/>
  </r>
  <r>
    <x v="2"/>
    <x v="4"/>
  </r>
  <r>
    <x v="2"/>
    <x v="0"/>
  </r>
  <r>
    <x v="1"/>
    <x v="4"/>
  </r>
  <r>
    <x v="0"/>
    <x v="4"/>
  </r>
  <r>
    <x v="0"/>
    <x v="0"/>
  </r>
  <r>
    <x v="3"/>
    <x v="2"/>
  </r>
  <r>
    <x v="4"/>
    <x v="0"/>
  </r>
  <r>
    <x v="4"/>
    <x v="1"/>
  </r>
  <r>
    <x v="0"/>
    <x v="0"/>
  </r>
  <r>
    <x v="2"/>
    <x v="4"/>
  </r>
  <r>
    <x v="6"/>
    <x v="2"/>
  </r>
  <r>
    <x v="4"/>
    <x v="0"/>
  </r>
  <r>
    <x v="3"/>
    <x v="2"/>
  </r>
  <r>
    <x v="0"/>
    <x v="1"/>
  </r>
  <r>
    <x v="6"/>
    <x v="2"/>
  </r>
  <r>
    <x v="7"/>
    <x v="0"/>
  </r>
  <r>
    <x v="4"/>
    <x v="3"/>
  </r>
  <r>
    <x v="1"/>
    <x v="1"/>
  </r>
  <r>
    <x v="0"/>
    <x v="0"/>
  </r>
  <r>
    <x v="2"/>
    <x v="1"/>
  </r>
  <r>
    <x v="6"/>
    <x v="3"/>
  </r>
  <r>
    <x v="3"/>
    <x v="4"/>
  </r>
  <r>
    <x v="4"/>
    <x v="1"/>
  </r>
  <r>
    <x v="1"/>
    <x v="4"/>
  </r>
  <r>
    <x v="1"/>
    <x v="0"/>
  </r>
  <r>
    <x v="2"/>
    <x v="4"/>
  </r>
  <r>
    <x v="5"/>
    <x v="3"/>
  </r>
  <r>
    <x v="6"/>
    <x v="4"/>
  </r>
  <r>
    <x v="4"/>
    <x v="1"/>
  </r>
  <r>
    <x v="6"/>
    <x v="0"/>
  </r>
  <r>
    <x v="2"/>
    <x v="4"/>
  </r>
  <r>
    <x v="0"/>
    <x v="3"/>
  </r>
  <r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5F6144-F963-4F42-B23B-DD9CEA7D298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E5:G11" firstHeaderRow="0" firstDataRow="1" firstDataCol="1"/>
  <pivotFields count="2">
    <pivotField compact="0" outline="0" showAll="0"/>
    <pivotField axis="axisRow" dataField="1" compact="0" outline="0" showAll="0" sortType="descending">
      <items count="6">
        <item x="4"/>
        <item x="0"/>
        <item x="3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</pivotFields>
  <rowFields count="1">
    <field x="1"/>
  </rowFields>
  <rowItems count="6">
    <i>
      <x v="4"/>
    </i>
    <i>
      <x v="1"/>
    </i>
    <i>
      <x v="3"/>
    </i>
    <i>
      <x v="2"/>
    </i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1" subtotal="count" baseField="0" baseItem="0"/>
    <dataField name="% of Total" fld="1" subtotal="count" showDataAs="percentOfCo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71235C-0801-4C75-A5D4-DC51AC8CFA37}" name="PivotTable3" cacheId="0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multipleFieldFilters="0">
  <location ref="I12:R19" firstHeaderRow="1" firstDataRow="2" firstDataCol="1"/>
  <pivotFields count="2">
    <pivotField axis="axisCol" compact="0" outline="0" showAll="0">
      <items count="9">
        <item x="1"/>
        <item x="6"/>
        <item x="5"/>
        <item x="0"/>
        <item x="4"/>
        <item x="7"/>
        <item x="3"/>
        <item x="2"/>
        <item t="default"/>
      </items>
    </pivotField>
    <pivotField axis="axisRow" dataField="1" compact="0" outline="0" showAll="0">
      <items count="6">
        <item x="4"/>
        <item x="0"/>
        <item x="3"/>
        <item x="1"/>
        <item x="2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Student Class Preferenc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002ECE0-F6A0-4F09-8442-06CC8EAC050B}" autoFormatId="16" applyNumberFormats="0" applyBorderFormats="0" applyFontFormats="0" applyPatternFormats="0" applyAlignmentFormats="0" applyWidthHeightFormats="0">
  <queryTableRefresh nextId="8">
    <queryTableFields count="7">
      <queryTableField id="1" name="Student" tableColumnId="1"/>
      <queryTableField id="2" name="ID" tableColumnId="2"/>
      <queryTableField id="3" name="T1" tableColumnId="3"/>
      <queryTableField id="4" name="T2" tableColumnId="4"/>
      <queryTableField id="5" name="T3" tableColumnId="5"/>
      <queryTableField id="6" name="T4" tableColumnId="6"/>
      <queryTableField id="7" name="T5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C56611-01E3-4C3E-A089-472F350146C0}" name="Solution" displayName="Solution" ref="B8:H18" tableType="queryTable" totalsRowShown="0">
  <autoFilter ref="B8:H18" xr:uid="{8ABFEF29-3B60-43AB-9E91-C69E0CFF7369}"/>
  <tableColumns count="7">
    <tableColumn id="1" xr3:uid="{232F1D1F-15F7-4DD4-BFC2-45E779E800C4}" uniqueName="1" name="Student" queryTableFieldId="1" dataDxfId="1"/>
    <tableColumn id="2" xr3:uid="{5B1400F4-81D9-4E08-B843-68538BA311B6}" uniqueName="2" name="ID" queryTableFieldId="2" dataDxfId="0"/>
    <tableColumn id="3" xr3:uid="{FD445AF7-F16B-4A31-BF52-1B818289B5C3}" uniqueName="3" name="T1" queryTableFieldId="3"/>
    <tableColumn id="4" xr3:uid="{ED66FF47-0EDF-493F-A90F-EA063D8EAAD9}" uniqueName="4" name="T2" queryTableFieldId="4"/>
    <tableColumn id="5" xr3:uid="{79F97459-9E63-4A2A-96A1-B6B56A4D0741}" uniqueName="5" name="T3" queryTableFieldId="5"/>
    <tableColumn id="6" xr3:uid="{F4278E3B-5336-4634-969A-0E311439F586}" uniqueName="6" name="T4" queryTableFieldId="6"/>
    <tableColumn id="7" xr3:uid="{07CAB3F8-CC5F-4181-9712-11E3013E4643}" uniqueName="7" name="T5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rUqSuUoP2tI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2.emf"/><Relationship Id="rId4" Type="http://schemas.openxmlformats.org/officeDocument/2006/relationships/package" Target="../embeddings/Microsoft_Word_Document.docx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26F4-923B-48AE-A2CF-D77B9A214F79}">
  <dimension ref="B2:B29"/>
  <sheetViews>
    <sheetView zoomScale="85" zoomScaleNormal="85" workbookViewId="0">
      <selection activeCell="B2" sqref="B2"/>
    </sheetView>
  </sheetViews>
  <sheetFormatPr defaultRowHeight="14.4" x14ac:dyDescent="0.3"/>
  <sheetData>
    <row r="2" spans="2:2" x14ac:dyDescent="0.3">
      <c r="B2" s="103" t="s">
        <v>193</v>
      </c>
    </row>
    <row r="28" spans="2:2" x14ac:dyDescent="0.3">
      <c r="B28" t="s">
        <v>192</v>
      </c>
    </row>
    <row r="29" spans="2:2" x14ac:dyDescent="0.3">
      <c r="B29">
        <f>LEN(B28)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4139E-EB9A-4E5E-BD1E-CE1FC26A2E58}">
  <sheetPr>
    <tabColor rgb="FFFFFF00"/>
  </sheetPr>
  <dimension ref="A1:J13"/>
  <sheetViews>
    <sheetView showGridLines="0" zoomScale="115" zoomScaleNormal="115" workbookViewId="0">
      <selection activeCell="N5" sqref="N5"/>
    </sheetView>
  </sheetViews>
  <sheetFormatPr defaultRowHeight="14.4" x14ac:dyDescent="0.3"/>
  <cols>
    <col min="3" max="4" width="11.6640625" customWidth="1"/>
    <col min="6" max="6" width="11.44140625" customWidth="1"/>
    <col min="7" max="7" width="20" customWidth="1"/>
    <col min="10" max="10" width="19.109375" bestFit="1" customWidth="1"/>
  </cols>
  <sheetData>
    <row r="1" spans="1:10" ht="43.8" customHeight="1" thickTop="1" x14ac:dyDescent="0.3">
      <c r="A1" s="121" t="s">
        <v>194</v>
      </c>
      <c r="B1" s="122"/>
      <c r="C1" s="122"/>
      <c r="D1" s="123"/>
      <c r="E1" s="123"/>
      <c r="F1" s="123"/>
      <c r="G1" s="123"/>
      <c r="H1" s="122"/>
      <c r="I1" s="122"/>
      <c r="J1" s="124"/>
    </row>
    <row r="2" spans="1:10" ht="58.2" customHeight="1" x14ac:dyDescent="0.9">
      <c r="A2" s="119" t="s">
        <v>195</v>
      </c>
      <c r="B2" s="106"/>
      <c r="C2" s="104"/>
      <c r="D2" s="105"/>
      <c r="E2" s="105"/>
      <c r="F2" s="105"/>
      <c r="G2" s="105"/>
      <c r="H2" s="106"/>
      <c r="I2" s="106"/>
      <c r="J2" s="108"/>
    </row>
    <row r="3" spans="1:10" ht="47.4" x14ac:dyDescent="0.9">
      <c r="A3" s="120" t="s">
        <v>200</v>
      </c>
      <c r="B3" s="106"/>
      <c r="C3" s="107"/>
      <c r="D3" s="105"/>
      <c r="E3" s="105"/>
      <c r="F3" s="105"/>
      <c r="G3" s="105"/>
      <c r="H3" s="106"/>
      <c r="I3" s="106"/>
      <c r="J3" s="108"/>
    </row>
    <row r="4" spans="1:10" x14ac:dyDescent="0.3">
      <c r="A4" s="109"/>
      <c r="B4" s="106"/>
      <c r="C4" s="106"/>
      <c r="D4" s="106"/>
      <c r="E4" s="106"/>
      <c r="F4" s="106"/>
      <c r="G4" s="106"/>
      <c r="H4" s="106"/>
      <c r="I4" s="106"/>
      <c r="J4" s="108"/>
    </row>
    <row r="5" spans="1:10" ht="25.8" x14ac:dyDescent="0.5">
      <c r="A5" s="110" t="s">
        <v>197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10" ht="25.8" x14ac:dyDescent="0.5">
      <c r="A6" s="110" t="s">
        <v>196</v>
      </c>
      <c r="B6" s="111"/>
      <c r="C6" s="111"/>
      <c r="D6" s="111"/>
      <c r="E6" s="111"/>
      <c r="F6" s="111"/>
      <c r="G6" s="111"/>
      <c r="H6" s="111"/>
      <c r="I6" s="111"/>
      <c r="J6" s="112"/>
    </row>
    <row r="7" spans="1:10" ht="25.8" x14ac:dyDescent="0.5">
      <c r="A7" s="110" t="s">
        <v>198</v>
      </c>
      <c r="B7" s="111"/>
      <c r="C7" s="111"/>
      <c r="D7" s="111"/>
      <c r="E7" s="111"/>
      <c r="F7" s="111"/>
      <c r="G7" s="111"/>
      <c r="H7" s="111"/>
      <c r="I7" s="111"/>
      <c r="J7" s="112"/>
    </row>
    <row r="8" spans="1:10" ht="25.8" x14ac:dyDescent="0.5">
      <c r="A8" s="110" t="s">
        <v>199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x14ac:dyDescent="0.3">
      <c r="A9" s="113"/>
      <c r="B9" s="114"/>
      <c r="C9" s="114"/>
      <c r="D9" s="114"/>
      <c r="E9" s="114"/>
      <c r="F9" s="114"/>
      <c r="G9" s="114"/>
      <c r="H9" s="114"/>
      <c r="I9" s="114"/>
      <c r="J9" s="115"/>
    </row>
    <row r="10" spans="1:10" x14ac:dyDescent="0.3">
      <c r="A10" s="113"/>
      <c r="B10" s="114"/>
      <c r="C10" s="114"/>
      <c r="D10" s="114"/>
      <c r="E10" s="114"/>
      <c r="F10" s="114"/>
      <c r="G10" s="114"/>
      <c r="H10" s="114"/>
      <c r="I10" s="114"/>
      <c r="J10" s="115"/>
    </row>
    <row r="11" spans="1:10" x14ac:dyDescent="0.3">
      <c r="A11" s="113"/>
      <c r="B11" s="114"/>
      <c r="C11" s="114"/>
      <c r="D11" s="114"/>
      <c r="E11" s="114"/>
      <c r="F11" s="114"/>
      <c r="G11" s="114"/>
      <c r="H11" s="114"/>
      <c r="I11" s="114"/>
      <c r="J11" s="115"/>
    </row>
    <row r="12" spans="1:10" ht="15" thickBot="1" x14ac:dyDescent="0.35">
      <c r="A12" s="116"/>
      <c r="B12" s="117"/>
      <c r="C12" s="117"/>
      <c r="D12" s="117"/>
      <c r="E12" s="117"/>
      <c r="F12" s="117"/>
      <c r="G12" s="117"/>
      <c r="H12" s="117"/>
      <c r="I12" s="117"/>
      <c r="J12" s="118"/>
    </row>
    <row r="13" spans="1:10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E8C90-1DA0-4572-BA5D-3198999F5BC3}">
  <sheetPr>
    <tabColor rgb="FFFFFF00"/>
  </sheetPr>
  <dimension ref="B2:B10"/>
  <sheetViews>
    <sheetView showGridLines="0" tabSelected="1" zoomScale="160" zoomScaleNormal="160" workbookViewId="0">
      <selection activeCell="B11" sqref="B11"/>
    </sheetView>
  </sheetViews>
  <sheetFormatPr defaultRowHeight="14.4" x14ac:dyDescent="0.3"/>
  <cols>
    <col min="1" max="1" width="3.77734375" customWidth="1"/>
    <col min="2" max="2" width="67.33203125" customWidth="1"/>
    <col min="3" max="3" width="75" customWidth="1"/>
    <col min="4" max="4" width="67.109375" bestFit="1" customWidth="1"/>
  </cols>
  <sheetData>
    <row r="2" spans="2:2" x14ac:dyDescent="0.3">
      <c r="B2" s="100" t="s">
        <v>179</v>
      </c>
    </row>
    <row r="3" spans="2:2" ht="28.8" x14ac:dyDescent="0.3">
      <c r="B3" s="101" t="s">
        <v>180</v>
      </c>
    </row>
    <row r="4" spans="2:2" ht="22.8" customHeight="1" x14ac:dyDescent="0.3">
      <c r="B4" s="97" t="s">
        <v>99</v>
      </c>
    </row>
    <row r="5" spans="2:2" ht="22.8" customHeight="1" x14ac:dyDescent="0.3">
      <c r="B5" s="98" t="s">
        <v>0</v>
      </c>
    </row>
    <row r="6" spans="2:2" ht="22.8" customHeight="1" x14ac:dyDescent="0.3">
      <c r="B6" s="98" t="s">
        <v>1</v>
      </c>
    </row>
    <row r="7" spans="2:2" ht="22.8" customHeight="1" x14ac:dyDescent="0.3">
      <c r="B7" s="99" t="s">
        <v>100</v>
      </c>
    </row>
    <row r="9" spans="2:2" x14ac:dyDescent="0.3">
      <c r="B9" s="138" t="s">
        <v>201</v>
      </c>
    </row>
    <row r="10" spans="2:2" x14ac:dyDescent="0.3">
      <c r="B10" s="139" t="s">
        <v>202</v>
      </c>
    </row>
  </sheetData>
  <hyperlinks>
    <hyperlink ref="B10" r:id="rId1" xr:uid="{977F649A-6E19-42E8-B54E-CF70BF684B9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A5168-8946-4B8C-936C-874ADFF38A2E}">
  <sheetPr>
    <tabColor rgb="FF0000FF"/>
  </sheetPr>
  <dimension ref="B2:P41"/>
  <sheetViews>
    <sheetView zoomScaleNormal="100" workbookViewId="0"/>
  </sheetViews>
  <sheetFormatPr defaultRowHeight="14.4" x14ac:dyDescent="0.3"/>
  <cols>
    <col min="1" max="1" width="3.21875" customWidth="1"/>
    <col min="2" max="2" width="19.88671875" customWidth="1"/>
    <col min="12" max="13" width="13.21875" customWidth="1"/>
    <col min="14" max="14" width="8.88671875" customWidth="1"/>
    <col min="15" max="15" width="8" customWidth="1"/>
    <col min="16" max="16" width="13.5546875" customWidth="1"/>
    <col min="17" max="17" width="8.88671875" customWidth="1"/>
  </cols>
  <sheetData>
    <row r="2" spans="2:16" x14ac:dyDescent="0.3">
      <c r="B2" s="1" t="s">
        <v>2</v>
      </c>
    </row>
    <row r="3" spans="2:16" x14ac:dyDescent="0.3">
      <c r="K3" s="7" t="s">
        <v>15</v>
      </c>
    </row>
    <row r="4" spans="2:16" x14ac:dyDescent="0.3">
      <c r="B4" s="7" t="s">
        <v>14</v>
      </c>
      <c r="C4" s="2">
        <v>100</v>
      </c>
      <c r="D4" s="2">
        <v>100</v>
      </c>
      <c r="E4" s="2">
        <v>100</v>
      </c>
      <c r="F4" s="2">
        <v>100</v>
      </c>
      <c r="G4" s="2">
        <v>30</v>
      </c>
      <c r="H4" s="2">
        <v>30</v>
      </c>
      <c r="I4" s="2">
        <v>30</v>
      </c>
      <c r="J4" s="2">
        <v>30</v>
      </c>
      <c r="K4" s="4">
        <f>SUM(C4:J4)</f>
        <v>520</v>
      </c>
    </row>
    <row r="6" spans="2:16" x14ac:dyDescent="0.3"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15</v>
      </c>
      <c r="L6" s="7" t="s">
        <v>16</v>
      </c>
      <c r="M6" s="7" t="s">
        <v>17</v>
      </c>
      <c r="O6" s="7" t="s">
        <v>16</v>
      </c>
      <c r="P6" s="7" t="s">
        <v>17</v>
      </c>
    </row>
    <row r="7" spans="2:16" x14ac:dyDescent="0.3">
      <c r="B7" s="2" t="s">
        <v>18</v>
      </c>
      <c r="C7" s="2">
        <v>87</v>
      </c>
      <c r="D7" s="2">
        <v>76</v>
      </c>
      <c r="E7" s="2">
        <v>71</v>
      </c>
      <c r="F7" s="2">
        <v>97</v>
      </c>
      <c r="G7" s="2">
        <v>27</v>
      </c>
      <c r="H7" s="2">
        <v>24</v>
      </c>
      <c r="I7" s="2">
        <v>27</v>
      </c>
      <c r="J7" s="2">
        <v>22</v>
      </c>
      <c r="K7" s="3">
        <f t="shared" ref="K7:K15" si="0">SUM(C7:J7)</f>
        <v>431</v>
      </c>
      <c r="L7" s="102"/>
      <c r="M7" s="3"/>
      <c r="O7" s="2">
        <v>0</v>
      </c>
      <c r="P7" s="2">
        <v>0</v>
      </c>
    </row>
    <row r="8" spans="2:16" x14ac:dyDescent="0.3">
      <c r="B8" s="2" t="s">
        <v>19</v>
      </c>
      <c r="C8" s="2">
        <v>99</v>
      </c>
      <c r="D8" s="2">
        <v>100</v>
      </c>
      <c r="E8" s="2">
        <v>100</v>
      </c>
      <c r="F8" s="2">
        <v>98</v>
      </c>
      <c r="G8" s="2">
        <v>30</v>
      </c>
      <c r="H8" s="2">
        <v>29</v>
      </c>
      <c r="I8" s="2">
        <v>28</v>
      </c>
      <c r="J8" s="2">
        <v>30</v>
      </c>
      <c r="K8" s="3">
        <f t="shared" si="0"/>
        <v>514</v>
      </c>
      <c r="L8" s="102"/>
      <c r="M8" s="3"/>
      <c r="O8" s="2">
        <v>0.61</v>
      </c>
      <c r="P8" s="2">
        <v>0.7</v>
      </c>
    </row>
    <row r="9" spans="2:16" x14ac:dyDescent="0.3">
      <c r="B9" s="2" t="s">
        <v>20</v>
      </c>
      <c r="C9" s="2">
        <v>92</v>
      </c>
      <c r="D9" s="2">
        <v>99</v>
      </c>
      <c r="E9" s="2">
        <v>100</v>
      </c>
      <c r="F9" s="2">
        <v>98</v>
      </c>
      <c r="G9" s="2">
        <v>30</v>
      </c>
      <c r="H9" s="2">
        <v>30</v>
      </c>
      <c r="I9" s="2">
        <v>30</v>
      </c>
      <c r="J9" s="2">
        <v>30</v>
      </c>
      <c r="K9" s="3">
        <f t="shared" si="0"/>
        <v>509</v>
      </c>
      <c r="L9" s="102"/>
      <c r="M9" s="3"/>
      <c r="O9" s="2">
        <v>0.62</v>
      </c>
      <c r="P9" s="2">
        <f>P8+0.1</f>
        <v>0.79999999999999993</v>
      </c>
    </row>
    <row r="10" spans="2:16" x14ac:dyDescent="0.3">
      <c r="B10" s="2" t="s">
        <v>21</v>
      </c>
      <c r="C10" s="2">
        <v>78</v>
      </c>
      <c r="D10" s="2">
        <v>63</v>
      </c>
      <c r="E10" s="2">
        <v>94</v>
      </c>
      <c r="F10" s="2">
        <v>55</v>
      </c>
      <c r="G10" s="2">
        <v>16</v>
      </c>
      <c r="H10" s="2">
        <v>17</v>
      </c>
      <c r="I10" s="2">
        <v>28</v>
      </c>
      <c r="J10" s="2">
        <v>18</v>
      </c>
      <c r="K10" s="3">
        <f t="shared" si="0"/>
        <v>369</v>
      </c>
      <c r="L10" s="102"/>
      <c r="M10" s="3"/>
      <c r="O10" s="2">
        <v>0.63</v>
      </c>
      <c r="P10" s="2">
        <f t="shared" ref="P10:P41" si="1">P9+0.1</f>
        <v>0.89999999999999991</v>
      </c>
    </row>
    <row r="11" spans="2:16" x14ac:dyDescent="0.3">
      <c r="B11" s="2" t="s">
        <v>22</v>
      </c>
      <c r="C11" s="2">
        <v>78</v>
      </c>
      <c r="D11" s="2">
        <v>19</v>
      </c>
      <c r="E11" s="2">
        <v>59</v>
      </c>
      <c r="F11" s="2">
        <v>57</v>
      </c>
      <c r="G11" s="2">
        <v>1</v>
      </c>
      <c r="H11" s="2">
        <v>29</v>
      </c>
      <c r="I11" s="2">
        <v>8</v>
      </c>
      <c r="J11" s="2">
        <v>7</v>
      </c>
      <c r="K11" s="3">
        <f t="shared" si="0"/>
        <v>258</v>
      </c>
      <c r="L11" s="102"/>
      <c r="M11" s="3"/>
      <c r="O11" s="2">
        <v>0.64</v>
      </c>
      <c r="P11" s="2">
        <f t="shared" si="1"/>
        <v>0.99999999999999989</v>
      </c>
    </row>
    <row r="12" spans="2:16" x14ac:dyDescent="0.3">
      <c r="B12" s="2" t="s">
        <v>23</v>
      </c>
      <c r="C12" s="2">
        <v>87</v>
      </c>
      <c r="D12" s="2">
        <v>87</v>
      </c>
      <c r="E12" s="2">
        <v>91</v>
      </c>
      <c r="F12" s="2">
        <v>81</v>
      </c>
      <c r="G12" s="2">
        <v>25</v>
      </c>
      <c r="H12" s="2">
        <v>24</v>
      </c>
      <c r="I12" s="2">
        <v>30</v>
      </c>
      <c r="J12" s="2">
        <v>29</v>
      </c>
      <c r="K12" s="3">
        <f t="shared" si="0"/>
        <v>454</v>
      </c>
      <c r="L12" s="102"/>
      <c r="M12" s="3"/>
      <c r="O12" s="2">
        <v>0.65</v>
      </c>
      <c r="P12" s="2">
        <f t="shared" si="1"/>
        <v>1.0999999999999999</v>
      </c>
    </row>
    <row r="13" spans="2:16" x14ac:dyDescent="0.3">
      <c r="B13" s="2" t="s">
        <v>24</v>
      </c>
      <c r="C13" s="2">
        <v>46</v>
      </c>
      <c r="D13" s="2">
        <v>97</v>
      </c>
      <c r="E13" s="2">
        <v>36</v>
      </c>
      <c r="F13" s="2">
        <v>21</v>
      </c>
      <c r="G13" s="2">
        <v>30</v>
      </c>
      <c r="H13" s="2">
        <v>17</v>
      </c>
      <c r="I13" s="2">
        <v>30</v>
      </c>
      <c r="J13" s="2">
        <v>19</v>
      </c>
      <c r="K13" s="3">
        <f t="shared" si="0"/>
        <v>296</v>
      </c>
      <c r="L13" s="102"/>
      <c r="M13" s="3"/>
      <c r="O13" s="2">
        <v>0.66</v>
      </c>
      <c r="P13" s="2">
        <f t="shared" si="1"/>
        <v>1.2</v>
      </c>
    </row>
    <row r="14" spans="2:16" x14ac:dyDescent="0.3">
      <c r="B14" s="2" t="s">
        <v>25</v>
      </c>
      <c r="C14" s="2">
        <v>68</v>
      </c>
      <c r="D14" s="2">
        <v>97</v>
      </c>
      <c r="E14" s="2">
        <v>100</v>
      </c>
      <c r="F14" s="2">
        <v>99</v>
      </c>
      <c r="G14" s="2">
        <v>16</v>
      </c>
      <c r="H14" s="2">
        <v>29</v>
      </c>
      <c r="I14" s="2">
        <v>27</v>
      </c>
      <c r="J14" s="2">
        <v>27</v>
      </c>
      <c r="K14" s="3">
        <f t="shared" si="0"/>
        <v>463</v>
      </c>
      <c r="L14" s="102"/>
      <c r="M14" s="3"/>
      <c r="O14" s="2">
        <v>0.67</v>
      </c>
      <c r="P14" s="2">
        <f t="shared" si="1"/>
        <v>1.3</v>
      </c>
    </row>
    <row r="15" spans="2:16" x14ac:dyDescent="0.3">
      <c r="B15" s="2" t="s">
        <v>26</v>
      </c>
      <c r="C15" s="2">
        <v>71</v>
      </c>
      <c r="D15" s="2">
        <v>34</v>
      </c>
      <c r="E15" s="2">
        <v>75</v>
      </c>
      <c r="F15" s="2">
        <v>79</v>
      </c>
      <c r="G15" s="2">
        <v>20</v>
      </c>
      <c r="H15" s="2">
        <v>18</v>
      </c>
      <c r="I15" s="2">
        <v>18</v>
      </c>
      <c r="J15" s="2">
        <v>21</v>
      </c>
      <c r="K15" s="3">
        <f t="shared" si="0"/>
        <v>336</v>
      </c>
      <c r="L15" s="102"/>
      <c r="M15" s="3"/>
      <c r="O15" s="2">
        <v>0.68</v>
      </c>
      <c r="P15" s="2">
        <f t="shared" si="1"/>
        <v>1.4000000000000001</v>
      </c>
    </row>
    <row r="16" spans="2:16" x14ac:dyDescent="0.3">
      <c r="B16" s="5" t="s">
        <v>27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O16" s="2">
        <v>0.69</v>
      </c>
      <c r="P16" s="2">
        <f t="shared" si="1"/>
        <v>1.5000000000000002</v>
      </c>
    </row>
    <row r="17" spans="15:16" x14ac:dyDescent="0.3">
      <c r="O17" s="2">
        <v>0.7</v>
      </c>
      <c r="P17" s="2">
        <f t="shared" si="1"/>
        <v>1.6000000000000003</v>
      </c>
    </row>
    <row r="18" spans="15:16" x14ac:dyDescent="0.3">
      <c r="O18" s="2">
        <v>0.71</v>
      </c>
      <c r="P18" s="2">
        <f t="shared" si="1"/>
        <v>1.7000000000000004</v>
      </c>
    </row>
    <row r="19" spans="15:16" x14ac:dyDescent="0.3">
      <c r="O19" s="2">
        <v>0.72</v>
      </c>
      <c r="P19" s="2">
        <f t="shared" si="1"/>
        <v>1.8000000000000005</v>
      </c>
    </row>
    <row r="20" spans="15:16" x14ac:dyDescent="0.3">
      <c r="O20" s="2">
        <v>0.73</v>
      </c>
      <c r="P20" s="2">
        <f t="shared" si="1"/>
        <v>1.9000000000000006</v>
      </c>
    </row>
    <row r="21" spans="15:16" x14ac:dyDescent="0.3">
      <c r="O21" s="2">
        <v>0.74</v>
      </c>
      <c r="P21" s="2">
        <f t="shared" si="1"/>
        <v>2.0000000000000004</v>
      </c>
    </row>
    <row r="22" spans="15:16" x14ac:dyDescent="0.3">
      <c r="O22" s="2">
        <v>0.75</v>
      </c>
      <c r="P22" s="2">
        <f t="shared" si="1"/>
        <v>2.1000000000000005</v>
      </c>
    </row>
    <row r="23" spans="15:16" x14ac:dyDescent="0.3">
      <c r="O23" s="2">
        <v>0.76</v>
      </c>
      <c r="P23" s="2">
        <f t="shared" si="1"/>
        <v>2.2000000000000006</v>
      </c>
    </row>
    <row r="24" spans="15:16" x14ac:dyDescent="0.3">
      <c r="O24" s="2">
        <v>0.77</v>
      </c>
      <c r="P24" s="2">
        <f t="shared" si="1"/>
        <v>2.3000000000000007</v>
      </c>
    </row>
    <row r="25" spans="15:16" x14ac:dyDescent="0.3">
      <c r="O25" s="2">
        <v>0.78</v>
      </c>
      <c r="P25" s="2">
        <f t="shared" si="1"/>
        <v>2.4000000000000008</v>
      </c>
    </row>
    <row r="26" spans="15:16" x14ac:dyDescent="0.3">
      <c r="O26" s="2">
        <v>0.79</v>
      </c>
      <c r="P26" s="2">
        <f t="shared" si="1"/>
        <v>2.5000000000000009</v>
      </c>
    </row>
    <row r="27" spans="15:16" x14ac:dyDescent="0.3">
      <c r="O27" s="2">
        <v>0.8</v>
      </c>
      <c r="P27" s="2">
        <f t="shared" si="1"/>
        <v>2.600000000000001</v>
      </c>
    </row>
    <row r="28" spans="15:16" x14ac:dyDescent="0.3">
      <c r="O28" s="2">
        <v>0.81</v>
      </c>
      <c r="P28" s="2">
        <f t="shared" si="1"/>
        <v>2.7000000000000011</v>
      </c>
    </row>
    <row r="29" spans="15:16" x14ac:dyDescent="0.3">
      <c r="O29" s="2">
        <v>0.82</v>
      </c>
      <c r="P29" s="2">
        <f t="shared" si="1"/>
        <v>2.8000000000000012</v>
      </c>
    </row>
    <row r="30" spans="15:16" x14ac:dyDescent="0.3">
      <c r="O30" s="2">
        <v>0.83</v>
      </c>
      <c r="P30" s="2">
        <f t="shared" si="1"/>
        <v>2.9000000000000012</v>
      </c>
    </row>
    <row r="31" spans="15:16" x14ac:dyDescent="0.3">
      <c r="O31" s="2">
        <v>0.84</v>
      </c>
      <c r="P31" s="2">
        <f t="shared" si="1"/>
        <v>3.0000000000000013</v>
      </c>
    </row>
    <row r="32" spans="15:16" x14ac:dyDescent="0.3">
      <c r="O32" s="2">
        <v>0.85</v>
      </c>
      <c r="P32" s="2">
        <f t="shared" si="1"/>
        <v>3.1000000000000014</v>
      </c>
    </row>
    <row r="33" spans="15:16" x14ac:dyDescent="0.3">
      <c r="O33" s="2">
        <v>0.86</v>
      </c>
      <c r="P33" s="2">
        <f t="shared" si="1"/>
        <v>3.2000000000000015</v>
      </c>
    </row>
    <row r="34" spans="15:16" x14ac:dyDescent="0.3">
      <c r="O34" s="2">
        <v>0.87</v>
      </c>
      <c r="P34" s="2">
        <f t="shared" si="1"/>
        <v>3.3000000000000016</v>
      </c>
    </row>
    <row r="35" spans="15:16" x14ac:dyDescent="0.3">
      <c r="O35" s="2">
        <v>0.88</v>
      </c>
      <c r="P35" s="2">
        <f t="shared" si="1"/>
        <v>3.4000000000000017</v>
      </c>
    </row>
    <row r="36" spans="15:16" x14ac:dyDescent="0.3">
      <c r="O36" s="2">
        <v>0.89</v>
      </c>
      <c r="P36" s="2">
        <f t="shared" si="1"/>
        <v>3.5000000000000018</v>
      </c>
    </row>
    <row r="37" spans="15:16" x14ac:dyDescent="0.3">
      <c r="O37" s="2">
        <v>0.9</v>
      </c>
      <c r="P37" s="2">
        <f t="shared" si="1"/>
        <v>3.6000000000000019</v>
      </c>
    </row>
    <row r="38" spans="15:16" x14ac:dyDescent="0.3">
      <c r="O38" s="2">
        <v>0.91</v>
      </c>
      <c r="P38" s="2">
        <f>P37+0.1</f>
        <v>3.700000000000002</v>
      </c>
    </row>
    <row r="39" spans="15:16" x14ac:dyDescent="0.3">
      <c r="O39" s="2">
        <v>0.92</v>
      </c>
      <c r="P39" s="2">
        <f t="shared" si="1"/>
        <v>3.800000000000002</v>
      </c>
    </row>
    <row r="40" spans="15:16" x14ac:dyDescent="0.3">
      <c r="O40" s="2">
        <v>0.93</v>
      </c>
      <c r="P40" s="2">
        <f t="shared" si="1"/>
        <v>3.9000000000000021</v>
      </c>
    </row>
    <row r="41" spans="15:16" x14ac:dyDescent="0.3">
      <c r="O41" s="2">
        <v>0.94</v>
      </c>
      <c r="P41" s="2">
        <f t="shared" si="1"/>
        <v>4.0000000000000018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9318E-1826-4052-A9FD-359E0C8267CB}">
  <sheetPr>
    <tabColor rgb="FFFF0000"/>
  </sheetPr>
  <dimension ref="B2:P41"/>
  <sheetViews>
    <sheetView zoomScaleNormal="100" workbookViewId="0">
      <selection activeCell="M7" sqref="M7"/>
    </sheetView>
  </sheetViews>
  <sheetFormatPr defaultRowHeight="14.4" x14ac:dyDescent="0.3"/>
  <cols>
    <col min="1" max="1" width="3.21875" customWidth="1"/>
    <col min="2" max="2" width="19.88671875" customWidth="1"/>
    <col min="12" max="13" width="13.21875" customWidth="1"/>
    <col min="14" max="14" width="8.88671875" customWidth="1"/>
    <col min="15" max="15" width="8" customWidth="1"/>
    <col min="16" max="16" width="13.5546875" customWidth="1"/>
    <col min="17" max="17" width="8.88671875" customWidth="1"/>
  </cols>
  <sheetData>
    <row r="2" spans="2:16" x14ac:dyDescent="0.3">
      <c r="B2" s="1" t="s">
        <v>2</v>
      </c>
    </row>
    <row r="3" spans="2:16" x14ac:dyDescent="0.3">
      <c r="K3" s="7" t="s">
        <v>15</v>
      </c>
    </row>
    <row r="4" spans="2:16" x14ac:dyDescent="0.3">
      <c r="B4" s="7" t="s">
        <v>14</v>
      </c>
      <c r="C4" s="2">
        <v>100</v>
      </c>
      <c r="D4" s="2">
        <v>100</v>
      </c>
      <c r="E4" s="2">
        <v>100</v>
      </c>
      <c r="F4" s="2">
        <v>100</v>
      </c>
      <c r="G4" s="2">
        <v>30</v>
      </c>
      <c r="H4" s="2">
        <v>30</v>
      </c>
      <c r="I4" s="2">
        <v>30</v>
      </c>
      <c r="J4" s="2">
        <v>30</v>
      </c>
      <c r="K4" s="4">
        <f>SUM(C4:J4)</f>
        <v>520</v>
      </c>
    </row>
    <row r="6" spans="2:16" x14ac:dyDescent="0.3"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15</v>
      </c>
      <c r="L6" s="7" t="s">
        <v>16</v>
      </c>
      <c r="M6" s="7" t="s">
        <v>17</v>
      </c>
      <c r="O6" s="7" t="s">
        <v>16</v>
      </c>
      <c r="P6" s="7" t="s">
        <v>17</v>
      </c>
    </row>
    <row r="7" spans="2:16" x14ac:dyDescent="0.3">
      <c r="B7" s="2" t="s">
        <v>18</v>
      </c>
      <c r="C7" s="2">
        <v>87</v>
      </c>
      <c r="D7" s="2">
        <v>76</v>
      </c>
      <c r="E7" s="2">
        <v>71</v>
      </c>
      <c r="F7" s="2">
        <v>97</v>
      </c>
      <c r="G7" s="2">
        <v>27</v>
      </c>
      <c r="H7" s="2">
        <v>24</v>
      </c>
      <c r="I7" s="2">
        <v>27</v>
      </c>
      <c r="J7" s="2">
        <v>22</v>
      </c>
      <c r="K7" s="3" cm="1">
        <f t="array" ref="K7:K15">_xlfn.BYROW(C7:J15,_xleta.SUM)</f>
        <v>431</v>
      </c>
      <c r="L7" s="102" cm="1">
        <f t="array" ref="L7:L15">K7:K15/K4</f>
        <v>0.8288461538461539</v>
      </c>
      <c r="M7" s="3" cm="1">
        <f t="array" ref="M7:M15">_xlfn.XLOOKUP(_xlfn.ANCHORARRAY(L7),O7:O41,P7:P41,,-1)</f>
        <v>2.8000000000000012</v>
      </c>
      <c r="O7" s="2">
        <v>0</v>
      </c>
      <c r="P7" s="2">
        <v>0</v>
      </c>
    </row>
    <row r="8" spans="2:16" x14ac:dyDescent="0.3">
      <c r="B8" s="2" t="s">
        <v>19</v>
      </c>
      <c r="C8" s="2">
        <v>99</v>
      </c>
      <c r="D8" s="2">
        <v>100</v>
      </c>
      <c r="E8" s="2">
        <v>100</v>
      </c>
      <c r="F8" s="2">
        <v>98</v>
      </c>
      <c r="G8" s="2">
        <v>30</v>
      </c>
      <c r="H8" s="2">
        <v>29</v>
      </c>
      <c r="I8" s="2">
        <v>28</v>
      </c>
      <c r="J8" s="2">
        <v>30</v>
      </c>
      <c r="K8" s="3">
        <v>514</v>
      </c>
      <c r="L8" s="102">
        <v>0.9884615384615385</v>
      </c>
      <c r="M8" s="3">
        <v>4.0000000000000018</v>
      </c>
      <c r="O8" s="2">
        <v>0.61</v>
      </c>
      <c r="P8" s="2">
        <v>0.7</v>
      </c>
    </row>
    <row r="9" spans="2:16" x14ac:dyDescent="0.3">
      <c r="B9" s="2" t="s">
        <v>20</v>
      </c>
      <c r="C9" s="2">
        <v>92</v>
      </c>
      <c r="D9" s="2">
        <v>99</v>
      </c>
      <c r="E9" s="2">
        <v>100</v>
      </c>
      <c r="F9" s="2">
        <v>98</v>
      </c>
      <c r="G9" s="2">
        <v>30</v>
      </c>
      <c r="H9" s="2">
        <v>30</v>
      </c>
      <c r="I9" s="2">
        <v>30</v>
      </c>
      <c r="J9" s="2">
        <v>30</v>
      </c>
      <c r="K9" s="3">
        <v>509</v>
      </c>
      <c r="L9" s="102">
        <v>0.97884615384615381</v>
      </c>
      <c r="M9" s="3">
        <v>4.0000000000000018</v>
      </c>
      <c r="O9" s="2">
        <v>0.62</v>
      </c>
      <c r="P9" s="2">
        <f>P8+0.1</f>
        <v>0.79999999999999993</v>
      </c>
    </row>
    <row r="10" spans="2:16" x14ac:dyDescent="0.3">
      <c r="B10" s="2" t="s">
        <v>21</v>
      </c>
      <c r="C10" s="2">
        <v>78</v>
      </c>
      <c r="D10" s="2">
        <v>63</v>
      </c>
      <c r="E10" s="2">
        <v>94</v>
      </c>
      <c r="F10" s="2">
        <v>55</v>
      </c>
      <c r="G10" s="2">
        <v>16</v>
      </c>
      <c r="H10" s="2">
        <v>17</v>
      </c>
      <c r="I10" s="2">
        <v>28</v>
      </c>
      <c r="J10" s="2">
        <v>18</v>
      </c>
      <c r="K10" s="3">
        <v>369</v>
      </c>
      <c r="L10" s="102">
        <v>0.70961538461538465</v>
      </c>
      <c r="M10" s="3">
        <v>1.6000000000000003</v>
      </c>
      <c r="O10" s="2">
        <v>0.63</v>
      </c>
      <c r="P10" s="2">
        <f t="shared" ref="P10:P41" si="0">P9+0.1</f>
        <v>0.89999999999999991</v>
      </c>
    </row>
    <row r="11" spans="2:16" x14ac:dyDescent="0.3">
      <c r="B11" s="2" t="s">
        <v>22</v>
      </c>
      <c r="C11" s="2">
        <v>78</v>
      </c>
      <c r="D11" s="2">
        <v>19</v>
      </c>
      <c r="E11" s="2">
        <v>59</v>
      </c>
      <c r="F11" s="2">
        <v>57</v>
      </c>
      <c r="G11" s="2">
        <v>1</v>
      </c>
      <c r="H11" s="2">
        <v>29</v>
      </c>
      <c r="I11" s="2">
        <v>8</v>
      </c>
      <c r="J11" s="2">
        <v>7</v>
      </c>
      <c r="K11" s="3">
        <v>258</v>
      </c>
      <c r="L11" s="102">
        <v>0.49615384615384617</v>
      </c>
      <c r="M11" s="3">
        <v>0</v>
      </c>
      <c r="O11" s="2">
        <v>0.64</v>
      </c>
      <c r="P11" s="2">
        <f t="shared" si="0"/>
        <v>0.99999999999999989</v>
      </c>
    </row>
    <row r="12" spans="2:16" x14ac:dyDescent="0.3">
      <c r="B12" s="2" t="s">
        <v>23</v>
      </c>
      <c r="C12" s="2">
        <v>87</v>
      </c>
      <c r="D12" s="2">
        <v>87</v>
      </c>
      <c r="E12" s="2">
        <v>91</v>
      </c>
      <c r="F12" s="2">
        <v>81</v>
      </c>
      <c r="G12" s="2">
        <v>25</v>
      </c>
      <c r="H12" s="2">
        <v>24</v>
      </c>
      <c r="I12" s="2">
        <v>30</v>
      </c>
      <c r="J12" s="2">
        <v>29</v>
      </c>
      <c r="K12" s="3">
        <v>454</v>
      </c>
      <c r="L12" s="102">
        <v>0.87307692307692308</v>
      </c>
      <c r="M12" s="3">
        <v>3.3000000000000016</v>
      </c>
      <c r="O12" s="2">
        <v>0.65</v>
      </c>
      <c r="P12" s="2">
        <f t="shared" si="0"/>
        <v>1.0999999999999999</v>
      </c>
    </row>
    <row r="13" spans="2:16" x14ac:dyDescent="0.3">
      <c r="B13" s="2" t="s">
        <v>24</v>
      </c>
      <c r="C13" s="2">
        <v>46</v>
      </c>
      <c r="D13" s="2">
        <v>97</v>
      </c>
      <c r="E13" s="2">
        <v>36</v>
      </c>
      <c r="F13" s="2">
        <v>21</v>
      </c>
      <c r="G13" s="2">
        <v>30</v>
      </c>
      <c r="H13" s="2">
        <v>17</v>
      </c>
      <c r="I13" s="2">
        <v>30</v>
      </c>
      <c r="J13" s="2">
        <v>19</v>
      </c>
      <c r="K13" s="3">
        <v>296</v>
      </c>
      <c r="L13" s="102">
        <v>0.56923076923076921</v>
      </c>
      <c r="M13" s="3">
        <v>0</v>
      </c>
      <c r="O13" s="2">
        <v>0.66</v>
      </c>
      <c r="P13" s="2">
        <f t="shared" si="0"/>
        <v>1.2</v>
      </c>
    </row>
    <row r="14" spans="2:16" x14ac:dyDescent="0.3">
      <c r="B14" s="2" t="s">
        <v>25</v>
      </c>
      <c r="C14" s="2">
        <v>68</v>
      </c>
      <c r="D14" s="2">
        <v>97</v>
      </c>
      <c r="E14" s="2">
        <v>100</v>
      </c>
      <c r="F14" s="2">
        <v>99</v>
      </c>
      <c r="G14" s="2">
        <v>16</v>
      </c>
      <c r="H14" s="2">
        <v>29</v>
      </c>
      <c r="I14" s="2">
        <v>27</v>
      </c>
      <c r="J14" s="2">
        <v>27</v>
      </c>
      <c r="K14" s="3">
        <v>463</v>
      </c>
      <c r="L14" s="102">
        <v>0.89038461538461533</v>
      </c>
      <c r="M14" s="3">
        <v>3.5000000000000018</v>
      </c>
      <c r="O14" s="2">
        <v>0.67</v>
      </c>
      <c r="P14" s="2">
        <f t="shared" si="0"/>
        <v>1.3</v>
      </c>
    </row>
    <row r="15" spans="2:16" x14ac:dyDescent="0.3">
      <c r="B15" s="2" t="s">
        <v>26</v>
      </c>
      <c r="C15" s="2">
        <v>71</v>
      </c>
      <c r="D15" s="2">
        <v>34</v>
      </c>
      <c r="E15" s="2">
        <v>75</v>
      </c>
      <c r="F15" s="2">
        <v>79</v>
      </c>
      <c r="G15" s="2">
        <v>20</v>
      </c>
      <c r="H15" s="2">
        <v>18</v>
      </c>
      <c r="I15" s="2">
        <v>18</v>
      </c>
      <c r="J15" s="2">
        <v>21</v>
      </c>
      <c r="K15" s="3">
        <v>336</v>
      </c>
      <c r="L15" s="102">
        <v>0.64615384615384619</v>
      </c>
      <c r="M15" s="3">
        <v>0.99999999999999989</v>
      </c>
      <c r="O15" s="2">
        <v>0.68</v>
      </c>
      <c r="P15" s="2">
        <f t="shared" si="0"/>
        <v>1.4000000000000001</v>
      </c>
    </row>
    <row r="16" spans="2:16" x14ac:dyDescent="0.3">
      <c r="B16" s="5" t="s">
        <v>27</v>
      </c>
      <c r="C16" s="3" cm="1">
        <f t="array" ref="C16:M16">_xlfn.BYCOL(C7:M15,_xleta.AVERAGE)</f>
        <v>78.444444444444443</v>
      </c>
      <c r="D16" s="3">
        <v>74.666666666666671</v>
      </c>
      <c r="E16" s="3">
        <v>80.666666666666671</v>
      </c>
      <c r="F16" s="3">
        <v>76.111111111111114</v>
      </c>
      <c r="G16" s="3">
        <v>21.666666666666668</v>
      </c>
      <c r="H16" s="3">
        <v>24.111111111111111</v>
      </c>
      <c r="I16" s="3">
        <v>25.111111111111111</v>
      </c>
      <c r="J16" s="3">
        <v>22.555555555555557</v>
      </c>
      <c r="K16" s="3">
        <v>403.33333333333331</v>
      </c>
      <c r="L16" s="3">
        <v>0.77564102564102566</v>
      </c>
      <c r="M16" s="3">
        <v>2.2444444444444454</v>
      </c>
      <c r="O16" s="2">
        <v>0.69</v>
      </c>
      <c r="P16" s="2">
        <f t="shared" si="0"/>
        <v>1.5000000000000002</v>
      </c>
    </row>
    <row r="17" spans="15:16" x14ac:dyDescent="0.3">
      <c r="O17" s="2">
        <v>0.7</v>
      </c>
      <c r="P17" s="2">
        <f t="shared" si="0"/>
        <v>1.6000000000000003</v>
      </c>
    </row>
    <row r="18" spans="15:16" x14ac:dyDescent="0.3">
      <c r="O18" s="2">
        <v>0.71</v>
      </c>
      <c r="P18" s="2">
        <f t="shared" si="0"/>
        <v>1.7000000000000004</v>
      </c>
    </row>
    <row r="19" spans="15:16" x14ac:dyDescent="0.3">
      <c r="O19" s="2">
        <v>0.72</v>
      </c>
      <c r="P19" s="2">
        <f t="shared" si="0"/>
        <v>1.8000000000000005</v>
      </c>
    </row>
    <row r="20" spans="15:16" x14ac:dyDescent="0.3">
      <c r="O20" s="2">
        <v>0.73</v>
      </c>
      <c r="P20" s="2">
        <f t="shared" si="0"/>
        <v>1.9000000000000006</v>
      </c>
    </row>
    <row r="21" spans="15:16" x14ac:dyDescent="0.3">
      <c r="O21" s="2">
        <v>0.74</v>
      </c>
      <c r="P21" s="2">
        <f t="shared" si="0"/>
        <v>2.0000000000000004</v>
      </c>
    </row>
    <row r="22" spans="15:16" x14ac:dyDescent="0.3">
      <c r="O22" s="2">
        <v>0.75</v>
      </c>
      <c r="P22" s="2">
        <f t="shared" si="0"/>
        <v>2.1000000000000005</v>
      </c>
    </row>
    <row r="23" spans="15:16" x14ac:dyDescent="0.3">
      <c r="O23" s="2">
        <v>0.76</v>
      </c>
      <c r="P23" s="2">
        <f t="shared" si="0"/>
        <v>2.2000000000000006</v>
      </c>
    </row>
    <row r="24" spans="15:16" x14ac:dyDescent="0.3">
      <c r="O24" s="2">
        <v>0.77</v>
      </c>
      <c r="P24" s="2">
        <f t="shared" si="0"/>
        <v>2.3000000000000007</v>
      </c>
    </row>
    <row r="25" spans="15:16" x14ac:dyDescent="0.3">
      <c r="O25" s="2">
        <v>0.78</v>
      </c>
      <c r="P25" s="2">
        <f t="shared" si="0"/>
        <v>2.4000000000000008</v>
      </c>
    </row>
    <row r="26" spans="15:16" x14ac:dyDescent="0.3">
      <c r="O26" s="2">
        <v>0.79</v>
      </c>
      <c r="P26" s="2">
        <f t="shared" si="0"/>
        <v>2.5000000000000009</v>
      </c>
    </row>
    <row r="27" spans="15:16" x14ac:dyDescent="0.3">
      <c r="O27" s="2">
        <v>0.8</v>
      </c>
      <c r="P27" s="2">
        <f t="shared" si="0"/>
        <v>2.600000000000001</v>
      </c>
    </row>
    <row r="28" spans="15:16" x14ac:dyDescent="0.3">
      <c r="O28" s="2">
        <v>0.81</v>
      </c>
      <c r="P28" s="2">
        <f t="shared" si="0"/>
        <v>2.7000000000000011</v>
      </c>
    </row>
    <row r="29" spans="15:16" x14ac:dyDescent="0.3">
      <c r="O29" s="2">
        <v>0.82</v>
      </c>
      <c r="P29" s="2">
        <f t="shared" si="0"/>
        <v>2.8000000000000012</v>
      </c>
    </row>
    <row r="30" spans="15:16" x14ac:dyDescent="0.3">
      <c r="O30" s="2">
        <v>0.83</v>
      </c>
      <c r="P30" s="2">
        <f t="shared" si="0"/>
        <v>2.9000000000000012</v>
      </c>
    </row>
    <row r="31" spans="15:16" x14ac:dyDescent="0.3">
      <c r="O31" s="2">
        <v>0.84</v>
      </c>
      <c r="P31" s="2">
        <f t="shared" si="0"/>
        <v>3.0000000000000013</v>
      </c>
    </row>
    <row r="32" spans="15:16" x14ac:dyDescent="0.3">
      <c r="O32" s="2">
        <v>0.85</v>
      </c>
      <c r="P32" s="2">
        <f t="shared" si="0"/>
        <v>3.1000000000000014</v>
      </c>
    </row>
    <row r="33" spans="15:16" x14ac:dyDescent="0.3">
      <c r="O33" s="2">
        <v>0.86</v>
      </c>
      <c r="P33" s="2">
        <f t="shared" si="0"/>
        <v>3.2000000000000015</v>
      </c>
    </row>
    <row r="34" spans="15:16" x14ac:dyDescent="0.3">
      <c r="O34" s="2">
        <v>0.87</v>
      </c>
      <c r="P34" s="2">
        <f t="shared" si="0"/>
        <v>3.3000000000000016</v>
      </c>
    </row>
    <row r="35" spans="15:16" x14ac:dyDescent="0.3">
      <c r="O35" s="2">
        <v>0.88</v>
      </c>
      <c r="P35" s="2">
        <f t="shared" si="0"/>
        <v>3.4000000000000017</v>
      </c>
    </row>
    <row r="36" spans="15:16" x14ac:dyDescent="0.3">
      <c r="O36" s="2">
        <v>0.89</v>
      </c>
      <c r="P36" s="2">
        <f t="shared" si="0"/>
        <v>3.5000000000000018</v>
      </c>
    </row>
    <row r="37" spans="15:16" x14ac:dyDescent="0.3">
      <c r="O37" s="2">
        <v>0.9</v>
      </c>
      <c r="P37" s="2">
        <f t="shared" si="0"/>
        <v>3.6000000000000019</v>
      </c>
    </row>
    <row r="38" spans="15:16" x14ac:dyDescent="0.3">
      <c r="O38" s="2">
        <v>0.91</v>
      </c>
      <c r="P38" s="2">
        <f>P37+0.1</f>
        <v>3.700000000000002</v>
      </c>
    </row>
    <row r="39" spans="15:16" x14ac:dyDescent="0.3">
      <c r="O39" s="2">
        <v>0.92</v>
      </c>
      <c r="P39" s="2">
        <f t="shared" si="0"/>
        <v>3.800000000000002</v>
      </c>
    </row>
    <row r="40" spans="15:16" x14ac:dyDescent="0.3">
      <c r="O40" s="2">
        <v>0.93</v>
      </c>
      <c r="P40" s="2">
        <f t="shared" si="0"/>
        <v>3.9000000000000021</v>
      </c>
    </row>
    <row r="41" spans="15:16" x14ac:dyDescent="0.3">
      <c r="O41" s="2">
        <v>0.94</v>
      </c>
      <c r="P41" s="2">
        <f t="shared" si="0"/>
        <v>4.0000000000000018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3B4C-E41D-4E3D-8B6A-61CC875AF758}">
  <sheetPr>
    <tabColor rgb="FF0000FF"/>
  </sheetPr>
  <dimension ref="B2:N25"/>
  <sheetViews>
    <sheetView zoomScaleNormal="100" workbookViewId="0">
      <selection activeCell="D7" sqref="D7"/>
    </sheetView>
  </sheetViews>
  <sheetFormatPr defaultRowHeight="14.4" x14ac:dyDescent="0.3"/>
  <cols>
    <col min="1" max="1" width="2.88671875" customWidth="1"/>
    <col min="2" max="2" width="7" bestFit="1" customWidth="1"/>
    <col min="3" max="3" width="21.6640625" customWidth="1"/>
  </cols>
  <sheetData>
    <row r="2" spans="2:10" x14ac:dyDescent="0.3">
      <c r="C2" t="s">
        <v>3</v>
      </c>
    </row>
    <row r="4" spans="2:10" x14ac:dyDescent="0.3">
      <c r="D4" s="5" t="s">
        <v>30</v>
      </c>
      <c r="E4" s="5" t="s">
        <v>31</v>
      </c>
      <c r="F4" s="5" t="s">
        <v>32</v>
      </c>
      <c r="G4" s="5" t="s">
        <v>33</v>
      </c>
      <c r="H4" s="5" t="s">
        <v>34</v>
      </c>
      <c r="I4" s="5" t="s">
        <v>35</v>
      </c>
      <c r="J4" s="5" t="s">
        <v>15</v>
      </c>
    </row>
    <row r="5" spans="2:10" x14ac:dyDescent="0.3">
      <c r="C5" s="10" t="s">
        <v>50</v>
      </c>
      <c r="D5" s="12">
        <v>21730</v>
      </c>
      <c r="E5" s="12">
        <v>21668</v>
      </c>
      <c r="F5" s="12">
        <v>27376</v>
      </c>
      <c r="G5" s="12">
        <v>29647</v>
      </c>
      <c r="H5" s="12">
        <v>30163</v>
      </c>
      <c r="I5" s="12">
        <v>35269</v>
      </c>
      <c r="J5" s="13">
        <f>SUM(D5:I5)</f>
        <v>165853</v>
      </c>
    </row>
    <row r="6" spans="2:10" x14ac:dyDescent="0.3">
      <c r="C6" s="9" t="s">
        <v>29</v>
      </c>
      <c r="D6" s="14"/>
      <c r="E6" s="14"/>
      <c r="F6" s="14"/>
      <c r="G6" s="14"/>
      <c r="H6" s="14"/>
      <c r="I6" s="14"/>
      <c r="J6" s="14"/>
    </row>
    <row r="7" spans="2:10" x14ac:dyDescent="0.3">
      <c r="B7" s="2">
        <v>0.375</v>
      </c>
      <c r="C7" s="8" t="s">
        <v>28</v>
      </c>
      <c r="D7" s="15"/>
      <c r="E7" s="15"/>
      <c r="F7" s="15"/>
      <c r="G7" s="15"/>
      <c r="H7" s="15"/>
      <c r="I7" s="15"/>
      <c r="J7" s="13"/>
    </row>
    <row r="8" spans="2:10" x14ac:dyDescent="0.3">
      <c r="B8" s="2">
        <v>0.13500000000000001</v>
      </c>
      <c r="C8" s="8" t="s">
        <v>36</v>
      </c>
      <c r="D8" s="15"/>
      <c r="E8" s="15"/>
      <c r="F8" s="15"/>
      <c r="G8" s="15"/>
      <c r="H8" s="15"/>
      <c r="I8" s="15"/>
      <c r="J8" s="13"/>
    </row>
    <row r="9" spans="2:10" x14ac:dyDescent="0.3">
      <c r="B9" s="2">
        <v>7.4999999999999997E-2</v>
      </c>
      <c r="C9" s="8" t="s">
        <v>37</v>
      </c>
      <c r="D9" s="15"/>
      <c r="E9" s="15"/>
      <c r="F9" s="15"/>
      <c r="G9" s="15"/>
      <c r="H9" s="15"/>
      <c r="I9" s="15"/>
      <c r="J9" s="13"/>
    </row>
    <row r="10" spans="2:10" x14ac:dyDescent="0.3">
      <c r="B10" s="2">
        <v>1.4999999999999999E-2</v>
      </c>
      <c r="C10" s="8" t="s">
        <v>38</v>
      </c>
      <c r="D10" s="15"/>
      <c r="E10" s="15"/>
      <c r="F10" s="15"/>
      <c r="G10" s="15"/>
      <c r="H10" s="15"/>
      <c r="I10" s="15"/>
      <c r="J10" s="13"/>
    </row>
    <row r="11" spans="2:10" x14ac:dyDescent="0.3">
      <c r="B11" s="2">
        <v>4.7500000000000001E-2</v>
      </c>
      <c r="C11" s="8" t="s">
        <v>39</v>
      </c>
      <c r="D11" s="15"/>
      <c r="E11" s="15"/>
      <c r="F11" s="15"/>
      <c r="G11" s="15"/>
      <c r="H11" s="15"/>
      <c r="I11" s="15"/>
      <c r="J11" s="13"/>
    </row>
    <row r="12" spans="2:10" x14ac:dyDescent="0.3">
      <c r="B12" s="2">
        <v>3.5000000000000003E-2</v>
      </c>
      <c r="C12" s="8" t="s">
        <v>40</v>
      </c>
      <c r="D12" s="15"/>
      <c r="E12" s="15"/>
      <c r="F12" s="15"/>
      <c r="G12" s="15"/>
      <c r="H12" s="15"/>
      <c r="I12" s="15"/>
      <c r="J12" s="13"/>
    </row>
    <row r="13" spans="2:10" x14ac:dyDescent="0.3">
      <c r="B13" s="2">
        <v>3.7499999999999999E-2</v>
      </c>
      <c r="C13" s="8" t="s">
        <v>41</v>
      </c>
      <c r="D13" s="15"/>
      <c r="E13" s="15"/>
      <c r="F13" s="15"/>
      <c r="G13" s="15"/>
      <c r="H13" s="15"/>
      <c r="I13" s="15"/>
      <c r="J13" s="13"/>
    </row>
    <row r="14" spans="2:10" x14ac:dyDescent="0.3">
      <c r="B14" s="2">
        <v>2.5000000000000001E-2</v>
      </c>
      <c r="C14" s="8" t="s">
        <v>42</v>
      </c>
      <c r="D14" s="15"/>
      <c r="E14" s="15"/>
      <c r="F14" s="15"/>
      <c r="G14" s="15"/>
      <c r="H14" s="15"/>
      <c r="I14" s="15"/>
      <c r="J14" s="13"/>
    </row>
    <row r="15" spans="2:10" x14ac:dyDescent="0.3">
      <c r="B15" s="2">
        <v>1.4999999999999999E-2</v>
      </c>
      <c r="C15" s="8" t="s">
        <v>43</v>
      </c>
      <c r="D15" s="15"/>
      <c r="E15" s="15"/>
      <c r="F15" s="15"/>
      <c r="G15" s="15"/>
      <c r="H15" s="15"/>
      <c r="I15" s="15"/>
      <c r="J15" s="13"/>
    </row>
    <row r="16" spans="2:10" x14ac:dyDescent="0.3">
      <c r="B16" s="2">
        <v>0.01</v>
      </c>
      <c r="C16" s="8" t="s">
        <v>44</v>
      </c>
      <c r="D16" s="15"/>
      <c r="E16" s="15"/>
      <c r="F16" s="15"/>
      <c r="G16" s="15"/>
      <c r="H16" s="15"/>
      <c r="I16" s="15"/>
      <c r="J16" s="13"/>
    </row>
    <row r="17" spans="2:14" x14ac:dyDescent="0.3">
      <c r="B17" s="2">
        <v>0.01</v>
      </c>
      <c r="C17" s="8" t="s">
        <v>45</v>
      </c>
      <c r="D17" s="15"/>
      <c r="E17" s="15"/>
      <c r="F17" s="15"/>
      <c r="G17" s="15"/>
      <c r="H17" s="15"/>
      <c r="I17" s="15"/>
      <c r="J17" s="13"/>
    </row>
    <row r="18" spans="2:14" x14ac:dyDescent="0.3">
      <c r="B18" s="2">
        <v>2.5000000000000001E-2</v>
      </c>
      <c r="C18" s="8" t="s">
        <v>46</v>
      </c>
      <c r="D18" s="15"/>
      <c r="E18" s="15"/>
      <c r="F18" s="15"/>
      <c r="G18" s="15"/>
      <c r="H18" s="15"/>
      <c r="I18" s="15"/>
      <c r="J18" s="13"/>
    </row>
    <row r="19" spans="2:14" x14ac:dyDescent="0.3">
      <c r="B19" s="2">
        <v>8.7499999999999994E-2</v>
      </c>
      <c r="C19" s="8" t="s">
        <v>47</v>
      </c>
      <c r="D19" s="15"/>
      <c r="E19" s="15"/>
      <c r="F19" s="15"/>
      <c r="G19" s="15"/>
      <c r="H19" s="15"/>
      <c r="I19" s="15"/>
      <c r="J19" s="13"/>
    </row>
    <row r="20" spans="2:14" x14ac:dyDescent="0.3">
      <c r="C20" s="8" t="s">
        <v>48</v>
      </c>
      <c r="D20" s="16"/>
      <c r="E20" s="16"/>
      <c r="F20" s="16"/>
      <c r="G20" s="16"/>
      <c r="H20" s="16"/>
      <c r="I20" s="16"/>
      <c r="J20" s="16"/>
    </row>
    <row r="21" spans="2:14" ht="16.2" x14ac:dyDescent="0.45">
      <c r="C21" s="11" t="s">
        <v>49</v>
      </c>
      <c r="D21" s="17"/>
      <c r="E21" s="17"/>
      <c r="F21" s="17"/>
      <c r="G21" s="17"/>
      <c r="H21" s="17"/>
      <c r="I21" s="17"/>
      <c r="J21" s="17"/>
    </row>
    <row r="23" spans="2:14" x14ac:dyDescent="0.3">
      <c r="B23" s="1" t="s">
        <v>51</v>
      </c>
    </row>
    <row r="24" spans="2:14" x14ac:dyDescent="0.3">
      <c r="B24" s="8" t="s">
        <v>28</v>
      </c>
      <c r="C24" s="8" t="s">
        <v>36</v>
      </c>
      <c r="D24" s="8" t="s">
        <v>37</v>
      </c>
      <c r="E24" s="8" t="s">
        <v>38</v>
      </c>
      <c r="F24" s="8" t="s">
        <v>39</v>
      </c>
      <c r="G24" s="8" t="s">
        <v>40</v>
      </c>
      <c r="H24" s="8" t="s">
        <v>41</v>
      </c>
      <c r="I24" s="8" t="s">
        <v>42</v>
      </c>
      <c r="J24" s="8" t="s">
        <v>43</v>
      </c>
      <c r="K24" s="8" t="s">
        <v>44</v>
      </c>
      <c r="L24" s="8" t="s">
        <v>45</v>
      </c>
      <c r="M24" s="8" t="s">
        <v>46</v>
      </c>
      <c r="N24" s="8" t="s">
        <v>47</v>
      </c>
    </row>
    <row r="25" spans="2:14" x14ac:dyDescent="0.3">
      <c r="B25" s="2">
        <v>0.375</v>
      </c>
      <c r="C25" s="2">
        <v>0.13500000000000001</v>
      </c>
      <c r="D25" s="2">
        <v>7.4999999999999997E-2</v>
      </c>
      <c r="E25" s="2">
        <v>1.4999999999999999E-2</v>
      </c>
      <c r="F25" s="2">
        <v>4.7500000000000001E-2</v>
      </c>
      <c r="G25" s="2">
        <v>3.5000000000000003E-2</v>
      </c>
      <c r="H25" s="2">
        <v>3.7499999999999999E-2</v>
      </c>
      <c r="I25" s="2">
        <v>2.5000000000000001E-2</v>
      </c>
      <c r="J25" s="2">
        <v>1.4999999999999999E-2</v>
      </c>
      <c r="K25" s="2">
        <v>0.01</v>
      </c>
      <c r="L25" s="2">
        <v>0.01</v>
      </c>
      <c r="M25" s="2">
        <v>2.5000000000000001E-2</v>
      </c>
      <c r="N25" s="2">
        <v>8.7499999999999994E-2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55C3-24D4-4E23-80D6-B7EAC8F85532}">
  <sheetPr>
    <tabColor rgb="FFFF0000"/>
  </sheetPr>
  <dimension ref="B2:Q25"/>
  <sheetViews>
    <sheetView zoomScaleNormal="100" workbookViewId="0">
      <selection activeCell="D7" sqref="D7"/>
    </sheetView>
  </sheetViews>
  <sheetFormatPr defaultRowHeight="14.4" x14ac:dyDescent="0.3"/>
  <cols>
    <col min="1" max="1" width="2.88671875" customWidth="1"/>
    <col min="2" max="2" width="7" bestFit="1" customWidth="1"/>
    <col min="3" max="3" width="21.6640625" customWidth="1"/>
  </cols>
  <sheetData>
    <row r="2" spans="2:17" x14ac:dyDescent="0.3">
      <c r="C2" t="s">
        <v>3</v>
      </c>
    </row>
    <row r="4" spans="2:17" x14ac:dyDescent="0.3">
      <c r="D4" s="5" t="s">
        <v>30</v>
      </c>
      <c r="E4" s="5" t="s">
        <v>31</v>
      </c>
      <c r="F4" s="5" t="s">
        <v>32</v>
      </c>
      <c r="G4" s="5" t="s">
        <v>33</v>
      </c>
      <c r="H4" s="5" t="s">
        <v>34</v>
      </c>
      <c r="I4" s="5" t="s">
        <v>35</v>
      </c>
      <c r="J4" s="5" t="s">
        <v>15</v>
      </c>
    </row>
    <row r="5" spans="2:17" x14ac:dyDescent="0.3">
      <c r="C5" s="10" t="s">
        <v>50</v>
      </c>
      <c r="D5" s="12">
        <v>21730</v>
      </c>
      <c r="E5" s="12">
        <v>21668</v>
      </c>
      <c r="F5" s="12">
        <v>27376</v>
      </c>
      <c r="G5" s="12">
        <v>29647</v>
      </c>
      <c r="H5" s="12">
        <v>30163</v>
      </c>
      <c r="I5" s="12">
        <v>35269</v>
      </c>
      <c r="J5" s="13">
        <f>SUM(D5:I5)</f>
        <v>165853</v>
      </c>
    </row>
    <row r="6" spans="2:17" x14ac:dyDescent="0.3">
      <c r="C6" s="9" t="s">
        <v>29</v>
      </c>
      <c r="D6" s="14"/>
      <c r="E6" s="14"/>
      <c r="F6" s="14"/>
      <c r="G6" s="14"/>
      <c r="H6" s="14"/>
      <c r="I6" s="14"/>
      <c r="J6" s="14"/>
    </row>
    <row r="7" spans="2:17" x14ac:dyDescent="0.3">
      <c r="B7" s="2">
        <v>0.375</v>
      </c>
      <c r="C7" s="8" t="s">
        <v>28</v>
      </c>
      <c r="D7" s="15" cm="1">
        <f t="array" ref="D7:I19">D5:I5*B7:B19</f>
        <v>8148.75</v>
      </c>
      <c r="E7" s="15">
        <v>8125.5</v>
      </c>
      <c r="F7" s="15">
        <v>10266</v>
      </c>
      <c r="G7" s="15">
        <v>11117.625</v>
      </c>
      <c r="H7" s="15">
        <v>11311.125</v>
      </c>
      <c r="I7" s="15">
        <v>13225.875</v>
      </c>
      <c r="J7" s="13" cm="1">
        <f t="array" ref="J7:J21">_xlfn.BYROW(D7:I21,_xleta.SUM)</f>
        <v>62194.875</v>
      </c>
      <c r="L7">
        <f>D$5*$B7</f>
        <v>8148.75</v>
      </c>
      <c r="M7">
        <f t="shared" ref="M7:Q19" si="0">E$5*$B7</f>
        <v>8125.5</v>
      </c>
      <c r="N7">
        <f t="shared" si="0"/>
        <v>10266</v>
      </c>
      <c r="O7">
        <f t="shared" si="0"/>
        <v>11117.625</v>
      </c>
      <c r="P7">
        <f t="shared" si="0"/>
        <v>11311.125</v>
      </c>
      <c r="Q7">
        <f t="shared" si="0"/>
        <v>13225.875</v>
      </c>
    </row>
    <row r="8" spans="2:17" x14ac:dyDescent="0.3">
      <c r="B8" s="2">
        <v>0.13500000000000001</v>
      </c>
      <c r="C8" s="8" t="s">
        <v>36</v>
      </c>
      <c r="D8" s="15">
        <v>2933.55</v>
      </c>
      <c r="E8" s="15">
        <v>2925.1800000000003</v>
      </c>
      <c r="F8" s="15">
        <v>3695.76</v>
      </c>
      <c r="G8" s="15">
        <v>4002.3450000000003</v>
      </c>
      <c r="H8" s="15">
        <v>4072.0050000000001</v>
      </c>
      <c r="I8" s="15">
        <v>4761.3150000000005</v>
      </c>
      <c r="J8" s="13">
        <v>22390.155000000006</v>
      </c>
      <c r="L8">
        <f t="shared" ref="L8:L19" si="1">D$5*$B8</f>
        <v>2933.55</v>
      </c>
      <c r="M8">
        <f t="shared" si="0"/>
        <v>2925.1800000000003</v>
      </c>
      <c r="N8">
        <f t="shared" si="0"/>
        <v>3695.76</v>
      </c>
      <c r="O8">
        <f t="shared" si="0"/>
        <v>4002.3450000000003</v>
      </c>
      <c r="P8">
        <f t="shared" si="0"/>
        <v>4072.0050000000001</v>
      </c>
      <c r="Q8">
        <f t="shared" si="0"/>
        <v>4761.3150000000005</v>
      </c>
    </row>
    <row r="9" spans="2:17" x14ac:dyDescent="0.3">
      <c r="B9" s="2">
        <v>7.4999999999999997E-2</v>
      </c>
      <c r="C9" s="8" t="s">
        <v>37</v>
      </c>
      <c r="D9" s="15">
        <v>1629.75</v>
      </c>
      <c r="E9" s="15">
        <v>1625.1</v>
      </c>
      <c r="F9" s="15">
        <v>2053.1999999999998</v>
      </c>
      <c r="G9" s="15">
        <v>2223.5250000000001</v>
      </c>
      <c r="H9" s="15">
        <v>2262.2249999999999</v>
      </c>
      <c r="I9" s="15">
        <v>2645.1749999999997</v>
      </c>
      <c r="J9" s="13">
        <v>12438.974999999999</v>
      </c>
      <c r="L9">
        <f t="shared" si="1"/>
        <v>1629.75</v>
      </c>
      <c r="M9">
        <f t="shared" si="0"/>
        <v>1625.1</v>
      </c>
      <c r="N9">
        <f t="shared" si="0"/>
        <v>2053.1999999999998</v>
      </c>
      <c r="O9">
        <f t="shared" si="0"/>
        <v>2223.5250000000001</v>
      </c>
      <c r="P9">
        <f t="shared" si="0"/>
        <v>2262.2249999999999</v>
      </c>
      <c r="Q9">
        <f t="shared" si="0"/>
        <v>2645.1749999999997</v>
      </c>
    </row>
    <row r="10" spans="2:17" x14ac:dyDescent="0.3">
      <c r="B10" s="2">
        <v>1.4999999999999999E-2</v>
      </c>
      <c r="C10" s="8" t="s">
        <v>38</v>
      </c>
      <c r="D10" s="15">
        <v>325.95</v>
      </c>
      <c r="E10" s="15">
        <v>325.02</v>
      </c>
      <c r="F10" s="15">
        <v>410.64</v>
      </c>
      <c r="G10" s="15">
        <v>444.70499999999998</v>
      </c>
      <c r="H10" s="15">
        <v>452.44499999999999</v>
      </c>
      <c r="I10" s="15">
        <v>529.03499999999997</v>
      </c>
      <c r="J10" s="13">
        <v>2487.7950000000001</v>
      </c>
      <c r="L10">
        <f t="shared" si="1"/>
        <v>325.95</v>
      </c>
      <c r="M10">
        <f t="shared" si="0"/>
        <v>325.02</v>
      </c>
      <c r="N10">
        <f t="shared" si="0"/>
        <v>410.64</v>
      </c>
      <c r="O10">
        <f t="shared" si="0"/>
        <v>444.70499999999998</v>
      </c>
      <c r="P10">
        <f t="shared" si="0"/>
        <v>452.44499999999999</v>
      </c>
      <c r="Q10">
        <f t="shared" si="0"/>
        <v>529.03499999999997</v>
      </c>
    </row>
    <row r="11" spans="2:17" x14ac:dyDescent="0.3">
      <c r="B11" s="2">
        <v>4.7500000000000001E-2</v>
      </c>
      <c r="C11" s="8" t="s">
        <v>39</v>
      </c>
      <c r="D11" s="15">
        <v>1032.175</v>
      </c>
      <c r="E11" s="15">
        <v>1029.23</v>
      </c>
      <c r="F11" s="15">
        <v>1300.3600000000001</v>
      </c>
      <c r="G11" s="15">
        <v>1408.2325000000001</v>
      </c>
      <c r="H11" s="15">
        <v>1432.7425000000001</v>
      </c>
      <c r="I11" s="15">
        <v>1675.2774999999999</v>
      </c>
      <c r="J11" s="13">
        <v>7878.0174999999999</v>
      </c>
      <c r="L11">
        <f t="shared" si="1"/>
        <v>1032.175</v>
      </c>
      <c r="M11">
        <f t="shared" si="0"/>
        <v>1029.23</v>
      </c>
      <c r="N11">
        <f t="shared" si="0"/>
        <v>1300.3600000000001</v>
      </c>
      <c r="O11">
        <f t="shared" si="0"/>
        <v>1408.2325000000001</v>
      </c>
      <c r="P11">
        <f t="shared" si="0"/>
        <v>1432.7425000000001</v>
      </c>
      <c r="Q11">
        <f t="shared" si="0"/>
        <v>1675.2774999999999</v>
      </c>
    </row>
    <row r="12" spans="2:17" x14ac:dyDescent="0.3">
      <c r="B12" s="2">
        <v>3.5000000000000003E-2</v>
      </c>
      <c r="C12" s="8" t="s">
        <v>40</v>
      </c>
      <c r="D12" s="15">
        <v>760.55000000000007</v>
      </c>
      <c r="E12" s="15">
        <v>758.38000000000011</v>
      </c>
      <c r="F12" s="15">
        <v>958.16000000000008</v>
      </c>
      <c r="G12" s="15">
        <v>1037.6450000000002</v>
      </c>
      <c r="H12" s="15">
        <v>1055.7050000000002</v>
      </c>
      <c r="I12" s="15">
        <v>1234.4150000000002</v>
      </c>
      <c r="J12" s="13">
        <v>5804.8550000000005</v>
      </c>
      <c r="L12">
        <f t="shared" si="1"/>
        <v>760.55000000000007</v>
      </c>
      <c r="M12">
        <f t="shared" si="0"/>
        <v>758.38000000000011</v>
      </c>
      <c r="N12">
        <f t="shared" si="0"/>
        <v>958.16000000000008</v>
      </c>
      <c r="O12">
        <f t="shared" si="0"/>
        <v>1037.6450000000002</v>
      </c>
      <c r="P12">
        <f t="shared" si="0"/>
        <v>1055.7050000000002</v>
      </c>
      <c r="Q12">
        <f t="shared" si="0"/>
        <v>1234.4150000000002</v>
      </c>
    </row>
    <row r="13" spans="2:17" x14ac:dyDescent="0.3">
      <c r="B13" s="2">
        <v>3.7499999999999999E-2</v>
      </c>
      <c r="C13" s="8" t="s">
        <v>41</v>
      </c>
      <c r="D13" s="15">
        <v>814.875</v>
      </c>
      <c r="E13" s="15">
        <v>812.55</v>
      </c>
      <c r="F13" s="15">
        <v>1026.5999999999999</v>
      </c>
      <c r="G13" s="15">
        <v>1111.7625</v>
      </c>
      <c r="H13" s="15">
        <v>1131.1125</v>
      </c>
      <c r="I13" s="15">
        <v>1322.5874999999999</v>
      </c>
      <c r="J13" s="13">
        <v>6219.4874999999993</v>
      </c>
      <c r="L13">
        <f t="shared" si="1"/>
        <v>814.875</v>
      </c>
      <c r="M13">
        <f t="shared" si="0"/>
        <v>812.55</v>
      </c>
      <c r="N13">
        <f t="shared" si="0"/>
        <v>1026.5999999999999</v>
      </c>
      <c r="O13">
        <f t="shared" si="0"/>
        <v>1111.7625</v>
      </c>
      <c r="P13">
        <f t="shared" si="0"/>
        <v>1131.1125</v>
      </c>
      <c r="Q13">
        <f t="shared" si="0"/>
        <v>1322.5874999999999</v>
      </c>
    </row>
    <row r="14" spans="2:17" x14ac:dyDescent="0.3">
      <c r="B14" s="2">
        <v>2.5000000000000001E-2</v>
      </c>
      <c r="C14" s="8" t="s">
        <v>42</v>
      </c>
      <c r="D14" s="15">
        <v>543.25</v>
      </c>
      <c r="E14" s="15">
        <v>541.70000000000005</v>
      </c>
      <c r="F14" s="15">
        <v>684.40000000000009</v>
      </c>
      <c r="G14" s="15">
        <v>741.17500000000007</v>
      </c>
      <c r="H14" s="15">
        <v>754.07500000000005</v>
      </c>
      <c r="I14" s="15">
        <v>881.72500000000002</v>
      </c>
      <c r="J14" s="13">
        <v>4146.3250000000007</v>
      </c>
      <c r="L14">
        <f t="shared" si="1"/>
        <v>543.25</v>
      </c>
      <c r="M14">
        <f t="shared" si="0"/>
        <v>541.70000000000005</v>
      </c>
      <c r="N14">
        <f t="shared" si="0"/>
        <v>684.40000000000009</v>
      </c>
      <c r="O14">
        <f t="shared" si="0"/>
        <v>741.17500000000007</v>
      </c>
      <c r="P14">
        <f t="shared" si="0"/>
        <v>754.07500000000005</v>
      </c>
      <c r="Q14">
        <f t="shared" si="0"/>
        <v>881.72500000000002</v>
      </c>
    </row>
    <row r="15" spans="2:17" x14ac:dyDescent="0.3">
      <c r="B15" s="2">
        <v>1.4999999999999999E-2</v>
      </c>
      <c r="C15" s="8" t="s">
        <v>43</v>
      </c>
      <c r="D15" s="15">
        <v>325.95</v>
      </c>
      <c r="E15" s="15">
        <v>325.02</v>
      </c>
      <c r="F15" s="15">
        <v>410.64</v>
      </c>
      <c r="G15" s="15">
        <v>444.70499999999998</v>
      </c>
      <c r="H15" s="15">
        <v>452.44499999999999</v>
      </c>
      <c r="I15" s="15">
        <v>529.03499999999997</v>
      </c>
      <c r="J15" s="13">
        <v>2487.7950000000001</v>
      </c>
      <c r="L15">
        <f t="shared" si="1"/>
        <v>325.95</v>
      </c>
      <c r="M15">
        <f t="shared" si="0"/>
        <v>325.02</v>
      </c>
      <c r="N15">
        <f t="shared" si="0"/>
        <v>410.64</v>
      </c>
      <c r="O15">
        <f t="shared" si="0"/>
        <v>444.70499999999998</v>
      </c>
      <c r="P15">
        <f t="shared" si="0"/>
        <v>452.44499999999999</v>
      </c>
      <c r="Q15">
        <f t="shared" si="0"/>
        <v>529.03499999999997</v>
      </c>
    </row>
    <row r="16" spans="2:17" x14ac:dyDescent="0.3">
      <c r="B16" s="2">
        <v>0.01</v>
      </c>
      <c r="C16" s="8" t="s">
        <v>44</v>
      </c>
      <c r="D16" s="15">
        <v>217.3</v>
      </c>
      <c r="E16" s="15">
        <v>216.68</v>
      </c>
      <c r="F16" s="15">
        <v>273.76</v>
      </c>
      <c r="G16" s="15">
        <v>296.47000000000003</v>
      </c>
      <c r="H16" s="15">
        <v>301.63</v>
      </c>
      <c r="I16" s="15">
        <v>352.69</v>
      </c>
      <c r="J16" s="13">
        <v>1658.5300000000002</v>
      </c>
      <c r="L16">
        <f t="shared" si="1"/>
        <v>217.3</v>
      </c>
      <c r="M16">
        <f t="shared" si="0"/>
        <v>216.68</v>
      </c>
      <c r="N16">
        <f t="shared" si="0"/>
        <v>273.76</v>
      </c>
      <c r="O16">
        <f t="shared" si="0"/>
        <v>296.47000000000003</v>
      </c>
      <c r="P16">
        <f t="shared" si="0"/>
        <v>301.63</v>
      </c>
      <c r="Q16">
        <f t="shared" si="0"/>
        <v>352.69</v>
      </c>
    </row>
    <row r="17" spans="2:17" x14ac:dyDescent="0.3">
      <c r="B17" s="2">
        <v>0.01</v>
      </c>
      <c r="C17" s="8" t="s">
        <v>45</v>
      </c>
      <c r="D17" s="15">
        <v>217.3</v>
      </c>
      <c r="E17" s="15">
        <v>216.68</v>
      </c>
      <c r="F17" s="15">
        <v>273.76</v>
      </c>
      <c r="G17" s="15">
        <v>296.47000000000003</v>
      </c>
      <c r="H17" s="15">
        <v>301.63</v>
      </c>
      <c r="I17" s="15">
        <v>352.69</v>
      </c>
      <c r="J17" s="13">
        <v>1658.5300000000002</v>
      </c>
      <c r="L17">
        <f t="shared" si="1"/>
        <v>217.3</v>
      </c>
      <c r="M17">
        <f t="shared" si="0"/>
        <v>216.68</v>
      </c>
      <c r="N17">
        <f t="shared" si="0"/>
        <v>273.76</v>
      </c>
      <c r="O17">
        <f t="shared" si="0"/>
        <v>296.47000000000003</v>
      </c>
      <c r="P17">
        <f t="shared" si="0"/>
        <v>301.63</v>
      </c>
      <c r="Q17">
        <f t="shared" si="0"/>
        <v>352.69</v>
      </c>
    </row>
    <row r="18" spans="2:17" x14ac:dyDescent="0.3">
      <c r="B18" s="2">
        <v>2.5000000000000001E-2</v>
      </c>
      <c r="C18" s="8" t="s">
        <v>46</v>
      </c>
      <c r="D18" s="15">
        <v>543.25</v>
      </c>
      <c r="E18" s="15">
        <v>541.70000000000005</v>
      </c>
      <c r="F18" s="15">
        <v>684.40000000000009</v>
      </c>
      <c r="G18" s="15">
        <v>741.17500000000007</v>
      </c>
      <c r="H18" s="15">
        <v>754.07500000000005</v>
      </c>
      <c r="I18" s="15">
        <v>881.72500000000002</v>
      </c>
      <c r="J18" s="13">
        <v>4146.3250000000007</v>
      </c>
      <c r="L18">
        <f t="shared" si="1"/>
        <v>543.25</v>
      </c>
      <c r="M18">
        <f t="shared" si="0"/>
        <v>541.70000000000005</v>
      </c>
      <c r="N18">
        <f t="shared" si="0"/>
        <v>684.40000000000009</v>
      </c>
      <c r="O18">
        <f t="shared" si="0"/>
        <v>741.17500000000007</v>
      </c>
      <c r="P18">
        <f t="shared" si="0"/>
        <v>754.07500000000005</v>
      </c>
      <c r="Q18">
        <f t="shared" si="0"/>
        <v>881.72500000000002</v>
      </c>
    </row>
    <row r="19" spans="2:17" x14ac:dyDescent="0.3">
      <c r="B19" s="2">
        <v>8.7499999999999994E-2</v>
      </c>
      <c r="C19" s="8" t="s">
        <v>47</v>
      </c>
      <c r="D19" s="15">
        <v>1901.3749999999998</v>
      </c>
      <c r="E19" s="15">
        <v>1895.9499999999998</v>
      </c>
      <c r="F19" s="15">
        <v>2395.3999999999996</v>
      </c>
      <c r="G19" s="15">
        <v>2594.1124999999997</v>
      </c>
      <c r="H19" s="15">
        <v>2639.2624999999998</v>
      </c>
      <c r="I19" s="15">
        <v>3086.0374999999999</v>
      </c>
      <c r="J19" s="13">
        <v>14512.137499999999</v>
      </c>
      <c r="L19">
        <f t="shared" si="1"/>
        <v>1901.3749999999998</v>
      </c>
      <c r="M19">
        <f t="shared" si="0"/>
        <v>1895.9499999999998</v>
      </c>
      <c r="N19">
        <f t="shared" si="0"/>
        <v>2395.3999999999996</v>
      </c>
      <c r="O19">
        <f t="shared" si="0"/>
        <v>2594.1124999999997</v>
      </c>
      <c r="P19">
        <f t="shared" si="0"/>
        <v>2639.2624999999998</v>
      </c>
      <c r="Q19">
        <f t="shared" si="0"/>
        <v>3086.0374999999999</v>
      </c>
    </row>
    <row r="20" spans="2:17" x14ac:dyDescent="0.3">
      <c r="C20" s="8" t="s">
        <v>48</v>
      </c>
      <c r="D20" s="16" cm="1">
        <f t="array" ref="D20:I20">_xlfn.BYCOL(_xlfn.ANCHORARRAY(D7),_xleta.SUM)</f>
        <v>19394.024999999998</v>
      </c>
      <c r="E20" s="16">
        <v>19338.690000000002</v>
      </c>
      <c r="F20" s="16">
        <v>24433.079999999994</v>
      </c>
      <c r="G20" s="16">
        <v>26459.947500000006</v>
      </c>
      <c r="H20" s="16">
        <v>26920.477500000005</v>
      </c>
      <c r="I20" s="16">
        <v>31477.582499999997</v>
      </c>
      <c r="J20" s="16">
        <v>148023.80249999999</v>
      </c>
    </row>
    <row r="21" spans="2:17" ht="16.2" x14ac:dyDescent="0.45">
      <c r="C21" s="11" t="s">
        <v>49</v>
      </c>
      <c r="D21" s="17" cm="1">
        <f t="array" ref="D21:I21">D5:I5-_xlfn.ANCHORARRAY(D20)</f>
        <v>2335.9750000000022</v>
      </c>
      <c r="E21" s="17">
        <v>2329.3099999999977</v>
      </c>
      <c r="F21" s="17">
        <v>2942.9200000000055</v>
      </c>
      <c r="G21" s="17">
        <v>3187.0524999999943</v>
      </c>
      <c r="H21" s="17">
        <v>3242.5224999999955</v>
      </c>
      <c r="I21" s="17">
        <v>3791.4175000000032</v>
      </c>
      <c r="J21" s="17">
        <v>17829.197499999998</v>
      </c>
    </row>
    <row r="23" spans="2:17" x14ac:dyDescent="0.3">
      <c r="B23" s="1" t="s">
        <v>51</v>
      </c>
    </row>
    <row r="24" spans="2:17" x14ac:dyDescent="0.3">
      <c r="B24" s="8" t="s">
        <v>28</v>
      </c>
      <c r="C24" s="8" t="s">
        <v>36</v>
      </c>
      <c r="D24" s="8" t="s">
        <v>37</v>
      </c>
      <c r="E24" s="8" t="s">
        <v>38</v>
      </c>
      <c r="F24" s="8" t="s">
        <v>39</v>
      </c>
      <c r="G24" s="8" t="s">
        <v>40</v>
      </c>
      <c r="H24" s="8" t="s">
        <v>41</v>
      </c>
      <c r="I24" s="8" t="s">
        <v>42</v>
      </c>
      <c r="J24" s="8" t="s">
        <v>43</v>
      </c>
      <c r="K24" s="8" t="s">
        <v>44</v>
      </c>
      <c r="L24" s="8" t="s">
        <v>45</v>
      </c>
      <c r="M24" s="8" t="s">
        <v>46</v>
      </c>
      <c r="N24" s="8" t="s">
        <v>47</v>
      </c>
    </row>
    <row r="25" spans="2:17" x14ac:dyDescent="0.3">
      <c r="B25" s="2">
        <v>0.375</v>
      </c>
      <c r="C25" s="2">
        <v>0.13500000000000001</v>
      </c>
      <c r="D25" s="2">
        <v>7.4999999999999997E-2</v>
      </c>
      <c r="E25" s="2">
        <v>1.4999999999999999E-2</v>
      </c>
      <c r="F25" s="2">
        <v>4.7500000000000001E-2</v>
      </c>
      <c r="G25" s="2">
        <v>3.5000000000000003E-2</v>
      </c>
      <c r="H25" s="2">
        <v>3.7499999999999999E-2</v>
      </c>
      <c r="I25" s="2">
        <v>2.5000000000000001E-2</v>
      </c>
      <c r="J25" s="2">
        <v>1.4999999999999999E-2</v>
      </c>
      <c r="K25" s="2">
        <v>0.01</v>
      </c>
      <c r="L25" s="2">
        <v>0.01</v>
      </c>
      <c r="M25" s="2">
        <v>2.5000000000000001E-2</v>
      </c>
      <c r="N25" s="2">
        <v>8.7499999999999994E-2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45A1-32EC-47C4-8C98-A21A37D93F9B}">
  <sheetPr>
    <tabColor rgb="FF0000FF"/>
  </sheetPr>
  <dimension ref="B2:Q42"/>
  <sheetViews>
    <sheetView zoomScale="85" zoomScaleNormal="85" workbookViewId="0">
      <selection activeCell="C8" sqref="C8"/>
    </sheetView>
  </sheetViews>
  <sheetFormatPr defaultRowHeight="14.4" x14ac:dyDescent="0.3"/>
  <cols>
    <col min="1" max="1" width="2.77734375" customWidth="1"/>
    <col min="2" max="2" width="17" bestFit="1" customWidth="1"/>
    <col min="3" max="3" width="11.109375" customWidth="1"/>
    <col min="4" max="8" width="5.44140625" bestFit="1" customWidth="1"/>
    <col min="9" max="9" width="13.44140625" bestFit="1" customWidth="1"/>
    <col min="10" max="11" width="11.77734375" customWidth="1"/>
    <col min="12" max="12" width="13.6640625" bestFit="1" customWidth="1"/>
    <col min="13" max="15" width="11.77734375" customWidth="1"/>
    <col min="16" max="16" width="10.88671875" customWidth="1"/>
    <col min="17" max="17" width="14.88671875" customWidth="1"/>
  </cols>
  <sheetData>
    <row r="2" spans="2:17" x14ac:dyDescent="0.3">
      <c r="B2" t="s">
        <v>4</v>
      </c>
    </row>
    <row r="4" spans="2:17" x14ac:dyDescent="0.3">
      <c r="I4" s="1" t="s">
        <v>88</v>
      </c>
    </row>
    <row r="5" spans="2:17" x14ac:dyDescent="0.3">
      <c r="C5" s="5" t="s">
        <v>87</v>
      </c>
      <c r="D5" s="2">
        <v>100</v>
      </c>
      <c r="E5" s="2">
        <v>100</v>
      </c>
      <c r="F5" s="2">
        <v>100</v>
      </c>
      <c r="G5" s="2"/>
      <c r="H5" s="2"/>
      <c r="I5" s="3">
        <f>SUM(D5:H5)</f>
        <v>300</v>
      </c>
    </row>
    <row r="7" spans="2:17" x14ac:dyDescent="0.3">
      <c r="P7" s="7" t="s">
        <v>16</v>
      </c>
      <c r="Q7" s="7" t="s">
        <v>17</v>
      </c>
    </row>
    <row r="8" spans="2:17" x14ac:dyDescent="0.3">
      <c r="P8" s="2">
        <v>0</v>
      </c>
      <c r="Q8" s="2">
        <v>0</v>
      </c>
    </row>
    <row r="9" spans="2:17" x14ac:dyDescent="0.3">
      <c r="P9" s="2">
        <v>0.61</v>
      </c>
      <c r="Q9" s="2">
        <v>0.7</v>
      </c>
    </row>
    <row r="10" spans="2:17" x14ac:dyDescent="0.3">
      <c r="P10" s="2">
        <v>0.62</v>
      </c>
      <c r="Q10" s="2">
        <f t="shared" ref="Q10:Q18" si="0">Q9+0.1</f>
        <v>0.79999999999999993</v>
      </c>
    </row>
    <row r="11" spans="2:17" x14ac:dyDescent="0.3">
      <c r="P11" s="2">
        <v>0.63</v>
      </c>
      <c r="Q11" s="2">
        <f t="shared" si="0"/>
        <v>0.89999999999999991</v>
      </c>
    </row>
    <row r="12" spans="2:17" x14ac:dyDescent="0.3">
      <c r="P12" s="2">
        <v>0.64</v>
      </c>
      <c r="Q12" s="2">
        <f t="shared" si="0"/>
        <v>0.99999999999999989</v>
      </c>
    </row>
    <row r="13" spans="2:17" x14ac:dyDescent="0.3">
      <c r="P13" s="2">
        <v>0.65</v>
      </c>
      <c r="Q13" s="2">
        <f t="shared" si="0"/>
        <v>1.0999999999999999</v>
      </c>
    </row>
    <row r="14" spans="2:17" x14ac:dyDescent="0.3">
      <c r="P14" s="2">
        <v>0.66</v>
      </c>
      <c r="Q14" s="2">
        <f t="shared" si="0"/>
        <v>1.2</v>
      </c>
    </row>
    <row r="15" spans="2:17" x14ac:dyDescent="0.3">
      <c r="P15" s="2">
        <v>0.67</v>
      </c>
      <c r="Q15" s="2">
        <f t="shared" si="0"/>
        <v>1.3</v>
      </c>
    </row>
    <row r="16" spans="2:17" x14ac:dyDescent="0.3">
      <c r="P16" s="2">
        <v>0.68</v>
      </c>
      <c r="Q16" s="2">
        <f t="shared" si="0"/>
        <v>1.4000000000000001</v>
      </c>
    </row>
    <row r="17" spans="16:17" x14ac:dyDescent="0.3">
      <c r="P17" s="2">
        <v>0.69</v>
      </c>
      <c r="Q17" s="2">
        <f t="shared" si="0"/>
        <v>1.5000000000000002</v>
      </c>
    </row>
    <row r="18" spans="16:17" x14ac:dyDescent="0.3">
      <c r="P18" s="2">
        <v>0.7</v>
      </c>
      <c r="Q18" s="2">
        <f t="shared" si="0"/>
        <v>1.6000000000000003</v>
      </c>
    </row>
    <row r="19" spans="16:17" x14ac:dyDescent="0.3">
      <c r="P19" s="2">
        <v>0.71</v>
      </c>
      <c r="Q19" s="2">
        <f t="shared" ref="Q19:Q42" si="1">Q18+0.1</f>
        <v>1.7000000000000004</v>
      </c>
    </row>
    <row r="20" spans="16:17" x14ac:dyDescent="0.3">
      <c r="P20" s="2">
        <v>0.72</v>
      </c>
      <c r="Q20" s="2">
        <f t="shared" si="1"/>
        <v>1.8000000000000005</v>
      </c>
    </row>
    <row r="21" spans="16:17" x14ac:dyDescent="0.3">
      <c r="P21" s="2">
        <v>0.73</v>
      </c>
      <c r="Q21" s="2">
        <f t="shared" si="1"/>
        <v>1.9000000000000006</v>
      </c>
    </row>
    <row r="22" spans="16:17" x14ac:dyDescent="0.3">
      <c r="P22" s="2">
        <v>0.74</v>
      </c>
      <c r="Q22" s="2">
        <f t="shared" si="1"/>
        <v>2.0000000000000004</v>
      </c>
    </row>
    <row r="23" spans="16:17" x14ac:dyDescent="0.3">
      <c r="P23" s="2">
        <v>0.75</v>
      </c>
      <c r="Q23" s="2">
        <f t="shared" si="1"/>
        <v>2.1000000000000005</v>
      </c>
    </row>
    <row r="24" spans="16:17" x14ac:dyDescent="0.3">
      <c r="P24" s="2">
        <v>0.76</v>
      </c>
      <c r="Q24" s="2">
        <f t="shared" si="1"/>
        <v>2.2000000000000006</v>
      </c>
    </row>
    <row r="25" spans="16:17" x14ac:dyDescent="0.3">
      <c r="P25" s="2">
        <v>0.77</v>
      </c>
      <c r="Q25" s="2">
        <f t="shared" si="1"/>
        <v>2.3000000000000007</v>
      </c>
    </row>
    <row r="26" spans="16:17" x14ac:dyDescent="0.3">
      <c r="P26" s="2">
        <v>0.78</v>
      </c>
      <c r="Q26" s="2">
        <f t="shared" si="1"/>
        <v>2.4000000000000008</v>
      </c>
    </row>
    <row r="27" spans="16:17" x14ac:dyDescent="0.3">
      <c r="P27" s="2">
        <v>0.79</v>
      </c>
      <c r="Q27" s="2">
        <f t="shared" si="1"/>
        <v>2.5000000000000009</v>
      </c>
    </row>
    <row r="28" spans="16:17" x14ac:dyDescent="0.3">
      <c r="P28" s="2">
        <v>0.8</v>
      </c>
      <c r="Q28" s="2">
        <f t="shared" si="1"/>
        <v>2.600000000000001</v>
      </c>
    </row>
    <row r="29" spans="16:17" x14ac:dyDescent="0.3">
      <c r="P29" s="2">
        <v>0.81</v>
      </c>
      <c r="Q29" s="2">
        <f t="shared" si="1"/>
        <v>2.7000000000000011</v>
      </c>
    </row>
    <row r="30" spans="16:17" x14ac:dyDescent="0.3">
      <c r="P30" s="2">
        <v>0.82</v>
      </c>
      <c r="Q30" s="2">
        <f t="shared" si="1"/>
        <v>2.8000000000000012</v>
      </c>
    </row>
    <row r="31" spans="16:17" x14ac:dyDescent="0.3">
      <c r="P31" s="2">
        <v>0.83</v>
      </c>
      <c r="Q31" s="2">
        <f t="shared" si="1"/>
        <v>2.9000000000000012</v>
      </c>
    </row>
    <row r="32" spans="16:17" x14ac:dyDescent="0.3">
      <c r="P32" s="2">
        <v>0.84</v>
      </c>
      <c r="Q32" s="2">
        <f t="shared" si="1"/>
        <v>3.0000000000000013</v>
      </c>
    </row>
    <row r="33" spans="16:17" x14ac:dyDescent="0.3">
      <c r="P33" s="2">
        <v>0.85</v>
      </c>
      <c r="Q33" s="2">
        <f t="shared" si="1"/>
        <v>3.1000000000000014</v>
      </c>
    </row>
    <row r="34" spans="16:17" x14ac:dyDescent="0.3">
      <c r="P34" s="2">
        <v>0.86</v>
      </c>
      <c r="Q34" s="2">
        <f t="shared" si="1"/>
        <v>3.2000000000000015</v>
      </c>
    </row>
    <row r="35" spans="16:17" x14ac:dyDescent="0.3">
      <c r="P35" s="2">
        <v>0.87</v>
      </c>
      <c r="Q35" s="2">
        <f t="shared" si="1"/>
        <v>3.3000000000000016</v>
      </c>
    </row>
    <row r="36" spans="16:17" x14ac:dyDescent="0.3">
      <c r="P36" s="2">
        <v>0.88</v>
      </c>
      <c r="Q36" s="2">
        <f t="shared" si="1"/>
        <v>3.4000000000000017</v>
      </c>
    </row>
    <row r="37" spans="16:17" x14ac:dyDescent="0.3">
      <c r="P37" s="2">
        <v>0.89</v>
      </c>
      <c r="Q37" s="2">
        <f t="shared" si="1"/>
        <v>3.5000000000000018</v>
      </c>
    </row>
    <row r="38" spans="16:17" x14ac:dyDescent="0.3">
      <c r="P38" s="2">
        <v>0.9</v>
      </c>
      <c r="Q38" s="2">
        <f t="shared" si="1"/>
        <v>3.6000000000000019</v>
      </c>
    </row>
    <row r="39" spans="16:17" x14ac:dyDescent="0.3">
      <c r="P39" s="2">
        <v>0.91</v>
      </c>
      <c r="Q39" s="2">
        <f>Q38+0.1</f>
        <v>3.700000000000002</v>
      </c>
    </row>
    <row r="40" spans="16:17" x14ac:dyDescent="0.3">
      <c r="P40" s="2">
        <v>0.92</v>
      </c>
      <c r="Q40" s="2">
        <f t="shared" si="1"/>
        <v>3.800000000000002</v>
      </c>
    </row>
    <row r="41" spans="16:17" x14ac:dyDescent="0.3">
      <c r="P41" s="2">
        <v>0.93</v>
      </c>
      <c r="Q41" s="2">
        <f t="shared" si="1"/>
        <v>3.9000000000000021</v>
      </c>
    </row>
    <row r="42" spans="16:17" x14ac:dyDescent="0.3">
      <c r="P42" s="2">
        <v>0.94</v>
      </c>
      <c r="Q42" s="2">
        <f t="shared" si="1"/>
        <v>4.0000000000000018</v>
      </c>
    </row>
  </sheetData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BA314-26D1-4213-8586-7EBD74287628}">
  <sheetPr>
    <tabColor rgb="FFFF0000"/>
  </sheetPr>
  <dimension ref="B2:Q42"/>
  <sheetViews>
    <sheetView zoomScale="85" zoomScaleNormal="85" workbookViewId="0"/>
  </sheetViews>
  <sheetFormatPr defaultRowHeight="14.4" x14ac:dyDescent="0.3"/>
  <cols>
    <col min="1" max="1" width="2.77734375" customWidth="1"/>
    <col min="2" max="2" width="17" bestFit="1" customWidth="1"/>
    <col min="3" max="3" width="8.21875" bestFit="1" customWidth="1"/>
    <col min="4" max="8" width="5.44140625" bestFit="1" customWidth="1"/>
    <col min="9" max="9" width="13.44140625" bestFit="1" customWidth="1"/>
    <col min="10" max="11" width="11.77734375" customWidth="1"/>
    <col min="12" max="12" width="13.6640625" bestFit="1" customWidth="1"/>
    <col min="13" max="15" width="11.77734375" customWidth="1"/>
    <col min="16" max="16" width="10.88671875" customWidth="1"/>
    <col min="17" max="17" width="14.88671875" customWidth="1"/>
  </cols>
  <sheetData>
    <row r="2" spans="2:17" x14ac:dyDescent="0.3">
      <c r="B2" t="s">
        <v>4</v>
      </c>
    </row>
    <row r="4" spans="2:17" x14ac:dyDescent="0.3">
      <c r="I4" s="1" t="s">
        <v>88</v>
      </c>
    </row>
    <row r="5" spans="2:17" x14ac:dyDescent="0.3">
      <c r="C5" s="5" t="s">
        <v>87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3">
        <f>SUM(D5:H5)</f>
        <v>500</v>
      </c>
    </row>
    <row r="7" spans="2:17" x14ac:dyDescent="0.3">
      <c r="P7" s="7" t="s">
        <v>16</v>
      </c>
      <c r="Q7" s="7" t="s">
        <v>17</v>
      </c>
    </row>
    <row r="8" spans="2:17" x14ac:dyDescent="0.3">
      <c r="B8" t="s">
        <v>5</v>
      </c>
      <c r="C8" t="s">
        <v>61</v>
      </c>
      <c r="D8" t="s">
        <v>82</v>
      </c>
      <c r="E8" t="s">
        <v>83</v>
      </c>
      <c r="F8" t="s">
        <v>84</v>
      </c>
      <c r="G8" t="s">
        <v>85</v>
      </c>
      <c r="H8" t="s">
        <v>86</v>
      </c>
      <c r="J8" s="7" t="s">
        <v>15</v>
      </c>
      <c r="K8" s="7" t="s">
        <v>16</v>
      </c>
      <c r="L8" s="7" t="s">
        <v>17</v>
      </c>
      <c r="P8" s="2">
        <v>0</v>
      </c>
      <c r="Q8" s="2">
        <v>0</v>
      </c>
    </row>
    <row r="9" spans="2:17" x14ac:dyDescent="0.3">
      <c r="B9" t="s">
        <v>62</v>
      </c>
      <c r="C9" t="s">
        <v>63</v>
      </c>
      <c r="D9">
        <v>89</v>
      </c>
      <c r="E9">
        <v>87</v>
      </c>
      <c r="F9">
        <v>90</v>
      </c>
      <c r="G9">
        <v>88</v>
      </c>
      <c r="H9">
        <v>78</v>
      </c>
      <c r="J9" s="3" cm="1">
        <f t="array" ref="J9:J18">_xlfn.BYROW(Solution[[T1]:[T5]],_xleta.SUM)</f>
        <v>432</v>
      </c>
      <c r="K9" s="6" cm="1">
        <f t="array" ref="K9:K18">_xlfn.ANCHORARRAY(J9)/I5</f>
        <v>0.86399999999999999</v>
      </c>
      <c r="L9" s="3" cm="1">
        <f t="array" ref="L9:L18">_xlfn.XLOOKUP(_xlfn.ANCHORARRAY(K9),P8:P42,Q8:Q42,,-1)</f>
        <v>3.2000000000000015</v>
      </c>
      <c r="P9" s="2">
        <v>0.61</v>
      </c>
      <c r="Q9" s="2">
        <v>0.7</v>
      </c>
    </row>
    <row r="10" spans="2:17" x14ac:dyDescent="0.3">
      <c r="B10" t="s">
        <v>64</v>
      </c>
      <c r="C10" t="s">
        <v>65</v>
      </c>
      <c r="D10">
        <v>45</v>
      </c>
      <c r="E10">
        <v>69</v>
      </c>
      <c r="F10">
        <v>76</v>
      </c>
      <c r="G10">
        <v>81</v>
      </c>
      <c r="H10">
        <v>89</v>
      </c>
      <c r="J10" s="3">
        <v>360</v>
      </c>
      <c r="K10" s="6">
        <v>0.72</v>
      </c>
      <c r="L10" s="3">
        <v>1.8000000000000005</v>
      </c>
      <c r="P10" s="2">
        <v>0.62</v>
      </c>
      <c r="Q10" s="2">
        <f t="shared" ref="Q10:Q42" si="0">Q9+0.1</f>
        <v>0.79999999999999993</v>
      </c>
    </row>
    <row r="11" spans="2:17" x14ac:dyDescent="0.3">
      <c r="B11" t="s">
        <v>66</v>
      </c>
      <c r="C11" t="s">
        <v>67</v>
      </c>
      <c r="D11">
        <v>99</v>
      </c>
      <c r="E11">
        <v>81</v>
      </c>
      <c r="F11">
        <v>85</v>
      </c>
      <c r="G11">
        <v>79</v>
      </c>
      <c r="H11">
        <v>81</v>
      </c>
      <c r="J11" s="3">
        <v>425</v>
      </c>
      <c r="K11" s="6">
        <v>0.85</v>
      </c>
      <c r="L11" s="3">
        <v>3.1000000000000014</v>
      </c>
      <c r="P11" s="2">
        <v>0.63</v>
      </c>
      <c r="Q11" s="2">
        <f t="shared" si="0"/>
        <v>0.89999999999999991</v>
      </c>
    </row>
    <row r="12" spans="2:17" x14ac:dyDescent="0.3">
      <c r="B12" t="s">
        <v>68</v>
      </c>
      <c r="C12" t="s">
        <v>69</v>
      </c>
      <c r="D12">
        <v>29</v>
      </c>
      <c r="E12">
        <v>33</v>
      </c>
      <c r="F12">
        <v>43</v>
      </c>
      <c r="G12">
        <v>75</v>
      </c>
      <c r="H12">
        <v>10</v>
      </c>
      <c r="J12" s="3">
        <v>190</v>
      </c>
      <c r="K12" s="6">
        <v>0.38</v>
      </c>
      <c r="L12" s="3">
        <v>0</v>
      </c>
      <c r="P12" s="2">
        <v>0.64</v>
      </c>
      <c r="Q12" s="2">
        <f t="shared" si="0"/>
        <v>0.99999999999999989</v>
      </c>
    </row>
    <row r="13" spans="2:17" x14ac:dyDescent="0.3">
      <c r="B13" t="s">
        <v>70</v>
      </c>
      <c r="C13" t="s">
        <v>71</v>
      </c>
      <c r="D13">
        <v>0</v>
      </c>
      <c r="E13">
        <v>6</v>
      </c>
      <c r="F13">
        <v>12</v>
      </c>
      <c r="G13">
        <v>15</v>
      </c>
      <c r="H13">
        <v>5</v>
      </c>
      <c r="J13" s="3">
        <v>38</v>
      </c>
      <c r="K13" s="6">
        <v>7.5999999999999998E-2</v>
      </c>
      <c r="L13" s="3">
        <v>0</v>
      </c>
      <c r="P13" s="2">
        <v>0.65</v>
      </c>
      <c r="Q13" s="2">
        <f t="shared" si="0"/>
        <v>1.0999999999999999</v>
      </c>
    </row>
    <row r="14" spans="2:17" x14ac:dyDescent="0.3">
      <c r="B14" t="s">
        <v>72</v>
      </c>
      <c r="C14" t="s">
        <v>73</v>
      </c>
      <c r="D14">
        <v>100</v>
      </c>
      <c r="E14">
        <v>94</v>
      </c>
      <c r="F14">
        <v>92</v>
      </c>
      <c r="G14">
        <v>94</v>
      </c>
      <c r="H14">
        <v>95</v>
      </c>
      <c r="J14" s="3">
        <v>475</v>
      </c>
      <c r="K14" s="6">
        <v>0.95</v>
      </c>
      <c r="L14" s="3">
        <v>4.0000000000000018</v>
      </c>
      <c r="P14" s="2">
        <v>0.66</v>
      </c>
      <c r="Q14" s="2">
        <f t="shared" si="0"/>
        <v>1.2</v>
      </c>
    </row>
    <row r="15" spans="2:17" x14ac:dyDescent="0.3">
      <c r="B15" t="s">
        <v>74</v>
      </c>
      <c r="C15" t="s">
        <v>75</v>
      </c>
      <c r="D15">
        <v>98</v>
      </c>
      <c r="E15">
        <v>83</v>
      </c>
      <c r="F15">
        <v>91</v>
      </c>
      <c r="G15">
        <v>87</v>
      </c>
      <c r="H15">
        <v>94</v>
      </c>
      <c r="J15" s="3">
        <v>453</v>
      </c>
      <c r="K15" s="6">
        <v>0.90600000000000003</v>
      </c>
      <c r="L15" s="3">
        <v>3.6000000000000019</v>
      </c>
      <c r="P15" s="2">
        <v>0.67</v>
      </c>
      <c r="Q15" s="2">
        <f t="shared" si="0"/>
        <v>1.3</v>
      </c>
    </row>
    <row r="16" spans="2:17" x14ac:dyDescent="0.3">
      <c r="B16" t="s">
        <v>76</v>
      </c>
      <c r="C16" t="s">
        <v>77</v>
      </c>
      <c r="D16">
        <v>81</v>
      </c>
      <c r="E16">
        <v>86</v>
      </c>
      <c r="F16">
        <v>97</v>
      </c>
      <c r="G16">
        <v>79</v>
      </c>
      <c r="H16">
        <v>88</v>
      </c>
      <c r="J16" s="3">
        <v>431</v>
      </c>
      <c r="K16" s="6">
        <v>0.86199999999999999</v>
      </c>
      <c r="L16" s="3">
        <v>3.2000000000000015</v>
      </c>
      <c r="P16" s="2">
        <v>0.68</v>
      </c>
      <c r="Q16" s="2">
        <f t="shared" si="0"/>
        <v>1.4000000000000001</v>
      </c>
    </row>
    <row r="17" spans="2:17" x14ac:dyDescent="0.3">
      <c r="B17" t="s">
        <v>78</v>
      </c>
      <c r="C17" t="s">
        <v>79</v>
      </c>
      <c r="D17">
        <v>97</v>
      </c>
      <c r="E17">
        <v>95</v>
      </c>
      <c r="F17">
        <v>100</v>
      </c>
      <c r="G17">
        <v>99</v>
      </c>
      <c r="H17">
        <v>100</v>
      </c>
      <c r="J17" s="3">
        <v>491</v>
      </c>
      <c r="K17" s="6">
        <v>0.98199999999999998</v>
      </c>
      <c r="L17" s="3">
        <v>4.0000000000000018</v>
      </c>
      <c r="P17" s="2">
        <v>0.69</v>
      </c>
      <c r="Q17" s="2">
        <f t="shared" si="0"/>
        <v>1.5000000000000002</v>
      </c>
    </row>
    <row r="18" spans="2:17" x14ac:dyDescent="0.3">
      <c r="B18" t="s">
        <v>80</v>
      </c>
      <c r="C18" t="s">
        <v>81</v>
      </c>
      <c r="D18">
        <v>96</v>
      </c>
      <c r="E18">
        <v>97</v>
      </c>
      <c r="F18">
        <v>99</v>
      </c>
      <c r="G18">
        <v>100</v>
      </c>
      <c r="H18">
        <v>100</v>
      </c>
      <c r="J18" s="3">
        <v>492</v>
      </c>
      <c r="K18" s="6">
        <v>0.98399999999999999</v>
      </c>
      <c r="L18" s="3">
        <v>4.0000000000000018</v>
      </c>
      <c r="P18" s="2">
        <v>0.7</v>
      </c>
      <c r="Q18" s="2">
        <f t="shared" si="0"/>
        <v>1.6000000000000003</v>
      </c>
    </row>
    <row r="19" spans="2:17" x14ac:dyDescent="0.3">
      <c r="P19" s="2">
        <v>0.71</v>
      </c>
      <c r="Q19" s="2">
        <f t="shared" si="0"/>
        <v>1.7000000000000004</v>
      </c>
    </row>
    <row r="20" spans="2:17" x14ac:dyDescent="0.3">
      <c r="P20" s="2">
        <v>0.72</v>
      </c>
      <c r="Q20" s="2">
        <f t="shared" si="0"/>
        <v>1.8000000000000005</v>
      </c>
    </row>
    <row r="21" spans="2:17" x14ac:dyDescent="0.3">
      <c r="P21" s="2">
        <v>0.73</v>
      </c>
      <c r="Q21" s="2">
        <f t="shared" si="0"/>
        <v>1.9000000000000006</v>
      </c>
    </row>
    <row r="22" spans="2:17" x14ac:dyDescent="0.3">
      <c r="P22" s="2">
        <v>0.74</v>
      </c>
      <c r="Q22" s="2">
        <f t="shared" si="0"/>
        <v>2.0000000000000004</v>
      </c>
    </row>
    <row r="23" spans="2:17" x14ac:dyDescent="0.3">
      <c r="P23" s="2">
        <v>0.75</v>
      </c>
      <c r="Q23" s="2">
        <f t="shared" si="0"/>
        <v>2.1000000000000005</v>
      </c>
    </row>
    <row r="24" spans="2:17" x14ac:dyDescent="0.3">
      <c r="P24" s="2">
        <v>0.76</v>
      </c>
      <c r="Q24" s="2">
        <f t="shared" si="0"/>
        <v>2.2000000000000006</v>
      </c>
    </row>
    <row r="25" spans="2:17" x14ac:dyDescent="0.3">
      <c r="P25" s="2">
        <v>0.77</v>
      </c>
      <c r="Q25" s="2">
        <f t="shared" si="0"/>
        <v>2.3000000000000007</v>
      </c>
    </row>
    <row r="26" spans="2:17" x14ac:dyDescent="0.3">
      <c r="P26" s="2">
        <v>0.78</v>
      </c>
      <c r="Q26" s="2">
        <f t="shared" si="0"/>
        <v>2.4000000000000008</v>
      </c>
    </row>
    <row r="27" spans="2:17" x14ac:dyDescent="0.3">
      <c r="P27" s="2">
        <v>0.79</v>
      </c>
      <c r="Q27" s="2">
        <f t="shared" si="0"/>
        <v>2.5000000000000009</v>
      </c>
    </row>
    <row r="28" spans="2:17" x14ac:dyDescent="0.3">
      <c r="P28" s="2">
        <v>0.8</v>
      </c>
      <c r="Q28" s="2">
        <f t="shared" si="0"/>
        <v>2.600000000000001</v>
      </c>
    </row>
    <row r="29" spans="2:17" x14ac:dyDescent="0.3">
      <c r="P29" s="2">
        <v>0.81</v>
      </c>
      <c r="Q29" s="2">
        <f t="shared" si="0"/>
        <v>2.7000000000000011</v>
      </c>
    </row>
    <row r="30" spans="2:17" x14ac:dyDescent="0.3">
      <c r="P30" s="2">
        <v>0.82</v>
      </c>
      <c r="Q30" s="2">
        <f t="shared" si="0"/>
        <v>2.8000000000000012</v>
      </c>
    </row>
    <row r="31" spans="2:17" x14ac:dyDescent="0.3">
      <c r="P31" s="2">
        <v>0.83</v>
      </c>
      <c r="Q31" s="2">
        <f t="shared" si="0"/>
        <v>2.9000000000000012</v>
      </c>
    </row>
    <row r="32" spans="2:17" x14ac:dyDescent="0.3">
      <c r="P32" s="2">
        <v>0.84</v>
      </c>
      <c r="Q32" s="2">
        <f t="shared" si="0"/>
        <v>3.0000000000000013</v>
      </c>
    </row>
    <row r="33" spans="16:17" x14ac:dyDescent="0.3">
      <c r="P33" s="2">
        <v>0.85</v>
      </c>
      <c r="Q33" s="2">
        <f t="shared" si="0"/>
        <v>3.1000000000000014</v>
      </c>
    </row>
    <row r="34" spans="16:17" x14ac:dyDescent="0.3">
      <c r="P34" s="2">
        <v>0.86</v>
      </c>
      <c r="Q34" s="2">
        <f t="shared" si="0"/>
        <v>3.2000000000000015</v>
      </c>
    </row>
    <row r="35" spans="16:17" x14ac:dyDescent="0.3">
      <c r="P35" s="2">
        <v>0.87</v>
      </c>
      <c r="Q35" s="2">
        <f t="shared" si="0"/>
        <v>3.3000000000000016</v>
      </c>
    </row>
    <row r="36" spans="16:17" x14ac:dyDescent="0.3">
      <c r="P36" s="2">
        <v>0.88</v>
      </c>
      <c r="Q36" s="2">
        <f t="shared" si="0"/>
        <v>3.4000000000000017</v>
      </c>
    </row>
    <row r="37" spans="16:17" x14ac:dyDescent="0.3">
      <c r="P37" s="2">
        <v>0.89</v>
      </c>
      <c r="Q37" s="2">
        <f t="shared" si="0"/>
        <v>3.5000000000000018</v>
      </c>
    </row>
    <row r="38" spans="16:17" x14ac:dyDescent="0.3">
      <c r="P38" s="2">
        <v>0.9</v>
      </c>
      <c r="Q38" s="2">
        <f t="shared" si="0"/>
        <v>3.6000000000000019</v>
      </c>
    </row>
    <row r="39" spans="16:17" x14ac:dyDescent="0.3">
      <c r="P39" s="2">
        <v>0.91</v>
      </c>
      <c r="Q39" s="2">
        <f>Q38+0.1</f>
        <v>3.700000000000002</v>
      </c>
    </row>
    <row r="40" spans="16:17" x14ac:dyDescent="0.3">
      <c r="P40" s="2">
        <v>0.92</v>
      </c>
      <c r="Q40" s="2">
        <f t="shared" si="0"/>
        <v>3.800000000000002</v>
      </c>
    </row>
    <row r="41" spans="16:17" x14ac:dyDescent="0.3">
      <c r="P41" s="2">
        <v>0.93</v>
      </c>
      <c r="Q41" s="2">
        <f t="shared" si="0"/>
        <v>3.9000000000000021</v>
      </c>
    </row>
    <row r="42" spans="16:17" x14ac:dyDescent="0.3">
      <c r="P42" s="2">
        <v>0.94</v>
      </c>
      <c r="Q42" s="2">
        <f t="shared" si="0"/>
        <v>4.0000000000000018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E104-C68A-413F-ABF4-A3A4E25DC8CE}">
  <sheetPr>
    <tabColor rgb="FF0000FF"/>
  </sheetPr>
  <dimension ref="B2:D355"/>
  <sheetViews>
    <sheetView zoomScale="85" zoomScaleNormal="85" workbookViewId="0">
      <selection activeCell="E5" sqref="E5"/>
    </sheetView>
  </sheetViews>
  <sheetFormatPr defaultRowHeight="14.4" x14ac:dyDescent="0.3"/>
  <cols>
    <col min="1" max="1" width="4.77734375" customWidth="1"/>
    <col min="2" max="2" width="11.44140625" customWidth="1"/>
    <col min="3" max="3" width="17.77734375" customWidth="1"/>
    <col min="4" max="4" width="4.77734375" customWidth="1"/>
    <col min="5" max="5" width="24.5546875" customWidth="1"/>
    <col min="6" max="6" width="6" customWidth="1"/>
    <col min="7" max="7" width="30.21875" customWidth="1"/>
    <col min="8" max="8" width="10.77734375" customWidth="1"/>
    <col min="9" max="9" width="24.88671875" customWidth="1"/>
    <col min="10" max="17" width="10.77734375" bestFit="1" customWidth="1"/>
    <col min="18" max="18" width="10.5546875" bestFit="1" customWidth="1"/>
    <col min="19" max="19" width="10.21875" bestFit="1" customWidth="1"/>
  </cols>
  <sheetData>
    <row r="2" spans="2:4" x14ac:dyDescent="0.3">
      <c r="B2" s="1" t="s">
        <v>89</v>
      </c>
    </row>
    <row r="3" spans="2:4" x14ac:dyDescent="0.3">
      <c r="B3" s="1" t="s">
        <v>189</v>
      </c>
      <c r="D3" t="s">
        <v>191</v>
      </c>
    </row>
    <row r="5" spans="2:4" x14ac:dyDescent="0.3">
      <c r="B5" s="7" t="s">
        <v>98</v>
      </c>
      <c r="C5" s="7" t="s">
        <v>56</v>
      </c>
    </row>
    <row r="6" spans="2:4" x14ac:dyDescent="0.3">
      <c r="B6" s="2" t="s">
        <v>181</v>
      </c>
      <c r="C6" s="2" t="s">
        <v>187</v>
      </c>
    </row>
    <row r="7" spans="2:4" x14ac:dyDescent="0.3">
      <c r="B7" s="2" t="s">
        <v>182</v>
      </c>
      <c r="C7" s="2" t="s">
        <v>53</v>
      </c>
    </row>
    <row r="8" spans="2:4" x14ac:dyDescent="0.3">
      <c r="B8" s="2" t="s">
        <v>93</v>
      </c>
      <c r="C8" s="2" t="s">
        <v>52</v>
      </c>
    </row>
    <row r="9" spans="2:4" x14ac:dyDescent="0.3">
      <c r="B9" s="2" t="s">
        <v>93</v>
      </c>
      <c r="C9" s="2" t="s">
        <v>187</v>
      </c>
    </row>
    <row r="10" spans="2:4" x14ac:dyDescent="0.3">
      <c r="B10" s="2" t="s">
        <v>183</v>
      </c>
      <c r="C10" s="2" t="s">
        <v>52</v>
      </c>
    </row>
    <row r="11" spans="2:4" x14ac:dyDescent="0.3">
      <c r="B11" s="2" t="s">
        <v>95</v>
      </c>
      <c r="C11" s="2" t="s">
        <v>53</v>
      </c>
    </row>
    <row r="12" spans="2:4" x14ac:dyDescent="0.3">
      <c r="B12" s="2" t="s">
        <v>93</v>
      </c>
      <c r="C12" s="2" t="s">
        <v>53</v>
      </c>
    </row>
    <row r="13" spans="2:4" x14ac:dyDescent="0.3">
      <c r="B13" s="2" t="s">
        <v>183</v>
      </c>
      <c r="C13" s="2" t="s">
        <v>52</v>
      </c>
    </row>
    <row r="14" spans="2:4" x14ac:dyDescent="0.3">
      <c r="B14" s="2" t="s">
        <v>183</v>
      </c>
      <c r="C14" s="2" t="s">
        <v>52</v>
      </c>
    </row>
    <row r="15" spans="2:4" x14ac:dyDescent="0.3">
      <c r="B15" s="2" t="s">
        <v>185</v>
      </c>
      <c r="C15" s="2" t="s">
        <v>52</v>
      </c>
    </row>
    <row r="16" spans="2:4" x14ac:dyDescent="0.3">
      <c r="B16" s="2" t="s">
        <v>93</v>
      </c>
      <c r="C16" s="2" t="s">
        <v>52</v>
      </c>
    </row>
    <row r="17" spans="2:3" x14ac:dyDescent="0.3">
      <c r="B17" s="2" t="s">
        <v>184</v>
      </c>
      <c r="C17" s="2" t="s">
        <v>187</v>
      </c>
    </row>
    <row r="18" spans="2:3" x14ac:dyDescent="0.3">
      <c r="B18" s="2" t="s">
        <v>183</v>
      </c>
      <c r="C18" s="2" t="s">
        <v>188</v>
      </c>
    </row>
    <row r="19" spans="2:3" x14ac:dyDescent="0.3">
      <c r="B19" s="2" t="s">
        <v>93</v>
      </c>
      <c r="C19" s="2" t="s">
        <v>52</v>
      </c>
    </row>
    <row r="20" spans="2:3" x14ac:dyDescent="0.3">
      <c r="B20" s="2" t="s">
        <v>93</v>
      </c>
      <c r="C20" s="2" t="s">
        <v>52</v>
      </c>
    </row>
    <row r="21" spans="2:3" x14ac:dyDescent="0.3">
      <c r="B21" s="2" t="s">
        <v>93</v>
      </c>
      <c r="C21" s="2" t="s">
        <v>53</v>
      </c>
    </row>
    <row r="22" spans="2:3" x14ac:dyDescent="0.3">
      <c r="B22" s="2" t="s">
        <v>181</v>
      </c>
      <c r="C22" s="2" t="s">
        <v>187</v>
      </c>
    </row>
    <row r="23" spans="2:3" x14ac:dyDescent="0.3">
      <c r="B23" s="2" t="s">
        <v>181</v>
      </c>
      <c r="C23" s="2" t="s">
        <v>52</v>
      </c>
    </row>
    <row r="24" spans="2:3" x14ac:dyDescent="0.3">
      <c r="B24" s="2" t="s">
        <v>184</v>
      </c>
      <c r="C24" s="2" t="s">
        <v>187</v>
      </c>
    </row>
    <row r="25" spans="2:3" x14ac:dyDescent="0.3">
      <c r="B25" s="2" t="s">
        <v>95</v>
      </c>
      <c r="C25" s="2" t="s">
        <v>52</v>
      </c>
    </row>
    <row r="26" spans="2:3" x14ac:dyDescent="0.3">
      <c r="B26" s="2" t="s">
        <v>184</v>
      </c>
      <c r="C26" s="2" t="s">
        <v>53</v>
      </c>
    </row>
    <row r="27" spans="2:3" x14ac:dyDescent="0.3">
      <c r="B27" s="2" t="s">
        <v>95</v>
      </c>
      <c r="C27" s="2" t="s">
        <v>54</v>
      </c>
    </row>
    <row r="28" spans="2:3" x14ac:dyDescent="0.3">
      <c r="B28" s="2" t="s">
        <v>93</v>
      </c>
      <c r="C28" s="2" t="s">
        <v>53</v>
      </c>
    </row>
    <row r="29" spans="2:3" x14ac:dyDescent="0.3">
      <c r="B29" s="2" t="s">
        <v>93</v>
      </c>
      <c r="C29" s="2" t="s">
        <v>52</v>
      </c>
    </row>
    <row r="30" spans="2:3" x14ac:dyDescent="0.3">
      <c r="B30" s="2" t="s">
        <v>183</v>
      </c>
      <c r="C30" s="2" t="s">
        <v>54</v>
      </c>
    </row>
    <row r="31" spans="2:3" x14ac:dyDescent="0.3">
      <c r="B31" s="2" t="s">
        <v>93</v>
      </c>
      <c r="C31" s="2" t="s">
        <v>53</v>
      </c>
    </row>
    <row r="32" spans="2:3" x14ac:dyDescent="0.3">
      <c r="B32" s="2" t="s">
        <v>186</v>
      </c>
      <c r="C32" s="2" t="s">
        <v>187</v>
      </c>
    </row>
    <row r="33" spans="2:3" x14ac:dyDescent="0.3">
      <c r="B33" s="2" t="s">
        <v>93</v>
      </c>
      <c r="C33" s="2" t="s">
        <v>52</v>
      </c>
    </row>
    <row r="34" spans="2:3" x14ac:dyDescent="0.3">
      <c r="B34" s="2" t="s">
        <v>183</v>
      </c>
      <c r="C34" s="2" t="s">
        <v>52</v>
      </c>
    </row>
    <row r="35" spans="2:3" x14ac:dyDescent="0.3">
      <c r="B35" s="2" t="s">
        <v>181</v>
      </c>
      <c r="C35" s="2" t="s">
        <v>52</v>
      </c>
    </row>
    <row r="36" spans="2:3" x14ac:dyDescent="0.3">
      <c r="B36" s="2" t="s">
        <v>182</v>
      </c>
      <c r="C36" s="2" t="s">
        <v>187</v>
      </c>
    </row>
    <row r="37" spans="2:3" x14ac:dyDescent="0.3">
      <c r="B37" s="2" t="s">
        <v>186</v>
      </c>
      <c r="C37" s="2" t="s">
        <v>53</v>
      </c>
    </row>
    <row r="38" spans="2:3" x14ac:dyDescent="0.3">
      <c r="B38" s="2" t="s">
        <v>95</v>
      </c>
      <c r="C38" s="2" t="s">
        <v>53</v>
      </c>
    </row>
    <row r="39" spans="2:3" x14ac:dyDescent="0.3">
      <c r="B39" s="2" t="s">
        <v>93</v>
      </c>
      <c r="C39" s="2" t="s">
        <v>52</v>
      </c>
    </row>
    <row r="40" spans="2:3" x14ac:dyDescent="0.3">
      <c r="B40" s="2" t="s">
        <v>93</v>
      </c>
      <c r="C40" s="2" t="s">
        <v>53</v>
      </c>
    </row>
    <row r="41" spans="2:3" x14ac:dyDescent="0.3">
      <c r="B41" s="2" t="s">
        <v>185</v>
      </c>
      <c r="C41" s="2" t="s">
        <v>54</v>
      </c>
    </row>
    <row r="42" spans="2:3" x14ac:dyDescent="0.3">
      <c r="B42" s="2" t="s">
        <v>93</v>
      </c>
      <c r="C42" s="2" t="s">
        <v>53</v>
      </c>
    </row>
    <row r="43" spans="2:3" x14ac:dyDescent="0.3">
      <c r="B43" s="2" t="s">
        <v>95</v>
      </c>
      <c r="C43" s="2" t="s">
        <v>52</v>
      </c>
    </row>
    <row r="44" spans="2:3" x14ac:dyDescent="0.3">
      <c r="B44" s="2" t="s">
        <v>182</v>
      </c>
      <c r="C44" s="2" t="s">
        <v>188</v>
      </c>
    </row>
    <row r="45" spans="2:3" x14ac:dyDescent="0.3">
      <c r="B45" s="2" t="s">
        <v>186</v>
      </c>
      <c r="C45" s="2" t="s">
        <v>52</v>
      </c>
    </row>
    <row r="46" spans="2:3" x14ac:dyDescent="0.3">
      <c r="B46" s="2" t="s">
        <v>181</v>
      </c>
      <c r="C46" s="2" t="s">
        <v>187</v>
      </c>
    </row>
    <row r="47" spans="2:3" x14ac:dyDescent="0.3">
      <c r="B47" s="2" t="s">
        <v>184</v>
      </c>
      <c r="C47" s="2" t="s">
        <v>52</v>
      </c>
    </row>
    <row r="48" spans="2:3" x14ac:dyDescent="0.3">
      <c r="B48" s="2" t="s">
        <v>95</v>
      </c>
      <c r="C48" s="2" t="s">
        <v>187</v>
      </c>
    </row>
    <row r="49" spans="2:3" x14ac:dyDescent="0.3">
      <c r="B49" s="2" t="s">
        <v>183</v>
      </c>
      <c r="C49" s="2" t="s">
        <v>52</v>
      </c>
    </row>
    <row r="50" spans="2:3" x14ac:dyDescent="0.3">
      <c r="B50" s="2" t="s">
        <v>93</v>
      </c>
      <c r="C50" s="2" t="s">
        <v>52</v>
      </c>
    </row>
    <row r="51" spans="2:3" x14ac:dyDescent="0.3">
      <c r="B51" s="2" t="s">
        <v>184</v>
      </c>
      <c r="C51" s="2" t="s">
        <v>187</v>
      </c>
    </row>
    <row r="52" spans="2:3" x14ac:dyDescent="0.3">
      <c r="B52" s="2" t="s">
        <v>181</v>
      </c>
      <c r="C52" s="2" t="s">
        <v>53</v>
      </c>
    </row>
    <row r="53" spans="2:3" x14ac:dyDescent="0.3">
      <c r="B53" s="2" t="s">
        <v>93</v>
      </c>
      <c r="C53" s="2" t="s">
        <v>52</v>
      </c>
    </row>
    <row r="54" spans="2:3" x14ac:dyDescent="0.3">
      <c r="B54" s="2" t="s">
        <v>95</v>
      </c>
      <c r="C54" s="2" t="s">
        <v>52</v>
      </c>
    </row>
    <row r="55" spans="2:3" x14ac:dyDescent="0.3">
      <c r="B55" s="2" t="s">
        <v>93</v>
      </c>
      <c r="C55" s="2" t="s">
        <v>52</v>
      </c>
    </row>
    <row r="56" spans="2:3" x14ac:dyDescent="0.3">
      <c r="B56" s="2" t="s">
        <v>181</v>
      </c>
      <c r="C56" s="2" t="s">
        <v>52</v>
      </c>
    </row>
    <row r="57" spans="2:3" x14ac:dyDescent="0.3">
      <c r="B57" s="2" t="s">
        <v>95</v>
      </c>
      <c r="C57" s="2" t="s">
        <v>52</v>
      </c>
    </row>
    <row r="58" spans="2:3" x14ac:dyDescent="0.3">
      <c r="B58" s="2" t="s">
        <v>93</v>
      </c>
      <c r="C58" s="2" t="s">
        <v>52</v>
      </c>
    </row>
    <row r="59" spans="2:3" x14ac:dyDescent="0.3">
      <c r="B59" s="2" t="s">
        <v>93</v>
      </c>
      <c r="C59" s="2" t="s">
        <v>188</v>
      </c>
    </row>
    <row r="60" spans="2:3" x14ac:dyDescent="0.3">
      <c r="B60" s="2" t="s">
        <v>181</v>
      </c>
      <c r="C60" s="2" t="s">
        <v>187</v>
      </c>
    </row>
    <row r="61" spans="2:3" x14ac:dyDescent="0.3">
      <c r="B61" s="2" t="s">
        <v>93</v>
      </c>
      <c r="C61" s="2" t="s">
        <v>53</v>
      </c>
    </row>
    <row r="62" spans="2:3" x14ac:dyDescent="0.3">
      <c r="B62" s="2" t="s">
        <v>93</v>
      </c>
      <c r="C62" s="2" t="s">
        <v>54</v>
      </c>
    </row>
    <row r="63" spans="2:3" x14ac:dyDescent="0.3">
      <c r="B63" s="2" t="s">
        <v>93</v>
      </c>
      <c r="C63" s="2" t="s">
        <v>188</v>
      </c>
    </row>
    <row r="64" spans="2:3" x14ac:dyDescent="0.3">
      <c r="B64" s="2" t="s">
        <v>95</v>
      </c>
      <c r="C64" s="2" t="s">
        <v>52</v>
      </c>
    </row>
    <row r="65" spans="2:3" x14ac:dyDescent="0.3">
      <c r="B65" s="2" t="s">
        <v>182</v>
      </c>
      <c r="C65" s="2" t="s">
        <v>52</v>
      </c>
    </row>
    <row r="66" spans="2:3" x14ac:dyDescent="0.3">
      <c r="B66" s="2" t="s">
        <v>93</v>
      </c>
      <c r="C66" s="2" t="s">
        <v>188</v>
      </c>
    </row>
    <row r="67" spans="2:3" x14ac:dyDescent="0.3">
      <c r="B67" s="2" t="s">
        <v>186</v>
      </c>
      <c r="C67" s="2" t="s">
        <v>187</v>
      </c>
    </row>
    <row r="68" spans="2:3" x14ac:dyDescent="0.3">
      <c r="B68" s="2" t="s">
        <v>183</v>
      </c>
      <c r="C68" s="2" t="s">
        <v>187</v>
      </c>
    </row>
    <row r="69" spans="2:3" x14ac:dyDescent="0.3">
      <c r="B69" s="2" t="s">
        <v>183</v>
      </c>
      <c r="C69" s="2" t="s">
        <v>52</v>
      </c>
    </row>
    <row r="70" spans="2:3" x14ac:dyDescent="0.3">
      <c r="B70" s="2" t="s">
        <v>183</v>
      </c>
      <c r="C70" s="2" t="s">
        <v>53</v>
      </c>
    </row>
    <row r="71" spans="2:3" x14ac:dyDescent="0.3">
      <c r="B71" s="2" t="s">
        <v>93</v>
      </c>
      <c r="C71" s="2" t="s">
        <v>187</v>
      </c>
    </row>
    <row r="72" spans="2:3" x14ac:dyDescent="0.3">
      <c r="B72" s="2" t="s">
        <v>186</v>
      </c>
      <c r="C72" s="2" t="s">
        <v>187</v>
      </c>
    </row>
    <row r="73" spans="2:3" x14ac:dyDescent="0.3">
      <c r="B73" s="2" t="s">
        <v>184</v>
      </c>
      <c r="C73" s="2" t="s">
        <v>52</v>
      </c>
    </row>
    <row r="74" spans="2:3" x14ac:dyDescent="0.3">
      <c r="B74" s="2" t="s">
        <v>93</v>
      </c>
      <c r="C74" s="2" t="s">
        <v>52</v>
      </c>
    </row>
    <row r="75" spans="2:3" x14ac:dyDescent="0.3">
      <c r="B75" s="2" t="s">
        <v>182</v>
      </c>
      <c r="C75" s="2" t="s">
        <v>52</v>
      </c>
    </row>
    <row r="76" spans="2:3" x14ac:dyDescent="0.3">
      <c r="B76" s="2" t="s">
        <v>184</v>
      </c>
      <c r="C76" s="2" t="s">
        <v>53</v>
      </c>
    </row>
    <row r="77" spans="2:3" x14ac:dyDescent="0.3">
      <c r="B77" s="2" t="s">
        <v>93</v>
      </c>
      <c r="C77" s="2" t="s">
        <v>187</v>
      </c>
    </row>
    <row r="78" spans="2:3" x14ac:dyDescent="0.3">
      <c r="B78" s="2" t="s">
        <v>183</v>
      </c>
      <c r="C78" s="2" t="s">
        <v>54</v>
      </c>
    </row>
    <row r="79" spans="2:3" x14ac:dyDescent="0.3">
      <c r="B79" s="2" t="s">
        <v>181</v>
      </c>
      <c r="C79" s="2" t="s">
        <v>187</v>
      </c>
    </row>
    <row r="80" spans="2:3" x14ac:dyDescent="0.3">
      <c r="B80" s="2" t="s">
        <v>183</v>
      </c>
      <c r="C80" s="2" t="s">
        <v>52</v>
      </c>
    </row>
    <row r="81" spans="2:3" x14ac:dyDescent="0.3">
      <c r="B81" s="2" t="s">
        <v>183</v>
      </c>
      <c r="C81" s="2" t="s">
        <v>187</v>
      </c>
    </row>
    <row r="82" spans="2:3" x14ac:dyDescent="0.3">
      <c r="B82" s="2" t="s">
        <v>93</v>
      </c>
      <c r="C82" s="2" t="s">
        <v>53</v>
      </c>
    </row>
    <row r="83" spans="2:3" x14ac:dyDescent="0.3">
      <c r="B83" s="2" t="s">
        <v>181</v>
      </c>
      <c r="C83" s="2" t="s">
        <v>188</v>
      </c>
    </row>
    <row r="84" spans="2:3" x14ac:dyDescent="0.3">
      <c r="B84" s="2" t="s">
        <v>95</v>
      </c>
      <c r="C84" s="2" t="s">
        <v>52</v>
      </c>
    </row>
    <row r="85" spans="2:3" x14ac:dyDescent="0.3">
      <c r="B85" s="2" t="s">
        <v>181</v>
      </c>
      <c r="C85" s="2" t="s">
        <v>53</v>
      </c>
    </row>
    <row r="86" spans="2:3" x14ac:dyDescent="0.3">
      <c r="B86" s="2" t="s">
        <v>182</v>
      </c>
      <c r="C86" s="2" t="s">
        <v>188</v>
      </c>
    </row>
    <row r="87" spans="2:3" x14ac:dyDescent="0.3">
      <c r="B87" s="2" t="s">
        <v>181</v>
      </c>
      <c r="C87" s="2" t="s">
        <v>54</v>
      </c>
    </row>
    <row r="88" spans="2:3" x14ac:dyDescent="0.3">
      <c r="B88" s="2" t="s">
        <v>93</v>
      </c>
      <c r="C88" s="2" t="s">
        <v>54</v>
      </c>
    </row>
    <row r="89" spans="2:3" x14ac:dyDescent="0.3">
      <c r="B89" s="2" t="s">
        <v>184</v>
      </c>
      <c r="C89" s="2" t="s">
        <v>52</v>
      </c>
    </row>
    <row r="90" spans="2:3" x14ac:dyDescent="0.3">
      <c r="B90" s="2" t="s">
        <v>95</v>
      </c>
      <c r="C90" s="2" t="s">
        <v>52</v>
      </c>
    </row>
    <row r="91" spans="2:3" x14ac:dyDescent="0.3">
      <c r="B91" s="2" t="s">
        <v>184</v>
      </c>
      <c r="C91" s="2" t="s">
        <v>188</v>
      </c>
    </row>
    <row r="92" spans="2:3" x14ac:dyDescent="0.3">
      <c r="B92" s="2" t="s">
        <v>183</v>
      </c>
      <c r="C92" s="2" t="s">
        <v>54</v>
      </c>
    </row>
    <row r="93" spans="2:3" x14ac:dyDescent="0.3">
      <c r="B93" s="2" t="s">
        <v>93</v>
      </c>
      <c r="C93" s="2" t="s">
        <v>188</v>
      </c>
    </row>
    <row r="94" spans="2:3" x14ac:dyDescent="0.3">
      <c r="B94" s="2" t="s">
        <v>181</v>
      </c>
      <c r="C94" s="2" t="s">
        <v>188</v>
      </c>
    </row>
    <row r="95" spans="2:3" x14ac:dyDescent="0.3">
      <c r="B95" s="2" t="s">
        <v>183</v>
      </c>
      <c r="C95" s="2" t="s">
        <v>187</v>
      </c>
    </row>
    <row r="96" spans="2:3" x14ac:dyDescent="0.3">
      <c r="B96" s="2" t="s">
        <v>181</v>
      </c>
      <c r="C96" s="2" t="s">
        <v>53</v>
      </c>
    </row>
    <row r="97" spans="2:3" x14ac:dyDescent="0.3">
      <c r="B97" s="2" t="s">
        <v>183</v>
      </c>
      <c r="C97" s="2" t="s">
        <v>52</v>
      </c>
    </row>
    <row r="98" spans="2:3" x14ac:dyDescent="0.3">
      <c r="B98" s="2" t="s">
        <v>186</v>
      </c>
      <c r="C98" s="2" t="s">
        <v>187</v>
      </c>
    </row>
    <row r="99" spans="2:3" x14ac:dyDescent="0.3">
      <c r="B99" s="2" t="s">
        <v>93</v>
      </c>
      <c r="C99" s="2" t="s">
        <v>52</v>
      </c>
    </row>
    <row r="100" spans="2:3" x14ac:dyDescent="0.3">
      <c r="B100" s="2" t="s">
        <v>181</v>
      </c>
      <c r="C100" s="2" t="s">
        <v>52</v>
      </c>
    </row>
    <row r="101" spans="2:3" x14ac:dyDescent="0.3">
      <c r="B101" s="2" t="s">
        <v>181</v>
      </c>
      <c r="C101" s="2" t="s">
        <v>52</v>
      </c>
    </row>
    <row r="102" spans="2:3" x14ac:dyDescent="0.3">
      <c r="B102" s="2" t="s">
        <v>95</v>
      </c>
      <c r="C102" s="2" t="s">
        <v>53</v>
      </c>
    </row>
    <row r="103" spans="2:3" x14ac:dyDescent="0.3">
      <c r="B103" s="2" t="s">
        <v>93</v>
      </c>
      <c r="C103" s="2" t="s">
        <v>187</v>
      </c>
    </row>
    <row r="104" spans="2:3" x14ac:dyDescent="0.3">
      <c r="B104" s="2" t="s">
        <v>93</v>
      </c>
      <c r="C104" s="2" t="s">
        <v>52</v>
      </c>
    </row>
    <row r="105" spans="2:3" x14ac:dyDescent="0.3">
      <c r="B105" s="2" t="s">
        <v>93</v>
      </c>
      <c r="C105" s="2" t="s">
        <v>52</v>
      </c>
    </row>
    <row r="106" spans="2:3" x14ac:dyDescent="0.3">
      <c r="B106" s="2" t="s">
        <v>183</v>
      </c>
      <c r="C106" s="2" t="s">
        <v>187</v>
      </c>
    </row>
    <row r="107" spans="2:3" x14ac:dyDescent="0.3">
      <c r="B107" s="2" t="s">
        <v>181</v>
      </c>
      <c r="C107" s="2" t="s">
        <v>53</v>
      </c>
    </row>
    <row r="108" spans="2:3" x14ac:dyDescent="0.3">
      <c r="B108" s="2" t="s">
        <v>186</v>
      </c>
      <c r="C108" s="2" t="s">
        <v>52</v>
      </c>
    </row>
    <row r="109" spans="2:3" x14ac:dyDescent="0.3">
      <c r="B109" s="2" t="s">
        <v>181</v>
      </c>
      <c r="C109" s="2" t="s">
        <v>52</v>
      </c>
    </row>
    <row r="110" spans="2:3" x14ac:dyDescent="0.3">
      <c r="B110" s="2" t="s">
        <v>93</v>
      </c>
      <c r="C110" s="2" t="s">
        <v>187</v>
      </c>
    </row>
    <row r="111" spans="2:3" x14ac:dyDescent="0.3">
      <c r="B111" s="2" t="s">
        <v>93</v>
      </c>
      <c r="C111" s="2" t="s">
        <v>52</v>
      </c>
    </row>
    <row r="112" spans="2:3" x14ac:dyDescent="0.3">
      <c r="B112" s="2" t="s">
        <v>181</v>
      </c>
      <c r="C112" s="2" t="s">
        <v>187</v>
      </c>
    </row>
    <row r="113" spans="2:3" x14ac:dyDescent="0.3">
      <c r="B113" s="2" t="s">
        <v>93</v>
      </c>
      <c r="C113" s="2" t="s">
        <v>52</v>
      </c>
    </row>
    <row r="114" spans="2:3" x14ac:dyDescent="0.3">
      <c r="B114" s="2" t="s">
        <v>93</v>
      </c>
      <c r="C114" s="2" t="s">
        <v>188</v>
      </c>
    </row>
    <row r="115" spans="2:3" x14ac:dyDescent="0.3">
      <c r="B115" s="2" t="s">
        <v>186</v>
      </c>
      <c r="C115" s="2" t="s">
        <v>187</v>
      </c>
    </row>
    <row r="116" spans="2:3" x14ac:dyDescent="0.3">
      <c r="B116" s="2" t="s">
        <v>183</v>
      </c>
      <c r="C116" s="2" t="s">
        <v>187</v>
      </c>
    </row>
    <row r="117" spans="2:3" x14ac:dyDescent="0.3">
      <c r="B117" s="2" t="s">
        <v>93</v>
      </c>
      <c r="C117" s="2" t="s">
        <v>188</v>
      </c>
    </row>
    <row r="118" spans="2:3" x14ac:dyDescent="0.3">
      <c r="B118" s="2" t="s">
        <v>93</v>
      </c>
      <c r="C118" s="2" t="s">
        <v>53</v>
      </c>
    </row>
    <row r="119" spans="2:3" x14ac:dyDescent="0.3">
      <c r="B119" s="2" t="s">
        <v>95</v>
      </c>
      <c r="C119" s="2" t="s">
        <v>52</v>
      </c>
    </row>
    <row r="120" spans="2:3" x14ac:dyDescent="0.3">
      <c r="B120" s="2" t="s">
        <v>182</v>
      </c>
      <c r="C120" s="2" t="s">
        <v>53</v>
      </c>
    </row>
    <row r="121" spans="2:3" x14ac:dyDescent="0.3">
      <c r="B121" s="2" t="s">
        <v>182</v>
      </c>
      <c r="C121" s="2" t="s">
        <v>52</v>
      </c>
    </row>
    <row r="122" spans="2:3" x14ac:dyDescent="0.3">
      <c r="B122" s="2" t="s">
        <v>185</v>
      </c>
      <c r="C122" s="2" t="s">
        <v>52</v>
      </c>
    </row>
    <row r="123" spans="2:3" x14ac:dyDescent="0.3">
      <c r="B123" s="2" t="s">
        <v>185</v>
      </c>
      <c r="C123" s="2" t="s">
        <v>187</v>
      </c>
    </row>
    <row r="124" spans="2:3" x14ac:dyDescent="0.3">
      <c r="B124" s="2" t="s">
        <v>93</v>
      </c>
      <c r="C124" s="2" t="s">
        <v>53</v>
      </c>
    </row>
    <row r="125" spans="2:3" x14ac:dyDescent="0.3">
      <c r="B125" s="2" t="s">
        <v>186</v>
      </c>
      <c r="C125" s="2" t="s">
        <v>54</v>
      </c>
    </row>
    <row r="126" spans="2:3" x14ac:dyDescent="0.3">
      <c r="B126" s="2" t="s">
        <v>95</v>
      </c>
      <c r="C126" s="2" t="s">
        <v>187</v>
      </c>
    </row>
    <row r="127" spans="2:3" x14ac:dyDescent="0.3">
      <c r="B127" s="2" t="s">
        <v>181</v>
      </c>
      <c r="C127" s="2" t="s">
        <v>54</v>
      </c>
    </row>
    <row r="128" spans="2:3" x14ac:dyDescent="0.3">
      <c r="B128" s="2" t="s">
        <v>181</v>
      </c>
      <c r="C128" s="2" t="s">
        <v>52</v>
      </c>
    </row>
    <row r="129" spans="2:3" x14ac:dyDescent="0.3">
      <c r="B129" s="2" t="s">
        <v>93</v>
      </c>
      <c r="C129" s="2" t="s">
        <v>52</v>
      </c>
    </row>
    <row r="130" spans="2:3" x14ac:dyDescent="0.3">
      <c r="B130" s="2" t="s">
        <v>183</v>
      </c>
      <c r="C130" s="2" t="s">
        <v>53</v>
      </c>
    </row>
    <row r="131" spans="2:3" x14ac:dyDescent="0.3">
      <c r="B131" s="2" t="s">
        <v>183</v>
      </c>
      <c r="C131" s="2" t="s">
        <v>53</v>
      </c>
    </row>
    <row r="132" spans="2:3" x14ac:dyDescent="0.3">
      <c r="B132" s="2" t="s">
        <v>183</v>
      </c>
      <c r="C132" s="2" t="s">
        <v>187</v>
      </c>
    </row>
    <row r="133" spans="2:3" x14ac:dyDescent="0.3">
      <c r="B133" s="2" t="s">
        <v>95</v>
      </c>
      <c r="C133" s="2" t="s">
        <v>53</v>
      </c>
    </row>
    <row r="134" spans="2:3" x14ac:dyDescent="0.3">
      <c r="B134" s="2" t="s">
        <v>95</v>
      </c>
      <c r="C134" s="2" t="s">
        <v>52</v>
      </c>
    </row>
    <row r="135" spans="2:3" x14ac:dyDescent="0.3">
      <c r="B135" s="2" t="s">
        <v>184</v>
      </c>
      <c r="C135" s="2" t="s">
        <v>52</v>
      </c>
    </row>
    <row r="136" spans="2:3" x14ac:dyDescent="0.3">
      <c r="B136" s="2" t="s">
        <v>183</v>
      </c>
      <c r="C136" s="2" t="s">
        <v>52</v>
      </c>
    </row>
    <row r="137" spans="2:3" x14ac:dyDescent="0.3">
      <c r="B137" s="2" t="s">
        <v>185</v>
      </c>
      <c r="C137" s="2" t="s">
        <v>188</v>
      </c>
    </row>
    <row r="138" spans="2:3" x14ac:dyDescent="0.3">
      <c r="B138" s="2" t="s">
        <v>184</v>
      </c>
      <c r="C138" s="2" t="s">
        <v>187</v>
      </c>
    </row>
    <row r="139" spans="2:3" x14ac:dyDescent="0.3">
      <c r="B139" s="2" t="s">
        <v>184</v>
      </c>
      <c r="C139" s="2" t="s">
        <v>187</v>
      </c>
    </row>
    <row r="140" spans="2:3" x14ac:dyDescent="0.3">
      <c r="B140" s="2" t="s">
        <v>181</v>
      </c>
      <c r="C140" s="2" t="s">
        <v>187</v>
      </c>
    </row>
    <row r="141" spans="2:3" x14ac:dyDescent="0.3">
      <c r="B141" s="2" t="s">
        <v>182</v>
      </c>
      <c r="C141" s="2" t="s">
        <v>188</v>
      </c>
    </row>
    <row r="142" spans="2:3" x14ac:dyDescent="0.3">
      <c r="B142" s="2" t="s">
        <v>93</v>
      </c>
      <c r="C142" s="2" t="s">
        <v>187</v>
      </c>
    </row>
    <row r="143" spans="2:3" x14ac:dyDescent="0.3">
      <c r="B143" s="2" t="s">
        <v>185</v>
      </c>
      <c r="C143" s="2" t="s">
        <v>53</v>
      </c>
    </row>
    <row r="144" spans="2:3" x14ac:dyDescent="0.3">
      <c r="B144" s="2" t="s">
        <v>93</v>
      </c>
      <c r="C144" s="2" t="s">
        <v>53</v>
      </c>
    </row>
    <row r="145" spans="2:3" x14ac:dyDescent="0.3">
      <c r="B145" s="2" t="s">
        <v>185</v>
      </c>
      <c r="C145" s="2" t="s">
        <v>52</v>
      </c>
    </row>
    <row r="146" spans="2:3" x14ac:dyDescent="0.3">
      <c r="B146" s="2" t="s">
        <v>183</v>
      </c>
      <c r="C146" s="2" t="s">
        <v>53</v>
      </c>
    </row>
    <row r="147" spans="2:3" x14ac:dyDescent="0.3">
      <c r="B147" s="2" t="s">
        <v>182</v>
      </c>
      <c r="C147" s="2" t="s">
        <v>53</v>
      </c>
    </row>
    <row r="148" spans="2:3" x14ac:dyDescent="0.3">
      <c r="B148" s="2" t="s">
        <v>93</v>
      </c>
      <c r="C148" s="2" t="s">
        <v>52</v>
      </c>
    </row>
    <row r="149" spans="2:3" x14ac:dyDescent="0.3">
      <c r="B149" s="2" t="s">
        <v>182</v>
      </c>
      <c r="C149" s="2" t="s">
        <v>187</v>
      </c>
    </row>
    <row r="150" spans="2:3" x14ac:dyDescent="0.3">
      <c r="B150" s="2" t="s">
        <v>95</v>
      </c>
      <c r="C150" s="2" t="s">
        <v>53</v>
      </c>
    </row>
    <row r="151" spans="2:3" x14ac:dyDescent="0.3">
      <c r="B151" s="2" t="s">
        <v>93</v>
      </c>
      <c r="C151" s="2" t="s">
        <v>187</v>
      </c>
    </row>
    <row r="152" spans="2:3" x14ac:dyDescent="0.3">
      <c r="B152" s="2" t="s">
        <v>93</v>
      </c>
      <c r="C152" s="2" t="s">
        <v>52</v>
      </c>
    </row>
    <row r="153" spans="2:3" x14ac:dyDescent="0.3">
      <c r="B153" s="2" t="s">
        <v>95</v>
      </c>
      <c r="C153" s="2" t="s">
        <v>54</v>
      </c>
    </row>
    <row r="154" spans="2:3" x14ac:dyDescent="0.3">
      <c r="B154" s="2" t="s">
        <v>181</v>
      </c>
      <c r="C154" s="2" t="s">
        <v>187</v>
      </c>
    </row>
    <row r="155" spans="2:3" x14ac:dyDescent="0.3">
      <c r="B155" s="2" t="s">
        <v>184</v>
      </c>
      <c r="C155" s="2" t="s">
        <v>52</v>
      </c>
    </row>
    <row r="156" spans="2:3" x14ac:dyDescent="0.3">
      <c r="B156" s="2" t="s">
        <v>183</v>
      </c>
      <c r="C156" s="2" t="s">
        <v>52</v>
      </c>
    </row>
    <row r="157" spans="2:3" x14ac:dyDescent="0.3">
      <c r="B157" s="2" t="s">
        <v>182</v>
      </c>
      <c r="C157" s="2" t="s">
        <v>52</v>
      </c>
    </row>
    <row r="158" spans="2:3" x14ac:dyDescent="0.3">
      <c r="B158" s="2" t="s">
        <v>93</v>
      </c>
      <c r="C158" s="2" t="s">
        <v>187</v>
      </c>
    </row>
    <row r="159" spans="2:3" x14ac:dyDescent="0.3">
      <c r="B159" s="2" t="s">
        <v>184</v>
      </c>
      <c r="C159" s="2" t="s">
        <v>52</v>
      </c>
    </row>
    <row r="160" spans="2:3" x14ac:dyDescent="0.3">
      <c r="B160" s="2" t="s">
        <v>185</v>
      </c>
      <c r="C160" s="2" t="s">
        <v>187</v>
      </c>
    </row>
    <row r="161" spans="2:3" x14ac:dyDescent="0.3">
      <c r="B161" s="2" t="s">
        <v>182</v>
      </c>
      <c r="C161" s="2" t="s">
        <v>52</v>
      </c>
    </row>
    <row r="162" spans="2:3" x14ac:dyDescent="0.3">
      <c r="B162" s="2" t="s">
        <v>183</v>
      </c>
      <c r="C162" s="2" t="s">
        <v>52</v>
      </c>
    </row>
    <row r="163" spans="2:3" x14ac:dyDescent="0.3">
      <c r="B163" s="2" t="s">
        <v>182</v>
      </c>
      <c r="C163" s="2" t="s">
        <v>52</v>
      </c>
    </row>
    <row r="164" spans="2:3" x14ac:dyDescent="0.3">
      <c r="B164" s="2" t="s">
        <v>186</v>
      </c>
      <c r="C164" s="2" t="s">
        <v>52</v>
      </c>
    </row>
    <row r="165" spans="2:3" x14ac:dyDescent="0.3">
      <c r="B165" s="2" t="s">
        <v>182</v>
      </c>
      <c r="C165" s="2" t="s">
        <v>188</v>
      </c>
    </row>
    <row r="166" spans="2:3" x14ac:dyDescent="0.3">
      <c r="B166" s="2" t="s">
        <v>186</v>
      </c>
      <c r="C166" s="2" t="s">
        <v>187</v>
      </c>
    </row>
    <row r="167" spans="2:3" x14ac:dyDescent="0.3">
      <c r="B167" s="2" t="s">
        <v>95</v>
      </c>
      <c r="C167" s="2" t="s">
        <v>188</v>
      </c>
    </row>
    <row r="168" spans="2:3" x14ac:dyDescent="0.3">
      <c r="B168" s="2" t="s">
        <v>93</v>
      </c>
      <c r="C168" s="2" t="s">
        <v>187</v>
      </c>
    </row>
    <row r="169" spans="2:3" x14ac:dyDescent="0.3">
      <c r="B169" s="2" t="s">
        <v>183</v>
      </c>
      <c r="C169" s="2" t="s">
        <v>52</v>
      </c>
    </row>
    <row r="170" spans="2:3" x14ac:dyDescent="0.3">
      <c r="B170" s="2" t="s">
        <v>181</v>
      </c>
      <c r="C170" s="2" t="s">
        <v>187</v>
      </c>
    </row>
    <row r="171" spans="2:3" x14ac:dyDescent="0.3">
      <c r="B171" s="2" t="s">
        <v>93</v>
      </c>
      <c r="C171" s="2" t="s">
        <v>52</v>
      </c>
    </row>
    <row r="172" spans="2:3" x14ac:dyDescent="0.3">
      <c r="B172" s="2" t="s">
        <v>183</v>
      </c>
      <c r="C172" s="2" t="s">
        <v>52</v>
      </c>
    </row>
    <row r="173" spans="2:3" x14ac:dyDescent="0.3">
      <c r="B173" s="2" t="s">
        <v>181</v>
      </c>
      <c r="C173" s="2" t="s">
        <v>52</v>
      </c>
    </row>
    <row r="174" spans="2:3" x14ac:dyDescent="0.3">
      <c r="B174" s="2" t="s">
        <v>93</v>
      </c>
      <c r="C174" s="2" t="s">
        <v>187</v>
      </c>
    </row>
    <row r="175" spans="2:3" x14ac:dyDescent="0.3">
      <c r="B175" s="2" t="s">
        <v>182</v>
      </c>
      <c r="C175" s="2" t="s">
        <v>52</v>
      </c>
    </row>
    <row r="176" spans="2:3" x14ac:dyDescent="0.3">
      <c r="B176" s="2" t="s">
        <v>186</v>
      </c>
      <c r="C176" s="2" t="s">
        <v>52</v>
      </c>
    </row>
    <row r="177" spans="2:3" x14ac:dyDescent="0.3">
      <c r="B177" s="2" t="s">
        <v>186</v>
      </c>
      <c r="C177" s="2" t="s">
        <v>52</v>
      </c>
    </row>
    <row r="178" spans="2:3" x14ac:dyDescent="0.3">
      <c r="B178" s="2" t="s">
        <v>181</v>
      </c>
      <c r="C178" s="2" t="s">
        <v>53</v>
      </c>
    </row>
    <row r="179" spans="2:3" x14ac:dyDescent="0.3">
      <c r="B179" s="2" t="s">
        <v>185</v>
      </c>
      <c r="C179" s="2" t="s">
        <v>187</v>
      </c>
    </row>
    <row r="180" spans="2:3" x14ac:dyDescent="0.3">
      <c r="B180" s="2" t="s">
        <v>185</v>
      </c>
      <c r="C180" s="2" t="s">
        <v>52</v>
      </c>
    </row>
    <row r="181" spans="2:3" x14ac:dyDescent="0.3">
      <c r="B181" s="2" t="s">
        <v>93</v>
      </c>
      <c r="C181" s="2" t="s">
        <v>187</v>
      </c>
    </row>
    <row r="182" spans="2:3" x14ac:dyDescent="0.3">
      <c r="B182" s="2" t="s">
        <v>186</v>
      </c>
      <c r="C182" s="2" t="s">
        <v>187</v>
      </c>
    </row>
    <row r="183" spans="2:3" x14ac:dyDescent="0.3">
      <c r="B183" s="2" t="s">
        <v>93</v>
      </c>
      <c r="C183" s="2" t="s">
        <v>52</v>
      </c>
    </row>
    <row r="184" spans="2:3" x14ac:dyDescent="0.3">
      <c r="B184" s="2" t="s">
        <v>185</v>
      </c>
      <c r="C184" s="2" t="s">
        <v>52</v>
      </c>
    </row>
    <row r="185" spans="2:3" x14ac:dyDescent="0.3">
      <c r="B185" s="2" t="s">
        <v>181</v>
      </c>
      <c r="C185" s="2" t="s">
        <v>53</v>
      </c>
    </row>
    <row r="186" spans="2:3" x14ac:dyDescent="0.3">
      <c r="B186" s="2" t="s">
        <v>181</v>
      </c>
      <c r="C186" s="2" t="s">
        <v>52</v>
      </c>
    </row>
    <row r="187" spans="2:3" x14ac:dyDescent="0.3">
      <c r="B187" s="2" t="s">
        <v>184</v>
      </c>
      <c r="C187" s="2" t="s">
        <v>52</v>
      </c>
    </row>
    <row r="188" spans="2:3" x14ac:dyDescent="0.3">
      <c r="B188" s="2" t="s">
        <v>183</v>
      </c>
      <c r="C188" s="2" t="s">
        <v>187</v>
      </c>
    </row>
    <row r="189" spans="2:3" x14ac:dyDescent="0.3">
      <c r="B189" s="2" t="s">
        <v>181</v>
      </c>
      <c r="C189" s="2" t="s">
        <v>54</v>
      </c>
    </row>
    <row r="190" spans="2:3" x14ac:dyDescent="0.3">
      <c r="B190" s="2" t="s">
        <v>181</v>
      </c>
      <c r="C190" s="2" t="s">
        <v>53</v>
      </c>
    </row>
    <row r="191" spans="2:3" x14ac:dyDescent="0.3">
      <c r="B191" s="2" t="s">
        <v>95</v>
      </c>
      <c r="C191" s="2" t="s">
        <v>52</v>
      </c>
    </row>
    <row r="192" spans="2:3" x14ac:dyDescent="0.3">
      <c r="B192" s="2" t="s">
        <v>181</v>
      </c>
      <c r="C192" s="2" t="s">
        <v>54</v>
      </c>
    </row>
    <row r="193" spans="2:3" x14ac:dyDescent="0.3">
      <c r="B193" s="2" t="s">
        <v>93</v>
      </c>
      <c r="C193" s="2" t="s">
        <v>53</v>
      </c>
    </row>
    <row r="194" spans="2:3" x14ac:dyDescent="0.3">
      <c r="B194" s="2" t="s">
        <v>95</v>
      </c>
      <c r="C194" s="2" t="s">
        <v>187</v>
      </c>
    </row>
    <row r="195" spans="2:3" x14ac:dyDescent="0.3">
      <c r="B195" s="2" t="s">
        <v>181</v>
      </c>
      <c r="C195" s="2" t="s">
        <v>53</v>
      </c>
    </row>
    <row r="196" spans="2:3" x14ac:dyDescent="0.3">
      <c r="B196" s="2" t="s">
        <v>93</v>
      </c>
      <c r="C196" s="2" t="s">
        <v>187</v>
      </c>
    </row>
    <row r="197" spans="2:3" x14ac:dyDescent="0.3">
      <c r="B197" s="2" t="s">
        <v>181</v>
      </c>
      <c r="C197" s="2" t="s">
        <v>52</v>
      </c>
    </row>
    <row r="198" spans="2:3" x14ac:dyDescent="0.3">
      <c r="B198" s="2" t="s">
        <v>93</v>
      </c>
      <c r="C198" s="2" t="s">
        <v>52</v>
      </c>
    </row>
    <row r="199" spans="2:3" x14ac:dyDescent="0.3">
      <c r="B199" s="2" t="s">
        <v>186</v>
      </c>
      <c r="C199" s="2" t="s">
        <v>52</v>
      </c>
    </row>
    <row r="200" spans="2:3" x14ac:dyDescent="0.3">
      <c r="B200" s="2" t="s">
        <v>186</v>
      </c>
      <c r="C200" s="2" t="s">
        <v>188</v>
      </c>
    </row>
    <row r="201" spans="2:3" x14ac:dyDescent="0.3">
      <c r="B201" s="2" t="s">
        <v>183</v>
      </c>
      <c r="C201" s="2" t="s">
        <v>54</v>
      </c>
    </row>
    <row r="202" spans="2:3" x14ac:dyDescent="0.3">
      <c r="B202" s="2" t="s">
        <v>182</v>
      </c>
      <c r="C202" s="2" t="s">
        <v>188</v>
      </c>
    </row>
    <row r="203" spans="2:3" x14ac:dyDescent="0.3">
      <c r="B203" s="2" t="s">
        <v>184</v>
      </c>
      <c r="C203" s="2" t="s">
        <v>187</v>
      </c>
    </row>
    <row r="204" spans="2:3" x14ac:dyDescent="0.3">
      <c r="B204" s="2" t="s">
        <v>95</v>
      </c>
      <c r="C204" s="2" t="s">
        <v>53</v>
      </c>
    </row>
    <row r="205" spans="2:3" x14ac:dyDescent="0.3">
      <c r="B205" s="2" t="s">
        <v>181</v>
      </c>
      <c r="C205" s="2" t="s">
        <v>53</v>
      </c>
    </row>
    <row r="206" spans="2:3" x14ac:dyDescent="0.3">
      <c r="B206" s="2" t="s">
        <v>183</v>
      </c>
      <c r="C206" s="2" t="s">
        <v>53</v>
      </c>
    </row>
    <row r="207" spans="2:3" x14ac:dyDescent="0.3">
      <c r="B207" s="2" t="s">
        <v>184</v>
      </c>
      <c r="C207" s="2" t="s">
        <v>187</v>
      </c>
    </row>
    <row r="208" spans="2:3" x14ac:dyDescent="0.3">
      <c r="B208" s="2" t="s">
        <v>181</v>
      </c>
      <c r="C208" s="2" t="s">
        <v>187</v>
      </c>
    </row>
    <row r="209" spans="2:3" x14ac:dyDescent="0.3">
      <c r="B209" s="2" t="s">
        <v>181</v>
      </c>
      <c r="C209" s="2" t="s">
        <v>52</v>
      </c>
    </row>
    <row r="210" spans="2:3" x14ac:dyDescent="0.3">
      <c r="B210" s="2" t="s">
        <v>93</v>
      </c>
      <c r="C210" s="2" t="s">
        <v>52</v>
      </c>
    </row>
    <row r="211" spans="2:3" x14ac:dyDescent="0.3">
      <c r="B211" s="2" t="s">
        <v>182</v>
      </c>
      <c r="C211" s="2" t="s">
        <v>187</v>
      </c>
    </row>
    <row r="212" spans="2:3" x14ac:dyDescent="0.3">
      <c r="B212" s="2" t="s">
        <v>185</v>
      </c>
      <c r="C212" s="2" t="s">
        <v>52</v>
      </c>
    </row>
    <row r="213" spans="2:3" x14ac:dyDescent="0.3">
      <c r="B213" s="2" t="s">
        <v>181</v>
      </c>
      <c r="C213" s="2" t="s">
        <v>52</v>
      </c>
    </row>
    <row r="214" spans="2:3" x14ac:dyDescent="0.3">
      <c r="B214" s="2" t="s">
        <v>93</v>
      </c>
      <c r="C214" s="2" t="s">
        <v>188</v>
      </c>
    </row>
    <row r="215" spans="2:3" x14ac:dyDescent="0.3">
      <c r="B215" s="2" t="s">
        <v>95</v>
      </c>
      <c r="C215" s="2" t="s">
        <v>54</v>
      </c>
    </row>
    <row r="216" spans="2:3" x14ac:dyDescent="0.3">
      <c r="B216" s="2" t="s">
        <v>95</v>
      </c>
      <c r="C216" s="2" t="s">
        <v>52</v>
      </c>
    </row>
    <row r="217" spans="2:3" x14ac:dyDescent="0.3">
      <c r="B217" s="2" t="s">
        <v>95</v>
      </c>
      <c r="C217" s="2" t="s">
        <v>53</v>
      </c>
    </row>
    <row r="218" spans="2:3" x14ac:dyDescent="0.3">
      <c r="B218" s="2" t="s">
        <v>181</v>
      </c>
      <c r="C218" s="2" t="s">
        <v>52</v>
      </c>
    </row>
    <row r="219" spans="2:3" x14ac:dyDescent="0.3">
      <c r="B219" s="2" t="s">
        <v>181</v>
      </c>
      <c r="C219" s="2" t="s">
        <v>53</v>
      </c>
    </row>
    <row r="220" spans="2:3" x14ac:dyDescent="0.3">
      <c r="B220" s="2" t="s">
        <v>93</v>
      </c>
      <c r="C220" s="2" t="s">
        <v>52</v>
      </c>
    </row>
    <row r="221" spans="2:3" x14ac:dyDescent="0.3">
      <c r="B221" s="2" t="s">
        <v>93</v>
      </c>
      <c r="C221" s="2" t="s">
        <v>187</v>
      </c>
    </row>
    <row r="222" spans="2:3" x14ac:dyDescent="0.3">
      <c r="B222" s="2" t="s">
        <v>95</v>
      </c>
      <c r="C222" s="2" t="s">
        <v>187</v>
      </c>
    </row>
    <row r="223" spans="2:3" x14ac:dyDescent="0.3">
      <c r="B223" s="2" t="s">
        <v>182</v>
      </c>
      <c r="C223" s="2" t="s">
        <v>188</v>
      </c>
    </row>
    <row r="224" spans="2:3" x14ac:dyDescent="0.3">
      <c r="B224" s="2" t="s">
        <v>186</v>
      </c>
      <c r="C224" s="2" t="s">
        <v>187</v>
      </c>
    </row>
    <row r="225" spans="2:3" x14ac:dyDescent="0.3">
      <c r="B225" s="2" t="s">
        <v>93</v>
      </c>
      <c r="C225" s="2" t="s">
        <v>53</v>
      </c>
    </row>
    <row r="226" spans="2:3" x14ac:dyDescent="0.3">
      <c r="B226" s="2" t="s">
        <v>93</v>
      </c>
      <c r="C226" s="2" t="s">
        <v>52</v>
      </c>
    </row>
    <row r="227" spans="2:3" x14ac:dyDescent="0.3">
      <c r="B227" s="2" t="s">
        <v>93</v>
      </c>
      <c r="C227" s="2" t="s">
        <v>53</v>
      </c>
    </row>
    <row r="228" spans="2:3" x14ac:dyDescent="0.3">
      <c r="B228" s="2" t="s">
        <v>93</v>
      </c>
      <c r="C228" s="2" t="s">
        <v>53</v>
      </c>
    </row>
    <row r="229" spans="2:3" x14ac:dyDescent="0.3">
      <c r="B229" s="2" t="s">
        <v>181</v>
      </c>
      <c r="C229" s="2" t="s">
        <v>54</v>
      </c>
    </row>
    <row r="230" spans="2:3" x14ac:dyDescent="0.3">
      <c r="B230" s="2" t="s">
        <v>181</v>
      </c>
      <c r="C230" s="2" t="s">
        <v>187</v>
      </c>
    </row>
    <row r="231" spans="2:3" x14ac:dyDescent="0.3">
      <c r="B231" s="2" t="s">
        <v>182</v>
      </c>
      <c r="C231" s="2" t="s">
        <v>53</v>
      </c>
    </row>
    <row r="232" spans="2:3" x14ac:dyDescent="0.3">
      <c r="B232" s="2" t="s">
        <v>181</v>
      </c>
      <c r="C232" s="2" t="s">
        <v>187</v>
      </c>
    </row>
    <row r="233" spans="2:3" x14ac:dyDescent="0.3">
      <c r="B233" s="2" t="s">
        <v>93</v>
      </c>
      <c r="C233" s="2" t="s">
        <v>187</v>
      </c>
    </row>
    <row r="234" spans="2:3" x14ac:dyDescent="0.3">
      <c r="B234" s="2" t="s">
        <v>181</v>
      </c>
      <c r="C234" s="2" t="s">
        <v>52</v>
      </c>
    </row>
    <row r="235" spans="2:3" x14ac:dyDescent="0.3">
      <c r="B235" s="2" t="s">
        <v>186</v>
      </c>
      <c r="C235" s="2" t="s">
        <v>187</v>
      </c>
    </row>
    <row r="236" spans="2:3" x14ac:dyDescent="0.3">
      <c r="B236" s="2" t="s">
        <v>95</v>
      </c>
      <c r="C236" s="2" t="s">
        <v>52</v>
      </c>
    </row>
    <row r="237" spans="2:3" x14ac:dyDescent="0.3">
      <c r="B237" s="2" t="s">
        <v>186</v>
      </c>
      <c r="C237" s="2" t="s">
        <v>187</v>
      </c>
    </row>
    <row r="238" spans="2:3" x14ac:dyDescent="0.3">
      <c r="B238" s="2" t="s">
        <v>182</v>
      </c>
      <c r="C238" s="2" t="s">
        <v>52</v>
      </c>
    </row>
    <row r="239" spans="2:3" x14ac:dyDescent="0.3">
      <c r="B239" s="2" t="s">
        <v>186</v>
      </c>
      <c r="C239" s="2" t="s">
        <v>52</v>
      </c>
    </row>
    <row r="240" spans="2:3" x14ac:dyDescent="0.3">
      <c r="B240" s="2" t="s">
        <v>184</v>
      </c>
      <c r="C240" s="2" t="s">
        <v>53</v>
      </c>
    </row>
    <row r="241" spans="2:3" x14ac:dyDescent="0.3">
      <c r="B241" s="2" t="s">
        <v>186</v>
      </c>
      <c r="C241" s="2" t="s">
        <v>52</v>
      </c>
    </row>
    <row r="242" spans="2:3" x14ac:dyDescent="0.3">
      <c r="B242" s="2" t="s">
        <v>181</v>
      </c>
      <c r="C242" s="2" t="s">
        <v>52</v>
      </c>
    </row>
    <row r="243" spans="2:3" x14ac:dyDescent="0.3">
      <c r="B243" s="2" t="s">
        <v>181</v>
      </c>
      <c r="C243" s="2" t="s">
        <v>52</v>
      </c>
    </row>
    <row r="244" spans="2:3" x14ac:dyDescent="0.3">
      <c r="B244" s="2" t="s">
        <v>181</v>
      </c>
      <c r="C244" s="2" t="s">
        <v>52</v>
      </c>
    </row>
    <row r="245" spans="2:3" x14ac:dyDescent="0.3">
      <c r="B245" s="2" t="s">
        <v>93</v>
      </c>
      <c r="C245" s="2" t="s">
        <v>188</v>
      </c>
    </row>
    <row r="246" spans="2:3" x14ac:dyDescent="0.3">
      <c r="B246" s="2" t="s">
        <v>93</v>
      </c>
      <c r="C246" s="2" t="s">
        <v>53</v>
      </c>
    </row>
    <row r="247" spans="2:3" x14ac:dyDescent="0.3">
      <c r="B247" s="2" t="s">
        <v>95</v>
      </c>
      <c r="C247" s="2" t="s">
        <v>188</v>
      </c>
    </row>
    <row r="248" spans="2:3" x14ac:dyDescent="0.3">
      <c r="B248" s="2" t="s">
        <v>186</v>
      </c>
      <c r="C248" s="2" t="s">
        <v>188</v>
      </c>
    </row>
    <row r="249" spans="2:3" x14ac:dyDescent="0.3">
      <c r="B249" s="2" t="s">
        <v>183</v>
      </c>
      <c r="C249" s="2" t="s">
        <v>52</v>
      </c>
    </row>
    <row r="250" spans="2:3" x14ac:dyDescent="0.3">
      <c r="B250" s="2" t="s">
        <v>184</v>
      </c>
      <c r="C250" s="2" t="s">
        <v>187</v>
      </c>
    </row>
    <row r="251" spans="2:3" x14ac:dyDescent="0.3">
      <c r="B251" s="2" t="s">
        <v>93</v>
      </c>
      <c r="C251" s="2" t="s">
        <v>187</v>
      </c>
    </row>
    <row r="252" spans="2:3" x14ac:dyDescent="0.3">
      <c r="B252" s="2" t="s">
        <v>93</v>
      </c>
      <c r="C252" s="2" t="s">
        <v>52</v>
      </c>
    </row>
    <row r="253" spans="2:3" x14ac:dyDescent="0.3">
      <c r="B253" s="2" t="s">
        <v>95</v>
      </c>
      <c r="C253" s="2" t="s">
        <v>187</v>
      </c>
    </row>
    <row r="254" spans="2:3" x14ac:dyDescent="0.3">
      <c r="B254" s="2" t="s">
        <v>93</v>
      </c>
      <c r="C254" s="2" t="s">
        <v>52</v>
      </c>
    </row>
    <row r="255" spans="2:3" x14ac:dyDescent="0.3">
      <c r="B255" s="2" t="s">
        <v>95</v>
      </c>
      <c r="C255" s="2" t="s">
        <v>54</v>
      </c>
    </row>
    <row r="256" spans="2:3" x14ac:dyDescent="0.3">
      <c r="B256" s="2" t="s">
        <v>182</v>
      </c>
      <c r="C256" s="2" t="s">
        <v>52</v>
      </c>
    </row>
    <row r="257" spans="2:3" x14ac:dyDescent="0.3">
      <c r="B257" s="2" t="s">
        <v>184</v>
      </c>
      <c r="C257" s="2" t="s">
        <v>187</v>
      </c>
    </row>
    <row r="258" spans="2:3" x14ac:dyDescent="0.3">
      <c r="B258" s="2" t="s">
        <v>93</v>
      </c>
      <c r="C258" s="2" t="s">
        <v>52</v>
      </c>
    </row>
    <row r="259" spans="2:3" x14ac:dyDescent="0.3">
      <c r="B259" s="2" t="s">
        <v>185</v>
      </c>
      <c r="C259" s="2" t="s">
        <v>187</v>
      </c>
    </row>
    <row r="260" spans="2:3" x14ac:dyDescent="0.3">
      <c r="B260" s="2" t="s">
        <v>95</v>
      </c>
      <c r="C260" s="2" t="s">
        <v>188</v>
      </c>
    </row>
    <row r="261" spans="2:3" x14ac:dyDescent="0.3">
      <c r="B261" s="2" t="s">
        <v>93</v>
      </c>
      <c r="C261" s="2" t="s">
        <v>54</v>
      </c>
    </row>
    <row r="262" spans="2:3" x14ac:dyDescent="0.3">
      <c r="B262" s="2" t="s">
        <v>181</v>
      </c>
      <c r="C262" s="2" t="s">
        <v>52</v>
      </c>
    </row>
    <row r="263" spans="2:3" x14ac:dyDescent="0.3">
      <c r="B263" s="2" t="s">
        <v>181</v>
      </c>
      <c r="C263" s="2" t="s">
        <v>52</v>
      </c>
    </row>
    <row r="264" spans="2:3" x14ac:dyDescent="0.3">
      <c r="B264" s="2" t="s">
        <v>185</v>
      </c>
      <c r="C264" s="2" t="s">
        <v>188</v>
      </c>
    </row>
    <row r="265" spans="2:3" x14ac:dyDescent="0.3">
      <c r="B265" s="2" t="s">
        <v>182</v>
      </c>
      <c r="C265" s="2" t="s">
        <v>187</v>
      </c>
    </row>
    <row r="266" spans="2:3" x14ac:dyDescent="0.3">
      <c r="B266" s="2" t="s">
        <v>95</v>
      </c>
      <c r="C266" s="2" t="s">
        <v>52</v>
      </c>
    </row>
    <row r="267" spans="2:3" x14ac:dyDescent="0.3">
      <c r="B267" s="2" t="s">
        <v>183</v>
      </c>
      <c r="C267" s="2" t="s">
        <v>187</v>
      </c>
    </row>
    <row r="268" spans="2:3" x14ac:dyDescent="0.3">
      <c r="B268" s="2" t="s">
        <v>181</v>
      </c>
      <c r="C268" s="2" t="s">
        <v>188</v>
      </c>
    </row>
    <row r="269" spans="2:3" x14ac:dyDescent="0.3">
      <c r="B269" s="2" t="s">
        <v>95</v>
      </c>
      <c r="C269" s="2" t="s">
        <v>53</v>
      </c>
    </row>
    <row r="270" spans="2:3" x14ac:dyDescent="0.3">
      <c r="B270" s="2" t="s">
        <v>185</v>
      </c>
      <c r="C270" s="2" t="s">
        <v>52</v>
      </c>
    </row>
    <row r="271" spans="2:3" x14ac:dyDescent="0.3">
      <c r="B271" s="2" t="s">
        <v>186</v>
      </c>
      <c r="C271" s="2" t="s">
        <v>52</v>
      </c>
    </row>
    <row r="272" spans="2:3" x14ac:dyDescent="0.3">
      <c r="B272" s="2" t="s">
        <v>93</v>
      </c>
      <c r="C272" s="2" t="s">
        <v>187</v>
      </c>
    </row>
    <row r="273" spans="2:3" x14ac:dyDescent="0.3">
      <c r="B273" s="2" t="s">
        <v>185</v>
      </c>
      <c r="C273" s="2" t="s">
        <v>53</v>
      </c>
    </row>
    <row r="274" spans="2:3" x14ac:dyDescent="0.3">
      <c r="B274" s="2" t="s">
        <v>95</v>
      </c>
      <c r="C274" s="2" t="s">
        <v>54</v>
      </c>
    </row>
    <row r="275" spans="2:3" x14ac:dyDescent="0.3">
      <c r="B275" s="2" t="s">
        <v>184</v>
      </c>
      <c r="C275" s="2" t="s">
        <v>52</v>
      </c>
    </row>
    <row r="276" spans="2:3" x14ac:dyDescent="0.3">
      <c r="B276" s="2" t="s">
        <v>184</v>
      </c>
      <c r="C276" s="2" t="s">
        <v>187</v>
      </c>
    </row>
    <row r="277" spans="2:3" x14ac:dyDescent="0.3">
      <c r="B277" s="2" t="s">
        <v>184</v>
      </c>
      <c r="C277" s="2" t="s">
        <v>54</v>
      </c>
    </row>
    <row r="278" spans="2:3" x14ac:dyDescent="0.3">
      <c r="B278" s="2" t="s">
        <v>182</v>
      </c>
      <c r="C278" s="2" t="s">
        <v>187</v>
      </c>
    </row>
    <row r="279" spans="2:3" x14ac:dyDescent="0.3">
      <c r="B279" s="2" t="s">
        <v>185</v>
      </c>
      <c r="C279" s="2" t="s">
        <v>188</v>
      </c>
    </row>
    <row r="280" spans="2:3" x14ac:dyDescent="0.3">
      <c r="B280" s="2" t="s">
        <v>181</v>
      </c>
      <c r="C280" s="2" t="s">
        <v>187</v>
      </c>
    </row>
    <row r="281" spans="2:3" x14ac:dyDescent="0.3">
      <c r="B281" s="2" t="s">
        <v>95</v>
      </c>
      <c r="C281" s="2" t="s">
        <v>187</v>
      </c>
    </row>
    <row r="282" spans="2:3" x14ac:dyDescent="0.3">
      <c r="B282" s="2" t="s">
        <v>93</v>
      </c>
      <c r="C282" s="2" t="s">
        <v>52</v>
      </c>
    </row>
    <row r="283" spans="2:3" x14ac:dyDescent="0.3">
      <c r="B283" s="2" t="s">
        <v>186</v>
      </c>
      <c r="C283" s="2" t="s">
        <v>187</v>
      </c>
    </row>
    <row r="284" spans="2:3" x14ac:dyDescent="0.3">
      <c r="B284" s="2" t="s">
        <v>182</v>
      </c>
      <c r="C284" s="2" t="s">
        <v>54</v>
      </c>
    </row>
    <row r="285" spans="2:3" x14ac:dyDescent="0.3">
      <c r="B285" s="2" t="s">
        <v>183</v>
      </c>
      <c r="C285" s="2" t="s">
        <v>52</v>
      </c>
    </row>
    <row r="286" spans="2:3" x14ac:dyDescent="0.3">
      <c r="B286" s="2" t="s">
        <v>185</v>
      </c>
      <c r="C286" s="2" t="s">
        <v>52</v>
      </c>
    </row>
    <row r="287" spans="2:3" x14ac:dyDescent="0.3">
      <c r="B287" s="2" t="s">
        <v>95</v>
      </c>
      <c r="C287" s="2" t="s">
        <v>53</v>
      </c>
    </row>
    <row r="288" spans="2:3" x14ac:dyDescent="0.3">
      <c r="B288" s="2" t="s">
        <v>182</v>
      </c>
      <c r="C288" s="2" t="s">
        <v>52</v>
      </c>
    </row>
    <row r="289" spans="2:3" x14ac:dyDescent="0.3">
      <c r="B289" s="2" t="s">
        <v>183</v>
      </c>
      <c r="C289" s="2" t="s">
        <v>187</v>
      </c>
    </row>
    <row r="290" spans="2:3" x14ac:dyDescent="0.3">
      <c r="B290" s="2" t="s">
        <v>93</v>
      </c>
      <c r="C290" s="2" t="s">
        <v>54</v>
      </c>
    </row>
    <row r="291" spans="2:3" x14ac:dyDescent="0.3">
      <c r="B291" s="2" t="s">
        <v>95</v>
      </c>
      <c r="C291" s="2" t="s">
        <v>187</v>
      </c>
    </row>
    <row r="292" spans="2:3" x14ac:dyDescent="0.3">
      <c r="B292" s="2" t="s">
        <v>184</v>
      </c>
      <c r="C292" s="2" t="s">
        <v>52</v>
      </c>
    </row>
    <row r="293" spans="2:3" x14ac:dyDescent="0.3">
      <c r="B293" s="2" t="s">
        <v>184</v>
      </c>
      <c r="C293" s="2" t="s">
        <v>52</v>
      </c>
    </row>
    <row r="294" spans="2:3" x14ac:dyDescent="0.3">
      <c r="B294" s="2" t="s">
        <v>186</v>
      </c>
      <c r="C294" s="2" t="s">
        <v>53</v>
      </c>
    </row>
    <row r="295" spans="2:3" x14ac:dyDescent="0.3">
      <c r="B295" s="2" t="s">
        <v>93</v>
      </c>
      <c r="C295" s="2" t="s">
        <v>53</v>
      </c>
    </row>
    <row r="296" spans="2:3" x14ac:dyDescent="0.3">
      <c r="B296" s="2" t="s">
        <v>95</v>
      </c>
      <c r="C296" s="2" t="s">
        <v>52</v>
      </c>
    </row>
    <row r="297" spans="2:3" x14ac:dyDescent="0.3">
      <c r="B297" s="2" t="s">
        <v>184</v>
      </c>
      <c r="C297" s="2" t="s">
        <v>187</v>
      </c>
    </row>
    <row r="298" spans="2:3" x14ac:dyDescent="0.3">
      <c r="B298" s="2" t="s">
        <v>95</v>
      </c>
      <c r="C298" s="2" t="s">
        <v>53</v>
      </c>
    </row>
    <row r="299" spans="2:3" x14ac:dyDescent="0.3">
      <c r="B299" s="2" t="s">
        <v>185</v>
      </c>
      <c r="C299" s="2" t="s">
        <v>52</v>
      </c>
    </row>
    <row r="300" spans="2:3" x14ac:dyDescent="0.3">
      <c r="B300" s="2" t="s">
        <v>93</v>
      </c>
      <c r="C300" s="2" t="s">
        <v>188</v>
      </c>
    </row>
    <row r="301" spans="2:3" x14ac:dyDescent="0.3">
      <c r="B301" s="2" t="s">
        <v>181</v>
      </c>
      <c r="C301" s="2" t="s">
        <v>187</v>
      </c>
    </row>
    <row r="302" spans="2:3" x14ac:dyDescent="0.3">
      <c r="B302" s="2" t="s">
        <v>95</v>
      </c>
      <c r="C302" s="2" t="s">
        <v>52</v>
      </c>
    </row>
    <row r="303" spans="2:3" x14ac:dyDescent="0.3">
      <c r="B303" s="2" t="s">
        <v>95</v>
      </c>
      <c r="C303" s="2" t="s">
        <v>53</v>
      </c>
    </row>
    <row r="304" spans="2:3" x14ac:dyDescent="0.3">
      <c r="B304" s="2" t="s">
        <v>93</v>
      </c>
      <c r="C304" s="2" t="s">
        <v>52</v>
      </c>
    </row>
    <row r="305" spans="2:3" x14ac:dyDescent="0.3">
      <c r="B305" s="2" t="s">
        <v>183</v>
      </c>
      <c r="C305" s="2" t="s">
        <v>52</v>
      </c>
    </row>
    <row r="306" spans="2:3" x14ac:dyDescent="0.3">
      <c r="B306" s="2" t="s">
        <v>95</v>
      </c>
      <c r="C306" s="2" t="s">
        <v>52</v>
      </c>
    </row>
    <row r="307" spans="2:3" x14ac:dyDescent="0.3">
      <c r="B307" s="2" t="s">
        <v>184</v>
      </c>
      <c r="C307" s="2" t="s">
        <v>52</v>
      </c>
    </row>
    <row r="308" spans="2:3" x14ac:dyDescent="0.3">
      <c r="B308" s="2" t="s">
        <v>182</v>
      </c>
      <c r="C308" s="2" t="s">
        <v>52</v>
      </c>
    </row>
    <row r="309" spans="2:3" x14ac:dyDescent="0.3">
      <c r="B309" s="2" t="s">
        <v>95</v>
      </c>
      <c r="C309" s="2" t="s">
        <v>52</v>
      </c>
    </row>
    <row r="310" spans="2:3" x14ac:dyDescent="0.3">
      <c r="B310" s="2" t="s">
        <v>183</v>
      </c>
      <c r="C310" s="2" t="s">
        <v>53</v>
      </c>
    </row>
    <row r="311" spans="2:3" x14ac:dyDescent="0.3">
      <c r="B311" s="2" t="s">
        <v>182</v>
      </c>
      <c r="C311" s="2" t="s">
        <v>187</v>
      </c>
    </row>
    <row r="312" spans="2:3" x14ac:dyDescent="0.3">
      <c r="B312" s="2" t="s">
        <v>181</v>
      </c>
      <c r="C312" s="2" t="s">
        <v>54</v>
      </c>
    </row>
    <row r="313" spans="2:3" x14ac:dyDescent="0.3">
      <c r="B313" s="2" t="s">
        <v>93</v>
      </c>
      <c r="C313" s="2" t="s">
        <v>187</v>
      </c>
    </row>
    <row r="314" spans="2:3" x14ac:dyDescent="0.3">
      <c r="B314" s="2" t="s">
        <v>93</v>
      </c>
      <c r="C314" s="2" t="s">
        <v>53</v>
      </c>
    </row>
    <row r="315" spans="2:3" x14ac:dyDescent="0.3">
      <c r="B315" s="2" t="s">
        <v>183</v>
      </c>
      <c r="C315" s="2" t="s">
        <v>53</v>
      </c>
    </row>
    <row r="316" spans="2:3" x14ac:dyDescent="0.3">
      <c r="B316" s="2" t="s">
        <v>95</v>
      </c>
      <c r="C316" s="2" t="s">
        <v>52</v>
      </c>
    </row>
    <row r="317" spans="2:3" x14ac:dyDescent="0.3">
      <c r="B317" s="2" t="s">
        <v>185</v>
      </c>
      <c r="C317" s="2" t="s">
        <v>53</v>
      </c>
    </row>
    <row r="318" spans="2:3" x14ac:dyDescent="0.3">
      <c r="B318" s="2" t="s">
        <v>181</v>
      </c>
      <c r="C318" s="2" t="s">
        <v>187</v>
      </c>
    </row>
    <row r="319" spans="2:3" x14ac:dyDescent="0.3">
      <c r="B319" s="2" t="s">
        <v>181</v>
      </c>
      <c r="C319" s="2" t="s">
        <v>187</v>
      </c>
    </row>
    <row r="320" spans="2:3" x14ac:dyDescent="0.3">
      <c r="B320" s="2" t="s">
        <v>93</v>
      </c>
      <c r="C320" s="2" t="s">
        <v>52</v>
      </c>
    </row>
    <row r="321" spans="2:3" x14ac:dyDescent="0.3">
      <c r="B321" s="2" t="s">
        <v>181</v>
      </c>
      <c r="C321" s="2" t="s">
        <v>53</v>
      </c>
    </row>
    <row r="322" spans="2:3" x14ac:dyDescent="0.3">
      <c r="B322" s="2" t="s">
        <v>184</v>
      </c>
      <c r="C322" s="2" t="s">
        <v>188</v>
      </c>
    </row>
    <row r="323" spans="2:3" x14ac:dyDescent="0.3">
      <c r="B323" s="2" t="s">
        <v>93</v>
      </c>
      <c r="C323" s="2" t="s">
        <v>54</v>
      </c>
    </row>
    <row r="324" spans="2:3" x14ac:dyDescent="0.3">
      <c r="B324" s="2" t="s">
        <v>93</v>
      </c>
      <c r="C324" s="2" t="s">
        <v>187</v>
      </c>
    </row>
    <row r="325" spans="2:3" x14ac:dyDescent="0.3">
      <c r="B325" s="2" t="s">
        <v>182</v>
      </c>
      <c r="C325" s="2" t="s">
        <v>54</v>
      </c>
    </row>
    <row r="326" spans="2:3" x14ac:dyDescent="0.3">
      <c r="B326" s="2" t="s">
        <v>181</v>
      </c>
      <c r="C326" s="2" t="s">
        <v>54</v>
      </c>
    </row>
    <row r="327" spans="2:3" x14ac:dyDescent="0.3">
      <c r="B327" s="2" t="s">
        <v>181</v>
      </c>
      <c r="C327" s="2" t="s">
        <v>187</v>
      </c>
    </row>
    <row r="328" spans="2:3" x14ac:dyDescent="0.3">
      <c r="B328" s="2" t="s">
        <v>183</v>
      </c>
      <c r="C328" s="2" t="s">
        <v>52</v>
      </c>
    </row>
    <row r="329" spans="2:3" x14ac:dyDescent="0.3">
      <c r="B329" s="2" t="s">
        <v>95</v>
      </c>
      <c r="C329" s="2" t="s">
        <v>187</v>
      </c>
    </row>
    <row r="330" spans="2:3" x14ac:dyDescent="0.3">
      <c r="B330" s="2" t="s">
        <v>95</v>
      </c>
      <c r="C330" s="2" t="s">
        <v>53</v>
      </c>
    </row>
    <row r="331" spans="2:3" x14ac:dyDescent="0.3">
      <c r="B331" s="2" t="s">
        <v>181</v>
      </c>
      <c r="C331" s="2" t="s">
        <v>187</v>
      </c>
    </row>
    <row r="332" spans="2:3" x14ac:dyDescent="0.3">
      <c r="B332" s="2" t="s">
        <v>93</v>
      </c>
      <c r="C332" s="2" t="s">
        <v>54</v>
      </c>
    </row>
    <row r="333" spans="2:3" x14ac:dyDescent="0.3">
      <c r="B333" s="2" t="s">
        <v>184</v>
      </c>
      <c r="C333" s="2" t="s">
        <v>52</v>
      </c>
    </row>
    <row r="334" spans="2:3" x14ac:dyDescent="0.3">
      <c r="B334" s="2" t="s">
        <v>95</v>
      </c>
      <c r="C334" s="2" t="s">
        <v>187</v>
      </c>
    </row>
    <row r="335" spans="2:3" x14ac:dyDescent="0.3">
      <c r="B335" s="2" t="s">
        <v>183</v>
      </c>
      <c r="C335" s="2" t="s">
        <v>52</v>
      </c>
    </row>
    <row r="336" spans="2:3" x14ac:dyDescent="0.3">
      <c r="B336" s="2" t="s">
        <v>181</v>
      </c>
      <c r="C336" s="2" t="s">
        <v>53</v>
      </c>
    </row>
    <row r="337" spans="2:3" x14ac:dyDescent="0.3">
      <c r="B337" s="2" t="s">
        <v>184</v>
      </c>
      <c r="C337" s="2" t="s">
        <v>52</v>
      </c>
    </row>
    <row r="338" spans="2:3" x14ac:dyDescent="0.3">
      <c r="B338" s="2" t="s">
        <v>186</v>
      </c>
      <c r="C338" s="2" t="s">
        <v>187</v>
      </c>
    </row>
    <row r="339" spans="2:3" x14ac:dyDescent="0.3">
      <c r="B339" s="2" t="s">
        <v>95</v>
      </c>
      <c r="C339" s="2" t="s">
        <v>188</v>
      </c>
    </row>
    <row r="340" spans="2:3" x14ac:dyDescent="0.3">
      <c r="B340" s="2" t="s">
        <v>182</v>
      </c>
      <c r="C340" s="2" t="s">
        <v>53</v>
      </c>
    </row>
    <row r="341" spans="2:3" x14ac:dyDescent="0.3">
      <c r="B341" s="2" t="s">
        <v>181</v>
      </c>
      <c r="C341" s="2" t="s">
        <v>187</v>
      </c>
    </row>
    <row r="342" spans="2:3" x14ac:dyDescent="0.3">
      <c r="B342" s="2" t="s">
        <v>93</v>
      </c>
      <c r="C342" s="2" t="s">
        <v>53</v>
      </c>
    </row>
    <row r="343" spans="2:3" x14ac:dyDescent="0.3">
      <c r="B343" s="2" t="s">
        <v>184</v>
      </c>
      <c r="C343" s="2" t="s">
        <v>188</v>
      </c>
    </row>
    <row r="344" spans="2:3" x14ac:dyDescent="0.3">
      <c r="B344" s="2" t="s">
        <v>183</v>
      </c>
      <c r="C344" s="2" t="s">
        <v>54</v>
      </c>
    </row>
    <row r="345" spans="2:3" x14ac:dyDescent="0.3">
      <c r="B345" s="2" t="s">
        <v>95</v>
      </c>
      <c r="C345" s="2" t="s">
        <v>53</v>
      </c>
    </row>
    <row r="346" spans="2:3" x14ac:dyDescent="0.3">
      <c r="B346" s="2" t="s">
        <v>182</v>
      </c>
      <c r="C346" s="2" t="s">
        <v>54</v>
      </c>
    </row>
    <row r="347" spans="2:3" x14ac:dyDescent="0.3">
      <c r="B347" s="2" t="s">
        <v>182</v>
      </c>
      <c r="C347" s="2" t="s">
        <v>187</v>
      </c>
    </row>
    <row r="348" spans="2:3" x14ac:dyDescent="0.3">
      <c r="B348" s="2" t="s">
        <v>93</v>
      </c>
      <c r="C348" s="2" t="s">
        <v>54</v>
      </c>
    </row>
    <row r="349" spans="2:3" x14ac:dyDescent="0.3">
      <c r="B349" s="2" t="s">
        <v>185</v>
      </c>
      <c r="C349" s="2" t="s">
        <v>188</v>
      </c>
    </row>
    <row r="350" spans="2:3" x14ac:dyDescent="0.3">
      <c r="B350" s="2" t="s">
        <v>184</v>
      </c>
      <c r="C350" s="2" t="s">
        <v>54</v>
      </c>
    </row>
    <row r="351" spans="2:3" x14ac:dyDescent="0.3">
      <c r="B351" s="2" t="s">
        <v>95</v>
      </c>
      <c r="C351" s="2" t="s">
        <v>53</v>
      </c>
    </row>
    <row r="352" spans="2:3" x14ac:dyDescent="0.3">
      <c r="B352" s="2" t="s">
        <v>184</v>
      </c>
      <c r="C352" s="2" t="s">
        <v>187</v>
      </c>
    </row>
    <row r="353" spans="2:3" x14ac:dyDescent="0.3">
      <c r="B353" s="2" t="s">
        <v>93</v>
      </c>
      <c r="C353" s="2" t="s">
        <v>54</v>
      </c>
    </row>
    <row r="354" spans="2:3" x14ac:dyDescent="0.3">
      <c r="B354" s="2" t="s">
        <v>181</v>
      </c>
      <c r="C354" s="2" t="s">
        <v>188</v>
      </c>
    </row>
    <row r="355" spans="2:3" x14ac:dyDescent="0.3">
      <c r="B355" s="2" t="s">
        <v>93</v>
      </c>
      <c r="C355" s="2" t="s">
        <v>52</v>
      </c>
    </row>
  </sheetData>
  <pageMargins left="0.7" right="0.7" top="0.75" bottom="0.75" header="0.3" footer="0.3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520D4-10CA-4265-A358-BA63E8779F6E}">
  <sheetPr>
    <tabColor rgb="FFFF0000"/>
  </sheetPr>
  <dimension ref="B2:R355"/>
  <sheetViews>
    <sheetView zoomScale="85" zoomScaleNormal="85" workbookViewId="0"/>
  </sheetViews>
  <sheetFormatPr defaultRowHeight="14.4" x14ac:dyDescent="0.3"/>
  <cols>
    <col min="1" max="1" width="4.77734375" customWidth="1"/>
    <col min="2" max="2" width="11.44140625" customWidth="1"/>
    <col min="3" max="3" width="17.77734375" customWidth="1"/>
    <col min="4" max="4" width="4.77734375" customWidth="1"/>
    <col min="5" max="5" width="25.44140625" bestFit="1" customWidth="1"/>
    <col min="6" max="6" width="8.77734375" customWidth="1"/>
    <col min="7" max="7" width="14.5546875" customWidth="1"/>
    <col min="8" max="8" width="10.77734375" customWidth="1"/>
    <col min="9" max="9" width="24.88671875" customWidth="1"/>
    <col min="10" max="17" width="10.77734375" bestFit="1" customWidth="1"/>
    <col min="18" max="18" width="10.5546875" bestFit="1" customWidth="1"/>
    <col min="19" max="19" width="10.21875" bestFit="1" customWidth="1"/>
  </cols>
  <sheetData>
    <row r="2" spans="2:18" x14ac:dyDescent="0.3">
      <c r="B2" s="1" t="s">
        <v>89</v>
      </c>
    </row>
    <row r="3" spans="2:18" x14ac:dyDescent="0.3">
      <c r="B3" s="1" t="s">
        <v>189</v>
      </c>
      <c r="D3" t="s">
        <v>191</v>
      </c>
    </row>
    <row r="5" spans="2:18" x14ac:dyDescent="0.3">
      <c r="B5" s="7" t="s">
        <v>98</v>
      </c>
      <c r="C5" s="7" t="s">
        <v>56</v>
      </c>
      <c r="E5" s="20" t="s">
        <v>56</v>
      </c>
      <c r="F5" t="s">
        <v>59</v>
      </c>
      <c r="G5" t="s">
        <v>58</v>
      </c>
    </row>
    <row r="6" spans="2:18" x14ac:dyDescent="0.3">
      <c r="B6" s="2" t="s">
        <v>181</v>
      </c>
      <c r="C6" s="2" t="s">
        <v>187</v>
      </c>
      <c r="E6" t="s">
        <v>52</v>
      </c>
      <c r="F6">
        <v>130</v>
      </c>
      <c r="G6" s="19">
        <v>0.37142857142857144</v>
      </c>
    </row>
    <row r="7" spans="2:18" x14ac:dyDescent="0.3">
      <c r="B7" s="2" t="s">
        <v>182</v>
      </c>
      <c r="C7" s="2" t="s">
        <v>53</v>
      </c>
      <c r="E7" t="s">
        <v>187</v>
      </c>
      <c r="F7">
        <v>90</v>
      </c>
      <c r="G7" s="19">
        <v>0.25714285714285712</v>
      </c>
    </row>
    <row r="8" spans="2:18" x14ac:dyDescent="0.3">
      <c r="B8" s="2" t="s">
        <v>93</v>
      </c>
      <c r="C8" s="2" t="s">
        <v>52</v>
      </c>
      <c r="E8" t="s">
        <v>53</v>
      </c>
      <c r="F8">
        <v>65</v>
      </c>
      <c r="G8" s="19">
        <v>0.18571428571428572</v>
      </c>
    </row>
    <row r="9" spans="2:18" x14ac:dyDescent="0.3">
      <c r="B9" s="2" t="s">
        <v>93</v>
      </c>
      <c r="C9" s="2" t="s">
        <v>187</v>
      </c>
      <c r="E9" t="s">
        <v>188</v>
      </c>
      <c r="F9">
        <v>33</v>
      </c>
      <c r="G9" s="19">
        <v>9.4285714285714292E-2</v>
      </c>
    </row>
    <row r="10" spans="2:18" x14ac:dyDescent="0.3">
      <c r="B10" s="2" t="s">
        <v>183</v>
      </c>
      <c r="C10" s="2" t="s">
        <v>52</v>
      </c>
      <c r="E10" t="s">
        <v>54</v>
      </c>
      <c r="F10">
        <v>32</v>
      </c>
      <c r="G10" s="19">
        <v>9.1428571428571428E-2</v>
      </c>
    </row>
    <row r="11" spans="2:18" x14ac:dyDescent="0.3">
      <c r="B11" s="2" t="s">
        <v>95</v>
      </c>
      <c r="C11" s="2" t="s">
        <v>53</v>
      </c>
      <c r="E11" t="s">
        <v>60</v>
      </c>
      <c r="F11">
        <v>350</v>
      </c>
      <c r="G11" s="19">
        <v>1</v>
      </c>
    </row>
    <row r="12" spans="2:18" x14ac:dyDescent="0.3">
      <c r="B12" s="2" t="s">
        <v>93</v>
      </c>
      <c r="C12" s="2" t="s">
        <v>53</v>
      </c>
      <c r="I12" s="20" t="s">
        <v>190</v>
      </c>
      <c r="J12" s="20" t="s">
        <v>98</v>
      </c>
    </row>
    <row r="13" spans="2:18" x14ac:dyDescent="0.3">
      <c r="B13" s="2" t="s">
        <v>183</v>
      </c>
      <c r="C13" s="2" t="s">
        <v>52</v>
      </c>
      <c r="I13" s="20" t="s">
        <v>56</v>
      </c>
      <c r="J13" t="s">
        <v>182</v>
      </c>
      <c r="K13" t="s">
        <v>184</v>
      </c>
      <c r="L13" t="s">
        <v>185</v>
      </c>
      <c r="M13" t="s">
        <v>181</v>
      </c>
      <c r="N13" t="s">
        <v>95</v>
      </c>
      <c r="O13" t="s">
        <v>186</v>
      </c>
      <c r="P13" t="s">
        <v>183</v>
      </c>
      <c r="Q13" t="s">
        <v>93</v>
      </c>
      <c r="R13" t="s">
        <v>60</v>
      </c>
    </row>
    <row r="14" spans="2:18" x14ac:dyDescent="0.3">
      <c r="B14" s="2" t="s">
        <v>183</v>
      </c>
      <c r="C14" s="2" t="s">
        <v>52</v>
      </c>
      <c r="I14" t="s">
        <v>54</v>
      </c>
      <c r="J14">
        <v>3</v>
      </c>
      <c r="K14">
        <v>2</v>
      </c>
      <c r="L14">
        <v>1</v>
      </c>
      <c r="M14">
        <v>7</v>
      </c>
      <c r="N14">
        <v>5</v>
      </c>
      <c r="O14">
        <v>1</v>
      </c>
      <c r="P14">
        <v>5</v>
      </c>
      <c r="Q14">
        <v>8</v>
      </c>
      <c r="R14">
        <v>32</v>
      </c>
    </row>
    <row r="15" spans="2:18" x14ac:dyDescent="0.3">
      <c r="B15" s="2" t="s">
        <v>185</v>
      </c>
      <c r="C15" s="2" t="s">
        <v>52</v>
      </c>
      <c r="I15" t="s">
        <v>187</v>
      </c>
      <c r="J15">
        <v>7</v>
      </c>
      <c r="K15">
        <v>12</v>
      </c>
      <c r="L15">
        <v>4</v>
      </c>
      <c r="M15">
        <v>19</v>
      </c>
      <c r="N15">
        <v>9</v>
      </c>
      <c r="O15">
        <v>12</v>
      </c>
      <c r="P15">
        <v>9</v>
      </c>
      <c r="Q15">
        <v>18</v>
      </c>
      <c r="R15">
        <v>90</v>
      </c>
    </row>
    <row r="16" spans="2:18" x14ac:dyDescent="0.3">
      <c r="B16" s="2" t="s">
        <v>93</v>
      </c>
      <c r="C16" s="2" t="s">
        <v>52</v>
      </c>
      <c r="I16" t="s">
        <v>188</v>
      </c>
      <c r="J16">
        <v>6</v>
      </c>
      <c r="K16">
        <v>3</v>
      </c>
      <c r="L16">
        <v>4</v>
      </c>
      <c r="M16">
        <v>4</v>
      </c>
      <c r="N16">
        <v>4</v>
      </c>
      <c r="O16">
        <v>2</v>
      </c>
      <c r="P16">
        <v>1</v>
      </c>
      <c r="Q16">
        <v>9</v>
      </c>
      <c r="R16">
        <v>33</v>
      </c>
    </row>
    <row r="17" spans="2:18" x14ac:dyDescent="0.3">
      <c r="B17" s="2" t="s">
        <v>184</v>
      </c>
      <c r="C17" s="2" t="s">
        <v>187</v>
      </c>
      <c r="I17" t="s">
        <v>53</v>
      </c>
      <c r="J17">
        <v>5</v>
      </c>
      <c r="K17">
        <v>3</v>
      </c>
      <c r="L17">
        <v>3</v>
      </c>
      <c r="M17">
        <v>12</v>
      </c>
      <c r="N17">
        <v>14</v>
      </c>
      <c r="O17">
        <v>2</v>
      </c>
      <c r="P17">
        <v>7</v>
      </c>
      <c r="Q17">
        <v>19</v>
      </c>
      <c r="R17">
        <v>65</v>
      </c>
    </row>
    <row r="18" spans="2:18" x14ac:dyDescent="0.3">
      <c r="B18" s="2" t="s">
        <v>183</v>
      </c>
      <c r="C18" s="2" t="s">
        <v>188</v>
      </c>
      <c r="I18" t="s">
        <v>52</v>
      </c>
      <c r="J18">
        <v>11</v>
      </c>
      <c r="K18">
        <v>13</v>
      </c>
      <c r="L18">
        <v>9</v>
      </c>
      <c r="M18">
        <v>19</v>
      </c>
      <c r="N18">
        <v>18</v>
      </c>
      <c r="O18">
        <v>9</v>
      </c>
      <c r="P18">
        <v>18</v>
      </c>
      <c r="Q18">
        <v>33</v>
      </c>
      <c r="R18">
        <v>130</v>
      </c>
    </row>
    <row r="19" spans="2:18" x14ac:dyDescent="0.3">
      <c r="B19" s="2" t="s">
        <v>93</v>
      </c>
      <c r="C19" s="2" t="s">
        <v>52</v>
      </c>
      <c r="I19" t="s">
        <v>60</v>
      </c>
      <c r="J19">
        <v>32</v>
      </c>
      <c r="K19">
        <v>33</v>
      </c>
      <c r="L19">
        <v>21</v>
      </c>
      <c r="M19">
        <v>61</v>
      </c>
      <c r="N19">
        <v>50</v>
      </c>
      <c r="O19">
        <v>26</v>
      </c>
      <c r="P19">
        <v>40</v>
      </c>
      <c r="Q19">
        <v>87</v>
      </c>
      <c r="R19">
        <v>350</v>
      </c>
    </row>
    <row r="20" spans="2:18" x14ac:dyDescent="0.3">
      <c r="B20" s="2" t="s">
        <v>93</v>
      </c>
      <c r="C20" s="2" t="s">
        <v>52</v>
      </c>
    </row>
    <row r="21" spans="2:18" x14ac:dyDescent="0.3">
      <c r="B21" s="2" t="s">
        <v>93</v>
      </c>
      <c r="C21" s="2" t="s">
        <v>53</v>
      </c>
    </row>
    <row r="22" spans="2:18" x14ac:dyDescent="0.3">
      <c r="B22" s="2" t="s">
        <v>181</v>
      </c>
      <c r="C22" s="2" t="s">
        <v>187</v>
      </c>
    </row>
    <row r="23" spans="2:18" x14ac:dyDescent="0.3">
      <c r="B23" s="2" t="s">
        <v>181</v>
      </c>
      <c r="C23" s="2" t="s">
        <v>52</v>
      </c>
    </row>
    <row r="24" spans="2:18" x14ac:dyDescent="0.3">
      <c r="B24" s="2" t="s">
        <v>184</v>
      </c>
      <c r="C24" s="2" t="s">
        <v>187</v>
      </c>
    </row>
    <row r="25" spans="2:18" x14ac:dyDescent="0.3">
      <c r="B25" s="2" t="s">
        <v>95</v>
      </c>
      <c r="C25" s="2" t="s">
        <v>52</v>
      </c>
    </row>
    <row r="26" spans="2:18" x14ac:dyDescent="0.3">
      <c r="B26" s="2" t="s">
        <v>184</v>
      </c>
      <c r="C26" s="2" t="s">
        <v>53</v>
      </c>
    </row>
    <row r="27" spans="2:18" x14ac:dyDescent="0.3">
      <c r="B27" s="2" t="s">
        <v>95</v>
      </c>
      <c r="C27" s="2" t="s">
        <v>54</v>
      </c>
    </row>
    <row r="28" spans="2:18" x14ac:dyDescent="0.3">
      <c r="B28" s="2" t="s">
        <v>93</v>
      </c>
      <c r="C28" s="2" t="s">
        <v>53</v>
      </c>
    </row>
    <row r="29" spans="2:18" x14ac:dyDescent="0.3">
      <c r="B29" s="2" t="s">
        <v>93</v>
      </c>
      <c r="C29" s="2" t="s">
        <v>52</v>
      </c>
    </row>
    <row r="30" spans="2:18" x14ac:dyDescent="0.3">
      <c r="B30" s="2" t="s">
        <v>183</v>
      </c>
      <c r="C30" s="2" t="s">
        <v>54</v>
      </c>
    </row>
    <row r="31" spans="2:18" x14ac:dyDescent="0.3">
      <c r="B31" s="2" t="s">
        <v>93</v>
      </c>
      <c r="C31" s="2" t="s">
        <v>53</v>
      </c>
    </row>
    <row r="32" spans="2:18" x14ac:dyDescent="0.3">
      <c r="B32" s="2" t="s">
        <v>186</v>
      </c>
      <c r="C32" s="2" t="s">
        <v>187</v>
      </c>
    </row>
    <row r="33" spans="2:3" x14ac:dyDescent="0.3">
      <c r="B33" s="2" t="s">
        <v>93</v>
      </c>
      <c r="C33" s="2" t="s">
        <v>52</v>
      </c>
    </row>
    <row r="34" spans="2:3" x14ac:dyDescent="0.3">
      <c r="B34" s="2" t="s">
        <v>183</v>
      </c>
      <c r="C34" s="2" t="s">
        <v>52</v>
      </c>
    </row>
    <row r="35" spans="2:3" x14ac:dyDescent="0.3">
      <c r="B35" s="2" t="s">
        <v>181</v>
      </c>
      <c r="C35" s="2" t="s">
        <v>52</v>
      </c>
    </row>
    <row r="36" spans="2:3" x14ac:dyDescent="0.3">
      <c r="B36" s="2" t="s">
        <v>182</v>
      </c>
      <c r="C36" s="2" t="s">
        <v>187</v>
      </c>
    </row>
    <row r="37" spans="2:3" x14ac:dyDescent="0.3">
      <c r="B37" s="2" t="s">
        <v>186</v>
      </c>
      <c r="C37" s="2" t="s">
        <v>53</v>
      </c>
    </row>
    <row r="38" spans="2:3" x14ac:dyDescent="0.3">
      <c r="B38" s="2" t="s">
        <v>95</v>
      </c>
      <c r="C38" s="2" t="s">
        <v>53</v>
      </c>
    </row>
    <row r="39" spans="2:3" x14ac:dyDescent="0.3">
      <c r="B39" s="2" t="s">
        <v>93</v>
      </c>
      <c r="C39" s="2" t="s">
        <v>52</v>
      </c>
    </row>
    <row r="40" spans="2:3" x14ac:dyDescent="0.3">
      <c r="B40" s="2" t="s">
        <v>93</v>
      </c>
      <c r="C40" s="2" t="s">
        <v>53</v>
      </c>
    </row>
    <row r="41" spans="2:3" x14ac:dyDescent="0.3">
      <c r="B41" s="2" t="s">
        <v>185</v>
      </c>
      <c r="C41" s="2" t="s">
        <v>54</v>
      </c>
    </row>
    <row r="42" spans="2:3" x14ac:dyDescent="0.3">
      <c r="B42" s="2" t="s">
        <v>93</v>
      </c>
      <c r="C42" s="2" t="s">
        <v>53</v>
      </c>
    </row>
    <row r="43" spans="2:3" x14ac:dyDescent="0.3">
      <c r="B43" s="2" t="s">
        <v>95</v>
      </c>
      <c r="C43" s="2" t="s">
        <v>52</v>
      </c>
    </row>
    <row r="44" spans="2:3" x14ac:dyDescent="0.3">
      <c r="B44" s="2" t="s">
        <v>182</v>
      </c>
      <c r="C44" s="2" t="s">
        <v>188</v>
      </c>
    </row>
    <row r="45" spans="2:3" x14ac:dyDescent="0.3">
      <c r="B45" s="2" t="s">
        <v>186</v>
      </c>
      <c r="C45" s="2" t="s">
        <v>52</v>
      </c>
    </row>
    <row r="46" spans="2:3" x14ac:dyDescent="0.3">
      <c r="B46" s="2" t="s">
        <v>181</v>
      </c>
      <c r="C46" s="2" t="s">
        <v>187</v>
      </c>
    </row>
    <row r="47" spans="2:3" x14ac:dyDescent="0.3">
      <c r="B47" s="2" t="s">
        <v>184</v>
      </c>
      <c r="C47" s="2" t="s">
        <v>52</v>
      </c>
    </row>
    <row r="48" spans="2:3" x14ac:dyDescent="0.3">
      <c r="B48" s="2" t="s">
        <v>95</v>
      </c>
      <c r="C48" s="2" t="s">
        <v>187</v>
      </c>
    </row>
    <row r="49" spans="2:3" x14ac:dyDescent="0.3">
      <c r="B49" s="2" t="s">
        <v>183</v>
      </c>
      <c r="C49" s="2" t="s">
        <v>52</v>
      </c>
    </row>
    <row r="50" spans="2:3" x14ac:dyDescent="0.3">
      <c r="B50" s="2" t="s">
        <v>93</v>
      </c>
      <c r="C50" s="2" t="s">
        <v>52</v>
      </c>
    </row>
    <row r="51" spans="2:3" x14ac:dyDescent="0.3">
      <c r="B51" s="2" t="s">
        <v>184</v>
      </c>
      <c r="C51" s="2" t="s">
        <v>187</v>
      </c>
    </row>
    <row r="52" spans="2:3" x14ac:dyDescent="0.3">
      <c r="B52" s="2" t="s">
        <v>181</v>
      </c>
      <c r="C52" s="2" t="s">
        <v>53</v>
      </c>
    </row>
    <row r="53" spans="2:3" x14ac:dyDescent="0.3">
      <c r="B53" s="2" t="s">
        <v>93</v>
      </c>
      <c r="C53" s="2" t="s">
        <v>52</v>
      </c>
    </row>
    <row r="54" spans="2:3" x14ac:dyDescent="0.3">
      <c r="B54" s="2" t="s">
        <v>95</v>
      </c>
      <c r="C54" s="2" t="s">
        <v>52</v>
      </c>
    </row>
    <row r="55" spans="2:3" x14ac:dyDescent="0.3">
      <c r="B55" s="2" t="s">
        <v>93</v>
      </c>
      <c r="C55" s="2" t="s">
        <v>52</v>
      </c>
    </row>
    <row r="56" spans="2:3" x14ac:dyDescent="0.3">
      <c r="B56" s="2" t="s">
        <v>181</v>
      </c>
      <c r="C56" s="2" t="s">
        <v>52</v>
      </c>
    </row>
    <row r="57" spans="2:3" x14ac:dyDescent="0.3">
      <c r="B57" s="2" t="s">
        <v>95</v>
      </c>
      <c r="C57" s="2" t="s">
        <v>52</v>
      </c>
    </row>
    <row r="58" spans="2:3" x14ac:dyDescent="0.3">
      <c r="B58" s="2" t="s">
        <v>93</v>
      </c>
      <c r="C58" s="2" t="s">
        <v>52</v>
      </c>
    </row>
    <row r="59" spans="2:3" x14ac:dyDescent="0.3">
      <c r="B59" s="2" t="s">
        <v>93</v>
      </c>
      <c r="C59" s="2" t="s">
        <v>188</v>
      </c>
    </row>
    <row r="60" spans="2:3" x14ac:dyDescent="0.3">
      <c r="B60" s="2" t="s">
        <v>181</v>
      </c>
      <c r="C60" s="2" t="s">
        <v>187</v>
      </c>
    </row>
    <row r="61" spans="2:3" x14ac:dyDescent="0.3">
      <c r="B61" s="2" t="s">
        <v>93</v>
      </c>
      <c r="C61" s="2" t="s">
        <v>53</v>
      </c>
    </row>
    <row r="62" spans="2:3" x14ac:dyDescent="0.3">
      <c r="B62" s="2" t="s">
        <v>93</v>
      </c>
      <c r="C62" s="2" t="s">
        <v>54</v>
      </c>
    </row>
    <row r="63" spans="2:3" x14ac:dyDescent="0.3">
      <c r="B63" s="2" t="s">
        <v>93</v>
      </c>
      <c r="C63" s="2" t="s">
        <v>188</v>
      </c>
    </row>
    <row r="64" spans="2:3" x14ac:dyDescent="0.3">
      <c r="B64" s="2" t="s">
        <v>95</v>
      </c>
      <c r="C64" s="2" t="s">
        <v>52</v>
      </c>
    </row>
    <row r="65" spans="2:3" x14ac:dyDescent="0.3">
      <c r="B65" s="2" t="s">
        <v>182</v>
      </c>
      <c r="C65" s="2" t="s">
        <v>52</v>
      </c>
    </row>
    <row r="66" spans="2:3" x14ac:dyDescent="0.3">
      <c r="B66" s="2" t="s">
        <v>93</v>
      </c>
      <c r="C66" s="2" t="s">
        <v>188</v>
      </c>
    </row>
    <row r="67" spans="2:3" x14ac:dyDescent="0.3">
      <c r="B67" s="2" t="s">
        <v>186</v>
      </c>
      <c r="C67" s="2" t="s">
        <v>187</v>
      </c>
    </row>
    <row r="68" spans="2:3" x14ac:dyDescent="0.3">
      <c r="B68" s="2" t="s">
        <v>183</v>
      </c>
      <c r="C68" s="2" t="s">
        <v>187</v>
      </c>
    </row>
    <row r="69" spans="2:3" x14ac:dyDescent="0.3">
      <c r="B69" s="2" t="s">
        <v>183</v>
      </c>
      <c r="C69" s="2" t="s">
        <v>52</v>
      </c>
    </row>
    <row r="70" spans="2:3" x14ac:dyDescent="0.3">
      <c r="B70" s="2" t="s">
        <v>183</v>
      </c>
      <c r="C70" s="2" t="s">
        <v>53</v>
      </c>
    </row>
    <row r="71" spans="2:3" x14ac:dyDescent="0.3">
      <c r="B71" s="2" t="s">
        <v>93</v>
      </c>
      <c r="C71" s="2" t="s">
        <v>187</v>
      </c>
    </row>
    <row r="72" spans="2:3" x14ac:dyDescent="0.3">
      <c r="B72" s="2" t="s">
        <v>186</v>
      </c>
      <c r="C72" s="2" t="s">
        <v>187</v>
      </c>
    </row>
    <row r="73" spans="2:3" x14ac:dyDescent="0.3">
      <c r="B73" s="2" t="s">
        <v>184</v>
      </c>
      <c r="C73" s="2" t="s">
        <v>52</v>
      </c>
    </row>
    <row r="74" spans="2:3" x14ac:dyDescent="0.3">
      <c r="B74" s="2" t="s">
        <v>93</v>
      </c>
      <c r="C74" s="2" t="s">
        <v>52</v>
      </c>
    </row>
    <row r="75" spans="2:3" x14ac:dyDescent="0.3">
      <c r="B75" s="2" t="s">
        <v>182</v>
      </c>
      <c r="C75" s="2" t="s">
        <v>52</v>
      </c>
    </row>
    <row r="76" spans="2:3" x14ac:dyDescent="0.3">
      <c r="B76" s="2" t="s">
        <v>184</v>
      </c>
      <c r="C76" s="2" t="s">
        <v>53</v>
      </c>
    </row>
    <row r="77" spans="2:3" x14ac:dyDescent="0.3">
      <c r="B77" s="2" t="s">
        <v>93</v>
      </c>
      <c r="C77" s="2" t="s">
        <v>187</v>
      </c>
    </row>
    <row r="78" spans="2:3" x14ac:dyDescent="0.3">
      <c r="B78" s="2" t="s">
        <v>183</v>
      </c>
      <c r="C78" s="2" t="s">
        <v>54</v>
      </c>
    </row>
    <row r="79" spans="2:3" x14ac:dyDescent="0.3">
      <c r="B79" s="2" t="s">
        <v>181</v>
      </c>
      <c r="C79" s="2" t="s">
        <v>187</v>
      </c>
    </row>
    <row r="80" spans="2:3" x14ac:dyDescent="0.3">
      <c r="B80" s="2" t="s">
        <v>183</v>
      </c>
      <c r="C80" s="2" t="s">
        <v>52</v>
      </c>
    </row>
    <row r="81" spans="2:3" x14ac:dyDescent="0.3">
      <c r="B81" s="2" t="s">
        <v>183</v>
      </c>
      <c r="C81" s="2" t="s">
        <v>187</v>
      </c>
    </row>
    <row r="82" spans="2:3" x14ac:dyDescent="0.3">
      <c r="B82" s="2" t="s">
        <v>93</v>
      </c>
      <c r="C82" s="2" t="s">
        <v>53</v>
      </c>
    </row>
    <row r="83" spans="2:3" x14ac:dyDescent="0.3">
      <c r="B83" s="2" t="s">
        <v>181</v>
      </c>
      <c r="C83" s="2" t="s">
        <v>188</v>
      </c>
    </row>
    <row r="84" spans="2:3" x14ac:dyDescent="0.3">
      <c r="B84" s="2" t="s">
        <v>95</v>
      </c>
      <c r="C84" s="2" t="s">
        <v>52</v>
      </c>
    </row>
    <row r="85" spans="2:3" x14ac:dyDescent="0.3">
      <c r="B85" s="2" t="s">
        <v>181</v>
      </c>
      <c r="C85" s="2" t="s">
        <v>53</v>
      </c>
    </row>
    <row r="86" spans="2:3" x14ac:dyDescent="0.3">
      <c r="B86" s="2" t="s">
        <v>182</v>
      </c>
      <c r="C86" s="2" t="s">
        <v>188</v>
      </c>
    </row>
    <row r="87" spans="2:3" x14ac:dyDescent="0.3">
      <c r="B87" s="2" t="s">
        <v>181</v>
      </c>
      <c r="C87" s="2" t="s">
        <v>54</v>
      </c>
    </row>
    <row r="88" spans="2:3" x14ac:dyDescent="0.3">
      <c r="B88" s="2" t="s">
        <v>93</v>
      </c>
      <c r="C88" s="2" t="s">
        <v>54</v>
      </c>
    </row>
    <row r="89" spans="2:3" x14ac:dyDescent="0.3">
      <c r="B89" s="2" t="s">
        <v>184</v>
      </c>
      <c r="C89" s="2" t="s">
        <v>52</v>
      </c>
    </row>
    <row r="90" spans="2:3" x14ac:dyDescent="0.3">
      <c r="B90" s="2" t="s">
        <v>95</v>
      </c>
      <c r="C90" s="2" t="s">
        <v>52</v>
      </c>
    </row>
    <row r="91" spans="2:3" x14ac:dyDescent="0.3">
      <c r="B91" s="2" t="s">
        <v>184</v>
      </c>
      <c r="C91" s="2" t="s">
        <v>188</v>
      </c>
    </row>
    <row r="92" spans="2:3" x14ac:dyDescent="0.3">
      <c r="B92" s="2" t="s">
        <v>183</v>
      </c>
      <c r="C92" s="2" t="s">
        <v>54</v>
      </c>
    </row>
    <row r="93" spans="2:3" x14ac:dyDescent="0.3">
      <c r="B93" s="2" t="s">
        <v>93</v>
      </c>
      <c r="C93" s="2" t="s">
        <v>188</v>
      </c>
    </row>
    <row r="94" spans="2:3" x14ac:dyDescent="0.3">
      <c r="B94" s="2" t="s">
        <v>181</v>
      </c>
      <c r="C94" s="2" t="s">
        <v>188</v>
      </c>
    </row>
    <row r="95" spans="2:3" x14ac:dyDescent="0.3">
      <c r="B95" s="2" t="s">
        <v>183</v>
      </c>
      <c r="C95" s="2" t="s">
        <v>187</v>
      </c>
    </row>
    <row r="96" spans="2:3" x14ac:dyDescent="0.3">
      <c r="B96" s="2" t="s">
        <v>181</v>
      </c>
      <c r="C96" s="2" t="s">
        <v>53</v>
      </c>
    </row>
    <row r="97" spans="2:3" x14ac:dyDescent="0.3">
      <c r="B97" s="2" t="s">
        <v>183</v>
      </c>
      <c r="C97" s="2" t="s">
        <v>52</v>
      </c>
    </row>
    <row r="98" spans="2:3" x14ac:dyDescent="0.3">
      <c r="B98" s="2" t="s">
        <v>186</v>
      </c>
      <c r="C98" s="2" t="s">
        <v>187</v>
      </c>
    </row>
    <row r="99" spans="2:3" x14ac:dyDescent="0.3">
      <c r="B99" s="2" t="s">
        <v>93</v>
      </c>
      <c r="C99" s="2" t="s">
        <v>52</v>
      </c>
    </row>
    <row r="100" spans="2:3" x14ac:dyDescent="0.3">
      <c r="B100" s="2" t="s">
        <v>181</v>
      </c>
      <c r="C100" s="2" t="s">
        <v>52</v>
      </c>
    </row>
    <row r="101" spans="2:3" x14ac:dyDescent="0.3">
      <c r="B101" s="2" t="s">
        <v>181</v>
      </c>
      <c r="C101" s="2" t="s">
        <v>52</v>
      </c>
    </row>
    <row r="102" spans="2:3" x14ac:dyDescent="0.3">
      <c r="B102" s="2" t="s">
        <v>95</v>
      </c>
      <c r="C102" s="2" t="s">
        <v>53</v>
      </c>
    </row>
    <row r="103" spans="2:3" x14ac:dyDescent="0.3">
      <c r="B103" s="2" t="s">
        <v>93</v>
      </c>
      <c r="C103" s="2" t="s">
        <v>187</v>
      </c>
    </row>
    <row r="104" spans="2:3" x14ac:dyDescent="0.3">
      <c r="B104" s="2" t="s">
        <v>93</v>
      </c>
      <c r="C104" s="2" t="s">
        <v>52</v>
      </c>
    </row>
    <row r="105" spans="2:3" x14ac:dyDescent="0.3">
      <c r="B105" s="2" t="s">
        <v>93</v>
      </c>
      <c r="C105" s="2" t="s">
        <v>52</v>
      </c>
    </row>
    <row r="106" spans="2:3" x14ac:dyDescent="0.3">
      <c r="B106" s="2" t="s">
        <v>183</v>
      </c>
      <c r="C106" s="2" t="s">
        <v>187</v>
      </c>
    </row>
    <row r="107" spans="2:3" x14ac:dyDescent="0.3">
      <c r="B107" s="2" t="s">
        <v>181</v>
      </c>
      <c r="C107" s="2" t="s">
        <v>53</v>
      </c>
    </row>
    <row r="108" spans="2:3" x14ac:dyDescent="0.3">
      <c r="B108" s="2" t="s">
        <v>186</v>
      </c>
      <c r="C108" s="2" t="s">
        <v>52</v>
      </c>
    </row>
    <row r="109" spans="2:3" x14ac:dyDescent="0.3">
      <c r="B109" s="2" t="s">
        <v>181</v>
      </c>
      <c r="C109" s="2" t="s">
        <v>52</v>
      </c>
    </row>
    <row r="110" spans="2:3" x14ac:dyDescent="0.3">
      <c r="B110" s="2" t="s">
        <v>93</v>
      </c>
      <c r="C110" s="2" t="s">
        <v>187</v>
      </c>
    </row>
    <row r="111" spans="2:3" x14ac:dyDescent="0.3">
      <c r="B111" s="2" t="s">
        <v>93</v>
      </c>
      <c r="C111" s="2" t="s">
        <v>52</v>
      </c>
    </row>
    <row r="112" spans="2:3" x14ac:dyDescent="0.3">
      <c r="B112" s="2" t="s">
        <v>181</v>
      </c>
      <c r="C112" s="2" t="s">
        <v>187</v>
      </c>
    </row>
    <row r="113" spans="2:3" x14ac:dyDescent="0.3">
      <c r="B113" s="2" t="s">
        <v>93</v>
      </c>
      <c r="C113" s="2" t="s">
        <v>52</v>
      </c>
    </row>
    <row r="114" spans="2:3" x14ac:dyDescent="0.3">
      <c r="B114" s="2" t="s">
        <v>93</v>
      </c>
      <c r="C114" s="2" t="s">
        <v>188</v>
      </c>
    </row>
    <row r="115" spans="2:3" x14ac:dyDescent="0.3">
      <c r="B115" s="2" t="s">
        <v>186</v>
      </c>
      <c r="C115" s="2" t="s">
        <v>187</v>
      </c>
    </row>
    <row r="116" spans="2:3" x14ac:dyDescent="0.3">
      <c r="B116" s="2" t="s">
        <v>183</v>
      </c>
      <c r="C116" s="2" t="s">
        <v>187</v>
      </c>
    </row>
    <row r="117" spans="2:3" x14ac:dyDescent="0.3">
      <c r="B117" s="2" t="s">
        <v>93</v>
      </c>
      <c r="C117" s="2" t="s">
        <v>188</v>
      </c>
    </row>
    <row r="118" spans="2:3" x14ac:dyDescent="0.3">
      <c r="B118" s="2" t="s">
        <v>93</v>
      </c>
      <c r="C118" s="2" t="s">
        <v>53</v>
      </c>
    </row>
    <row r="119" spans="2:3" x14ac:dyDescent="0.3">
      <c r="B119" s="2" t="s">
        <v>95</v>
      </c>
      <c r="C119" s="2" t="s">
        <v>52</v>
      </c>
    </row>
    <row r="120" spans="2:3" x14ac:dyDescent="0.3">
      <c r="B120" s="2" t="s">
        <v>182</v>
      </c>
      <c r="C120" s="2" t="s">
        <v>53</v>
      </c>
    </row>
    <row r="121" spans="2:3" x14ac:dyDescent="0.3">
      <c r="B121" s="2" t="s">
        <v>182</v>
      </c>
      <c r="C121" s="2" t="s">
        <v>52</v>
      </c>
    </row>
    <row r="122" spans="2:3" x14ac:dyDescent="0.3">
      <c r="B122" s="2" t="s">
        <v>185</v>
      </c>
      <c r="C122" s="2" t="s">
        <v>52</v>
      </c>
    </row>
    <row r="123" spans="2:3" x14ac:dyDescent="0.3">
      <c r="B123" s="2" t="s">
        <v>185</v>
      </c>
      <c r="C123" s="2" t="s">
        <v>187</v>
      </c>
    </row>
    <row r="124" spans="2:3" x14ac:dyDescent="0.3">
      <c r="B124" s="2" t="s">
        <v>93</v>
      </c>
      <c r="C124" s="2" t="s">
        <v>53</v>
      </c>
    </row>
    <row r="125" spans="2:3" x14ac:dyDescent="0.3">
      <c r="B125" s="2" t="s">
        <v>186</v>
      </c>
      <c r="C125" s="2" t="s">
        <v>54</v>
      </c>
    </row>
    <row r="126" spans="2:3" x14ac:dyDescent="0.3">
      <c r="B126" s="2" t="s">
        <v>95</v>
      </c>
      <c r="C126" s="2" t="s">
        <v>187</v>
      </c>
    </row>
    <row r="127" spans="2:3" x14ac:dyDescent="0.3">
      <c r="B127" s="2" t="s">
        <v>181</v>
      </c>
      <c r="C127" s="2" t="s">
        <v>54</v>
      </c>
    </row>
    <row r="128" spans="2:3" x14ac:dyDescent="0.3">
      <c r="B128" s="2" t="s">
        <v>181</v>
      </c>
      <c r="C128" s="2" t="s">
        <v>52</v>
      </c>
    </row>
    <row r="129" spans="2:3" x14ac:dyDescent="0.3">
      <c r="B129" s="2" t="s">
        <v>93</v>
      </c>
      <c r="C129" s="2" t="s">
        <v>52</v>
      </c>
    </row>
    <row r="130" spans="2:3" x14ac:dyDescent="0.3">
      <c r="B130" s="2" t="s">
        <v>183</v>
      </c>
      <c r="C130" s="2" t="s">
        <v>53</v>
      </c>
    </row>
    <row r="131" spans="2:3" x14ac:dyDescent="0.3">
      <c r="B131" s="2" t="s">
        <v>183</v>
      </c>
      <c r="C131" s="2" t="s">
        <v>53</v>
      </c>
    </row>
    <row r="132" spans="2:3" x14ac:dyDescent="0.3">
      <c r="B132" s="2" t="s">
        <v>183</v>
      </c>
      <c r="C132" s="2" t="s">
        <v>187</v>
      </c>
    </row>
    <row r="133" spans="2:3" x14ac:dyDescent="0.3">
      <c r="B133" s="2" t="s">
        <v>95</v>
      </c>
      <c r="C133" s="2" t="s">
        <v>53</v>
      </c>
    </row>
    <row r="134" spans="2:3" x14ac:dyDescent="0.3">
      <c r="B134" s="2" t="s">
        <v>95</v>
      </c>
      <c r="C134" s="2" t="s">
        <v>52</v>
      </c>
    </row>
    <row r="135" spans="2:3" x14ac:dyDescent="0.3">
      <c r="B135" s="2" t="s">
        <v>184</v>
      </c>
      <c r="C135" s="2" t="s">
        <v>52</v>
      </c>
    </row>
    <row r="136" spans="2:3" x14ac:dyDescent="0.3">
      <c r="B136" s="2" t="s">
        <v>183</v>
      </c>
      <c r="C136" s="2" t="s">
        <v>52</v>
      </c>
    </row>
    <row r="137" spans="2:3" x14ac:dyDescent="0.3">
      <c r="B137" s="2" t="s">
        <v>185</v>
      </c>
      <c r="C137" s="2" t="s">
        <v>188</v>
      </c>
    </row>
    <row r="138" spans="2:3" x14ac:dyDescent="0.3">
      <c r="B138" s="2" t="s">
        <v>184</v>
      </c>
      <c r="C138" s="2" t="s">
        <v>187</v>
      </c>
    </row>
    <row r="139" spans="2:3" x14ac:dyDescent="0.3">
      <c r="B139" s="2" t="s">
        <v>184</v>
      </c>
      <c r="C139" s="2" t="s">
        <v>187</v>
      </c>
    </row>
    <row r="140" spans="2:3" x14ac:dyDescent="0.3">
      <c r="B140" s="2" t="s">
        <v>181</v>
      </c>
      <c r="C140" s="2" t="s">
        <v>187</v>
      </c>
    </row>
    <row r="141" spans="2:3" x14ac:dyDescent="0.3">
      <c r="B141" s="2" t="s">
        <v>182</v>
      </c>
      <c r="C141" s="2" t="s">
        <v>188</v>
      </c>
    </row>
    <row r="142" spans="2:3" x14ac:dyDescent="0.3">
      <c r="B142" s="2" t="s">
        <v>93</v>
      </c>
      <c r="C142" s="2" t="s">
        <v>187</v>
      </c>
    </row>
    <row r="143" spans="2:3" x14ac:dyDescent="0.3">
      <c r="B143" s="2" t="s">
        <v>185</v>
      </c>
      <c r="C143" s="2" t="s">
        <v>53</v>
      </c>
    </row>
    <row r="144" spans="2:3" x14ac:dyDescent="0.3">
      <c r="B144" s="2" t="s">
        <v>93</v>
      </c>
      <c r="C144" s="2" t="s">
        <v>53</v>
      </c>
    </row>
    <row r="145" spans="2:3" x14ac:dyDescent="0.3">
      <c r="B145" s="2" t="s">
        <v>185</v>
      </c>
      <c r="C145" s="2" t="s">
        <v>52</v>
      </c>
    </row>
    <row r="146" spans="2:3" x14ac:dyDescent="0.3">
      <c r="B146" s="2" t="s">
        <v>183</v>
      </c>
      <c r="C146" s="2" t="s">
        <v>53</v>
      </c>
    </row>
    <row r="147" spans="2:3" x14ac:dyDescent="0.3">
      <c r="B147" s="2" t="s">
        <v>182</v>
      </c>
      <c r="C147" s="2" t="s">
        <v>53</v>
      </c>
    </row>
    <row r="148" spans="2:3" x14ac:dyDescent="0.3">
      <c r="B148" s="2" t="s">
        <v>93</v>
      </c>
      <c r="C148" s="2" t="s">
        <v>52</v>
      </c>
    </row>
    <row r="149" spans="2:3" x14ac:dyDescent="0.3">
      <c r="B149" s="2" t="s">
        <v>182</v>
      </c>
      <c r="C149" s="2" t="s">
        <v>187</v>
      </c>
    </row>
    <row r="150" spans="2:3" x14ac:dyDescent="0.3">
      <c r="B150" s="2" t="s">
        <v>95</v>
      </c>
      <c r="C150" s="2" t="s">
        <v>53</v>
      </c>
    </row>
    <row r="151" spans="2:3" x14ac:dyDescent="0.3">
      <c r="B151" s="2" t="s">
        <v>93</v>
      </c>
      <c r="C151" s="2" t="s">
        <v>187</v>
      </c>
    </row>
    <row r="152" spans="2:3" x14ac:dyDescent="0.3">
      <c r="B152" s="2" t="s">
        <v>93</v>
      </c>
      <c r="C152" s="2" t="s">
        <v>52</v>
      </c>
    </row>
    <row r="153" spans="2:3" x14ac:dyDescent="0.3">
      <c r="B153" s="2" t="s">
        <v>95</v>
      </c>
      <c r="C153" s="2" t="s">
        <v>54</v>
      </c>
    </row>
    <row r="154" spans="2:3" x14ac:dyDescent="0.3">
      <c r="B154" s="2" t="s">
        <v>181</v>
      </c>
      <c r="C154" s="2" t="s">
        <v>187</v>
      </c>
    </row>
    <row r="155" spans="2:3" x14ac:dyDescent="0.3">
      <c r="B155" s="2" t="s">
        <v>184</v>
      </c>
      <c r="C155" s="2" t="s">
        <v>52</v>
      </c>
    </row>
    <row r="156" spans="2:3" x14ac:dyDescent="0.3">
      <c r="B156" s="2" t="s">
        <v>183</v>
      </c>
      <c r="C156" s="2" t="s">
        <v>52</v>
      </c>
    </row>
    <row r="157" spans="2:3" x14ac:dyDescent="0.3">
      <c r="B157" s="2" t="s">
        <v>182</v>
      </c>
      <c r="C157" s="2" t="s">
        <v>52</v>
      </c>
    </row>
    <row r="158" spans="2:3" x14ac:dyDescent="0.3">
      <c r="B158" s="2" t="s">
        <v>93</v>
      </c>
      <c r="C158" s="2" t="s">
        <v>187</v>
      </c>
    </row>
    <row r="159" spans="2:3" x14ac:dyDescent="0.3">
      <c r="B159" s="2" t="s">
        <v>184</v>
      </c>
      <c r="C159" s="2" t="s">
        <v>52</v>
      </c>
    </row>
    <row r="160" spans="2:3" x14ac:dyDescent="0.3">
      <c r="B160" s="2" t="s">
        <v>185</v>
      </c>
      <c r="C160" s="2" t="s">
        <v>187</v>
      </c>
    </row>
    <row r="161" spans="2:3" x14ac:dyDescent="0.3">
      <c r="B161" s="2" t="s">
        <v>182</v>
      </c>
      <c r="C161" s="2" t="s">
        <v>52</v>
      </c>
    </row>
    <row r="162" spans="2:3" x14ac:dyDescent="0.3">
      <c r="B162" s="2" t="s">
        <v>183</v>
      </c>
      <c r="C162" s="2" t="s">
        <v>52</v>
      </c>
    </row>
    <row r="163" spans="2:3" x14ac:dyDescent="0.3">
      <c r="B163" s="2" t="s">
        <v>182</v>
      </c>
      <c r="C163" s="2" t="s">
        <v>52</v>
      </c>
    </row>
    <row r="164" spans="2:3" x14ac:dyDescent="0.3">
      <c r="B164" s="2" t="s">
        <v>186</v>
      </c>
      <c r="C164" s="2" t="s">
        <v>52</v>
      </c>
    </row>
    <row r="165" spans="2:3" x14ac:dyDescent="0.3">
      <c r="B165" s="2" t="s">
        <v>182</v>
      </c>
      <c r="C165" s="2" t="s">
        <v>188</v>
      </c>
    </row>
    <row r="166" spans="2:3" x14ac:dyDescent="0.3">
      <c r="B166" s="2" t="s">
        <v>186</v>
      </c>
      <c r="C166" s="2" t="s">
        <v>187</v>
      </c>
    </row>
    <row r="167" spans="2:3" x14ac:dyDescent="0.3">
      <c r="B167" s="2" t="s">
        <v>95</v>
      </c>
      <c r="C167" s="2" t="s">
        <v>188</v>
      </c>
    </row>
    <row r="168" spans="2:3" x14ac:dyDescent="0.3">
      <c r="B168" s="2" t="s">
        <v>93</v>
      </c>
      <c r="C168" s="2" t="s">
        <v>187</v>
      </c>
    </row>
    <row r="169" spans="2:3" x14ac:dyDescent="0.3">
      <c r="B169" s="2" t="s">
        <v>183</v>
      </c>
      <c r="C169" s="2" t="s">
        <v>52</v>
      </c>
    </row>
    <row r="170" spans="2:3" x14ac:dyDescent="0.3">
      <c r="B170" s="2" t="s">
        <v>181</v>
      </c>
      <c r="C170" s="2" t="s">
        <v>187</v>
      </c>
    </row>
    <row r="171" spans="2:3" x14ac:dyDescent="0.3">
      <c r="B171" s="2" t="s">
        <v>93</v>
      </c>
      <c r="C171" s="2" t="s">
        <v>52</v>
      </c>
    </row>
    <row r="172" spans="2:3" x14ac:dyDescent="0.3">
      <c r="B172" s="2" t="s">
        <v>183</v>
      </c>
      <c r="C172" s="2" t="s">
        <v>52</v>
      </c>
    </row>
    <row r="173" spans="2:3" x14ac:dyDescent="0.3">
      <c r="B173" s="2" t="s">
        <v>181</v>
      </c>
      <c r="C173" s="2" t="s">
        <v>52</v>
      </c>
    </row>
    <row r="174" spans="2:3" x14ac:dyDescent="0.3">
      <c r="B174" s="2" t="s">
        <v>93</v>
      </c>
      <c r="C174" s="2" t="s">
        <v>187</v>
      </c>
    </row>
    <row r="175" spans="2:3" x14ac:dyDescent="0.3">
      <c r="B175" s="2" t="s">
        <v>182</v>
      </c>
      <c r="C175" s="2" t="s">
        <v>52</v>
      </c>
    </row>
    <row r="176" spans="2:3" x14ac:dyDescent="0.3">
      <c r="B176" s="2" t="s">
        <v>186</v>
      </c>
      <c r="C176" s="2" t="s">
        <v>52</v>
      </c>
    </row>
    <row r="177" spans="2:3" x14ac:dyDescent="0.3">
      <c r="B177" s="2" t="s">
        <v>186</v>
      </c>
      <c r="C177" s="2" t="s">
        <v>52</v>
      </c>
    </row>
    <row r="178" spans="2:3" x14ac:dyDescent="0.3">
      <c r="B178" s="2" t="s">
        <v>181</v>
      </c>
      <c r="C178" s="2" t="s">
        <v>53</v>
      </c>
    </row>
    <row r="179" spans="2:3" x14ac:dyDescent="0.3">
      <c r="B179" s="2" t="s">
        <v>185</v>
      </c>
      <c r="C179" s="2" t="s">
        <v>187</v>
      </c>
    </row>
    <row r="180" spans="2:3" x14ac:dyDescent="0.3">
      <c r="B180" s="2" t="s">
        <v>185</v>
      </c>
      <c r="C180" s="2" t="s">
        <v>52</v>
      </c>
    </row>
    <row r="181" spans="2:3" x14ac:dyDescent="0.3">
      <c r="B181" s="2" t="s">
        <v>93</v>
      </c>
      <c r="C181" s="2" t="s">
        <v>187</v>
      </c>
    </row>
    <row r="182" spans="2:3" x14ac:dyDescent="0.3">
      <c r="B182" s="2" t="s">
        <v>186</v>
      </c>
      <c r="C182" s="2" t="s">
        <v>187</v>
      </c>
    </row>
    <row r="183" spans="2:3" x14ac:dyDescent="0.3">
      <c r="B183" s="2" t="s">
        <v>93</v>
      </c>
      <c r="C183" s="2" t="s">
        <v>52</v>
      </c>
    </row>
    <row r="184" spans="2:3" x14ac:dyDescent="0.3">
      <c r="B184" s="2" t="s">
        <v>185</v>
      </c>
      <c r="C184" s="2" t="s">
        <v>52</v>
      </c>
    </row>
    <row r="185" spans="2:3" x14ac:dyDescent="0.3">
      <c r="B185" s="2" t="s">
        <v>181</v>
      </c>
      <c r="C185" s="2" t="s">
        <v>53</v>
      </c>
    </row>
    <row r="186" spans="2:3" x14ac:dyDescent="0.3">
      <c r="B186" s="2" t="s">
        <v>181</v>
      </c>
      <c r="C186" s="2" t="s">
        <v>52</v>
      </c>
    </row>
    <row r="187" spans="2:3" x14ac:dyDescent="0.3">
      <c r="B187" s="2" t="s">
        <v>184</v>
      </c>
      <c r="C187" s="2" t="s">
        <v>52</v>
      </c>
    </row>
    <row r="188" spans="2:3" x14ac:dyDescent="0.3">
      <c r="B188" s="2" t="s">
        <v>183</v>
      </c>
      <c r="C188" s="2" t="s">
        <v>187</v>
      </c>
    </row>
    <row r="189" spans="2:3" x14ac:dyDescent="0.3">
      <c r="B189" s="2" t="s">
        <v>181</v>
      </c>
      <c r="C189" s="2" t="s">
        <v>54</v>
      </c>
    </row>
    <row r="190" spans="2:3" x14ac:dyDescent="0.3">
      <c r="B190" s="2" t="s">
        <v>181</v>
      </c>
      <c r="C190" s="2" t="s">
        <v>53</v>
      </c>
    </row>
    <row r="191" spans="2:3" x14ac:dyDescent="0.3">
      <c r="B191" s="2" t="s">
        <v>95</v>
      </c>
      <c r="C191" s="2" t="s">
        <v>52</v>
      </c>
    </row>
    <row r="192" spans="2:3" x14ac:dyDescent="0.3">
      <c r="B192" s="2" t="s">
        <v>181</v>
      </c>
      <c r="C192" s="2" t="s">
        <v>54</v>
      </c>
    </row>
    <row r="193" spans="2:3" x14ac:dyDescent="0.3">
      <c r="B193" s="2" t="s">
        <v>93</v>
      </c>
      <c r="C193" s="2" t="s">
        <v>53</v>
      </c>
    </row>
    <row r="194" spans="2:3" x14ac:dyDescent="0.3">
      <c r="B194" s="2" t="s">
        <v>95</v>
      </c>
      <c r="C194" s="2" t="s">
        <v>187</v>
      </c>
    </row>
    <row r="195" spans="2:3" x14ac:dyDescent="0.3">
      <c r="B195" s="2" t="s">
        <v>181</v>
      </c>
      <c r="C195" s="2" t="s">
        <v>53</v>
      </c>
    </row>
    <row r="196" spans="2:3" x14ac:dyDescent="0.3">
      <c r="B196" s="2" t="s">
        <v>93</v>
      </c>
      <c r="C196" s="2" t="s">
        <v>187</v>
      </c>
    </row>
    <row r="197" spans="2:3" x14ac:dyDescent="0.3">
      <c r="B197" s="2" t="s">
        <v>181</v>
      </c>
      <c r="C197" s="2" t="s">
        <v>52</v>
      </c>
    </row>
    <row r="198" spans="2:3" x14ac:dyDescent="0.3">
      <c r="B198" s="2" t="s">
        <v>93</v>
      </c>
      <c r="C198" s="2" t="s">
        <v>52</v>
      </c>
    </row>
    <row r="199" spans="2:3" x14ac:dyDescent="0.3">
      <c r="B199" s="2" t="s">
        <v>186</v>
      </c>
      <c r="C199" s="2" t="s">
        <v>52</v>
      </c>
    </row>
    <row r="200" spans="2:3" x14ac:dyDescent="0.3">
      <c r="B200" s="2" t="s">
        <v>186</v>
      </c>
      <c r="C200" s="2" t="s">
        <v>188</v>
      </c>
    </row>
    <row r="201" spans="2:3" x14ac:dyDescent="0.3">
      <c r="B201" s="2" t="s">
        <v>183</v>
      </c>
      <c r="C201" s="2" t="s">
        <v>54</v>
      </c>
    </row>
    <row r="202" spans="2:3" x14ac:dyDescent="0.3">
      <c r="B202" s="2" t="s">
        <v>182</v>
      </c>
      <c r="C202" s="2" t="s">
        <v>188</v>
      </c>
    </row>
    <row r="203" spans="2:3" x14ac:dyDescent="0.3">
      <c r="B203" s="2" t="s">
        <v>184</v>
      </c>
      <c r="C203" s="2" t="s">
        <v>187</v>
      </c>
    </row>
    <row r="204" spans="2:3" x14ac:dyDescent="0.3">
      <c r="B204" s="2" t="s">
        <v>95</v>
      </c>
      <c r="C204" s="2" t="s">
        <v>53</v>
      </c>
    </row>
    <row r="205" spans="2:3" x14ac:dyDescent="0.3">
      <c r="B205" s="2" t="s">
        <v>181</v>
      </c>
      <c r="C205" s="2" t="s">
        <v>53</v>
      </c>
    </row>
    <row r="206" spans="2:3" x14ac:dyDescent="0.3">
      <c r="B206" s="2" t="s">
        <v>183</v>
      </c>
      <c r="C206" s="2" t="s">
        <v>53</v>
      </c>
    </row>
    <row r="207" spans="2:3" x14ac:dyDescent="0.3">
      <c r="B207" s="2" t="s">
        <v>184</v>
      </c>
      <c r="C207" s="2" t="s">
        <v>187</v>
      </c>
    </row>
    <row r="208" spans="2:3" x14ac:dyDescent="0.3">
      <c r="B208" s="2" t="s">
        <v>181</v>
      </c>
      <c r="C208" s="2" t="s">
        <v>187</v>
      </c>
    </row>
    <row r="209" spans="2:3" x14ac:dyDescent="0.3">
      <c r="B209" s="2" t="s">
        <v>181</v>
      </c>
      <c r="C209" s="2" t="s">
        <v>52</v>
      </c>
    </row>
    <row r="210" spans="2:3" x14ac:dyDescent="0.3">
      <c r="B210" s="2" t="s">
        <v>93</v>
      </c>
      <c r="C210" s="2" t="s">
        <v>52</v>
      </c>
    </row>
    <row r="211" spans="2:3" x14ac:dyDescent="0.3">
      <c r="B211" s="2" t="s">
        <v>182</v>
      </c>
      <c r="C211" s="2" t="s">
        <v>187</v>
      </c>
    </row>
    <row r="212" spans="2:3" x14ac:dyDescent="0.3">
      <c r="B212" s="2" t="s">
        <v>185</v>
      </c>
      <c r="C212" s="2" t="s">
        <v>52</v>
      </c>
    </row>
    <row r="213" spans="2:3" x14ac:dyDescent="0.3">
      <c r="B213" s="2" t="s">
        <v>181</v>
      </c>
      <c r="C213" s="2" t="s">
        <v>52</v>
      </c>
    </row>
    <row r="214" spans="2:3" x14ac:dyDescent="0.3">
      <c r="B214" s="2" t="s">
        <v>93</v>
      </c>
      <c r="C214" s="2" t="s">
        <v>188</v>
      </c>
    </row>
    <row r="215" spans="2:3" x14ac:dyDescent="0.3">
      <c r="B215" s="2" t="s">
        <v>95</v>
      </c>
      <c r="C215" s="2" t="s">
        <v>54</v>
      </c>
    </row>
    <row r="216" spans="2:3" x14ac:dyDescent="0.3">
      <c r="B216" s="2" t="s">
        <v>95</v>
      </c>
      <c r="C216" s="2" t="s">
        <v>52</v>
      </c>
    </row>
    <row r="217" spans="2:3" x14ac:dyDescent="0.3">
      <c r="B217" s="2" t="s">
        <v>95</v>
      </c>
      <c r="C217" s="2" t="s">
        <v>53</v>
      </c>
    </row>
    <row r="218" spans="2:3" x14ac:dyDescent="0.3">
      <c r="B218" s="2" t="s">
        <v>181</v>
      </c>
      <c r="C218" s="2" t="s">
        <v>52</v>
      </c>
    </row>
    <row r="219" spans="2:3" x14ac:dyDescent="0.3">
      <c r="B219" s="2" t="s">
        <v>181</v>
      </c>
      <c r="C219" s="2" t="s">
        <v>53</v>
      </c>
    </row>
    <row r="220" spans="2:3" x14ac:dyDescent="0.3">
      <c r="B220" s="2" t="s">
        <v>93</v>
      </c>
      <c r="C220" s="2" t="s">
        <v>52</v>
      </c>
    </row>
    <row r="221" spans="2:3" x14ac:dyDescent="0.3">
      <c r="B221" s="2" t="s">
        <v>93</v>
      </c>
      <c r="C221" s="2" t="s">
        <v>187</v>
      </c>
    </row>
    <row r="222" spans="2:3" x14ac:dyDescent="0.3">
      <c r="B222" s="2" t="s">
        <v>95</v>
      </c>
      <c r="C222" s="2" t="s">
        <v>187</v>
      </c>
    </row>
    <row r="223" spans="2:3" x14ac:dyDescent="0.3">
      <c r="B223" s="2" t="s">
        <v>182</v>
      </c>
      <c r="C223" s="2" t="s">
        <v>188</v>
      </c>
    </row>
    <row r="224" spans="2:3" x14ac:dyDescent="0.3">
      <c r="B224" s="2" t="s">
        <v>186</v>
      </c>
      <c r="C224" s="2" t="s">
        <v>187</v>
      </c>
    </row>
    <row r="225" spans="2:3" x14ac:dyDescent="0.3">
      <c r="B225" s="2" t="s">
        <v>93</v>
      </c>
      <c r="C225" s="2" t="s">
        <v>53</v>
      </c>
    </row>
    <row r="226" spans="2:3" x14ac:dyDescent="0.3">
      <c r="B226" s="2" t="s">
        <v>93</v>
      </c>
      <c r="C226" s="2" t="s">
        <v>52</v>
      </c>
    </row>
    <row r="227" spans="2:3" x14ac:dyDescent="0.3">
      <c r="B227" s="2" t="s">
        <v>93</v>
      </c>
      <c r="C227" s="2" t="s">
        <v>53</v>
      </c>
    </row>
    <row r="228" spans="2:3" x14ac:dyDescent="0.3">
      <c r="B228" s="2" t="s">
        <v>93</v>
      </c>
      <c r="C228" s="2" t="s">
        <v>53</v>
      </c>
    </row>
    <row r="229" spans="2:3" x14ac:dyDescent="0.3">
      <c r="B229" s="2" t="s">
        <v>181</v>
      </c>
      <c r="C229" s="2" t="s">
        <v>54</v>
      </c>
    </row>
    <row r="230" spans="2:3" x14ac:dyDescent="0.3">
      <c r="B230" s="2" t="s">
        <v>181</v>
      </c>
      <c r="C230" s="2" t="s">
        <v>187</v>
      </c>
    </row>
    <row r="231" spans="2:3" x14ac:dyDescent="0.3">
      <c r="B231" s="2" t="s">
        <v>182</v>
      </c>
      <c r="C231" s="2" t="s">
        <v>53</v>
      </c>
    </row>
    <row r="232" spans="2:3" x14ac:dyDescent="0.3">
      <c r="B232" s="2" t="s">
        <v>181</v>
      </c>
      <c r="C232" s="2" t="s">
        <v>187</v>
      </c>
    </row>
    <row r="233" spans="2:3" x14ac:dyDescent="0.3">
      <c r="B233" s="2" t="s">
        <v>93</v>
      </c>
      <c r="C233" s="2" t="s">
        <v>187</v>
      </c>
    </row>
    <row r="234" spans="2:3" x14ac:dyDescent="0.3">
      <c r="B234" s="2" t="s">
        <v>181</v>
      </c>
      <c r="C234" s="2" t="s">
        <v>52</v>
      </c>
    </row>
    <row r="235" spans="2:3" x14ac:dyDescent="0.3">
      <c r="B235" s="2" t="s">
        <v>186</v>
      </c>
      <c r="C235" s="2" t="s">
        <v>187</v>
      </c>
    </row>
    <row r="236" spans="2:3" x14ac:dyDescent="0.3">
      <c r="B236" s="2" t="s">
        <v>95</v>
      </c>
      <c r="C236" s="2" t="s">
        <v>52</v>
      </c>
    </row>
    <row r="237" spans="2:3" x14ac:dyDescent="0.3">
      <c r="B237" s="2" t="s">
        <v>186</v>
      </c>
      <c r="C237" s="2" t="s">
        <v>187</v>
      </c>
    </row>
    <row r="238" spans="2:3" x14ac:dyDescent="0.3">
      <c r="B238" s="2" t="s">
        <v>182</v>
      </c>
      <c r="C238" s="2" t="s">
        <v>52</v>
      </c>
    </row>
    <row r="239" spans="2:3" x14ac:dyDescent="0.3">
      <c r="B239" s="2" t="s">
        <v>186</v>
      </c>
      <c r="C239" s="2" t="s">
        <v>52</v>
      </c>
    </row>
    <row r="240" spans="2:3" x14ac:dyDescent="0.3">
      <c r="B240" s="2" t="s">
        <v>184</v>
      </c>
      <c r="C240" s="2" t="s">
        <v>53</v>
      </c>
    </row>
    <row r="241" spans="2:3" x14ac:dyDescent="0.3">
      <c r="B241" s="2" t="s">
        <v>186</v>
      </c>
      <c r="C241" s="2" t="s">
        <v>52</v>
      </c>
    </row>
    <row r="242" spans="2:3" x14ac:dyDescent="0.3">
      <c r="B242" s="2" t="s">
        <v>181</v>
      </c>
      <c r="C242" s="2" t="s">
        <v>52</v>
      </c>
    </row>
    <row r="243" spans="2:3" x14ac:dyDescent="0.3">
      <c r="B243" s="2" t="s">
        <v>181</v>
      </c>
      <c r="C243" s="2" t="s">
        <v>52</v>
      </c>
    </row>
    <row r="244" spans="2:3" x14ac:dyDescent="0.3">
      <c r="B244" s="2" t="s">
        <v>181</v>
      </c>
      <c r="C244" s="2" t="s">
        <v>52</v>
      </c>
    </row>
    <row r="245" spans="2:3" x14ac:dyDescent="0.3">
      <c r="B245" s="2" t="s">
        <v>93</v>
      </c>
      <c r="C245" s="2" t="s">
        <v>188</v>
      </c>
    </row>
    <row r="246" spans="2:3" x14ac:dyDescent="0.3">
      <c r="B246" s="2" t="s">
        <v>93</v>
      </c>
      <c r="C246" s="2" t="s">
        <v>53</v>
      </c>
    </row>
    <row r="247" spans="2:3" x14ac:dyDescent="0.3">
      <c r="B247" s="2" t="s">
        <v>95</v>
      </c>
      <c r="C247" s="2" t="s">
        <v>188</v>
      </c>
    </row>
    <row r="248" spans="2:3" x14ac:dyDescent="0.3">
      <c r="B248" s="2" t="s">
        <v>186</v>
      </c>
      <c r="C248" s="2" t="s">
        <v>188</v>
      </c>
    </row>
    <row r="249" spans="2:3" x14ac:dyDescent="0.3">
      <c r="B249" s="2" t="s">
        <v>183</v>
      </c>
      <c r="C249" s="2" t="s">
        <v>52</v>
      </c>
    </row>
    <row r="250" spans="2:3" x14ac:dyDescent="0.3">
      <c r="B250" s="2" t="s">
        <v>184</v>
      </c>
      <c r="C250" s="2" t="s">
        <v>187</v>
      </c>
    </row>
    <row r="251" spans="2:3" x14ac:dyDescent="0.3">
      <c r="B251" s="2" t="s">
        <v>93</v>
      </c>
      <c r="C251" s="2" t="s">
        <v>187</v>
      </c>
    </row>
    <row r="252" spans="2:3" x14ac:dyDescent="0.3">
      <c r="B252" s="2" t="s">
        <v>93</v>
      </c>
      <c r="C252" s="2" t="s">
        <v>52</v>
      </c>
    </row>
    <row r="253" spans="2:3" x14ac:dyDescent="0.3">
      <c r="B253" s="2" t="s">
        <v>95</v>
      </c>
      <c r="C253" s="2" t="s">
        <v>187</v>
      </c>
    </row>
    <row r="254" spans="2:3" x14ac:dyDescent="0.3">
      <c r="B254" s="2" t="s">
        <v>93</v>
      </c>
      <c r="C254" s="2" t="s">
        <v>52</v>
      </c>
    </row>
    <row r="255" spans="2:3" x14ac:dyDescent="0.3">
      <c r="B255" s="2" t="s">
        <v>95</v>
      </c>
      <c r="C255" s="2" t="s">
        <v>54</v>
      </c>
    </row>
    <row r="256" spans="2:3" x14ac:dyDescent="0.3">
      <c r="B256" s="2" t="s">
        <v>182</v>
      </c>
      <c r="C256" s="2" t="s">
        <v>52</v>
      </c>
    </row>
    <row r="257" spans="2:3" x14ac:dyDescent="0.3">
      <c r="B257" s="2" t="s">
        <v>184</v>
      </c>
      <c r="C257" s="2" t="s">
        <v>187</v>
      </c>
    </row>
    <row r="258" spans="2:3" x14ac:dyDescent="0.3">
      <c r="B258" s="2" t="s">
        <v>93</v>
      </c>
      <c r="C258" s="2" t="s">
        <v>52</v>
      </c>
    </row>
    <row r="259" spans="2:3" x14ac:dyDescent="0.3">
      <c r="B259" s="2" t="s">
        <v>185</v>
      </c>
      <c r="C259" s="2" t="s">
        <v>187</v>
      </c>
    </row>
    <row r="260" spans="2:3" x14ac:dyDescent="0.3">
      <c r="B260" s="2" t="s">
        <v>95</v>
      </c>
      <c r="C260" s="2" t="s">
        <v>188</v>
      </c>
    </row>
    <row r="261" spans="2:3" x14ac:dyDescent="0.3">
      <c r="B261" s="2" t="s">
        <v>93</v>
      </c>
      <c r="C261" s="2" t="s">
        <v>54</v>
      </c>
    </row>
    <row r="262" spans="2:3" x14ac:dyDescent="0.3">
      <c r="B262" s="2" t="s">
        <v>181</v>
      </c>
      <c r="C262" s="2" t="s">
        <v>52</v>
      </c>
    </row>
    <row r="263" spans="2:3" x14ac:dyDescent="0.3">
      <c r="B263" s="2" t="s">
        <v>181</v>
      </c>
      <c r="C263" s="2" t="s">
        <v>52</v>
      </c>
    </row>
    <row r="264" spans="2:3" x14ac:dyDescent="0.3">
      <c r="B264" s="2" t="s">
        <v>185</v>
      </c>
      <c r="C264" s="2" t="s">
        <v>188</v>
      </c>
    </row>
    <row r="265" spans="2:3" x14ac:dyDescent="0.3">
      <c r="B265" s="2" t="s">
        <v>182</v>
      </c>
      <c r="C265" s="2" t="s">
        <v>187</v>
      </c>
    </row>
    <row r="266" spans="2:3" x14ac:dyDescent="0.3">
      <c r="B266" s="2" t="s">
        <v>95</v>
      </c>
      <c r="C266" s="2" t="s">
        <v>52</v>
      </c>
    </row>
    <row r="267" spans="2:3" x14ac:dyDescent="0.3">
      <c r="B267" s="2" t="s">
        <v>183</v>
      </c>
      <c r="C267" s="2" t="s">
        <v>187</v>
      </c>
    </row>
    <row r="268" spans="2:3" x14ac:dyDescent="0.3">
      <c r="B268" s="2" t="s">
        <v>181</v>
      </c>
      <c r="C268" s="2" t="s">
        <v>188</v>
      </c>
    </row>
    <row r="269" spans="2:3" x14ac:dyDescent="0.3">
      <c r="B269" s="2" t="s">
        <v>95</v>
      </c>
      <c r="C269" s="2" t="s">
        <v>53</v>
      </c>
    </row>
    <row r="270" spans="2:3" x14ac:dyDescent="0.3">
      <c r="B270" s="2" t="s">
        <v>185</v>
      </c>
      <c r="C270" s="2" t="s">
        <v>52</v>
      </c>
    </row>
    <row r="271" spans="2:3" x14ac:dyDescent="0.3">
      <c r="B271" s="2" t="s">
        <v>186</v>
      </c>
      <c r="C271" s="2" t="s">
        <v>52</v>
      </c>
    </row>
    <row r="272" spans="2:3" x14ac:dyDescent="0.3">
      <c r="B272" s="2" t="s">
        <v>93</v>
      </c>
      <c r="C272" s="2" t="s">
        <v>187</v>
      </c>
    </row>
    <row r="273" spans="2:3" x14ac:dyDescent="0.3">
      <c r="B273" s="2" t="s">
        <v>185</v>
      </c>
      <c r="C273" s="2" t="s">
        <v>53</v>
      </c>
    </row>
    <row r="274" spans="2:3" x14ac:dyDescent="0.3">
      <c r="B274" s="2" t="s">
        <v>95</v>
      </c>
      <c r="C274" s="2" t="s">
        <v>54</v>
      </c>
    </row>
    <row r="275" spans="2:3" x14ac:dyDescent="0.3">
      <c r="B275" s="2" t="s">
        <v>184</v>
      </c>
      <c r="C275" s="2" t="s">
        <v>52</v>
      </c>
    </row>
    <row r="276" spans="2:3" x14ac:dyDescent="0.3">
      <c r="B276" s="2" t="s">
        <v>184</v>
      </c>
      <c r="C276" s="2" t="s">
        <v>187</v>
      </c>
    </row>
    <row r="277" spans="2:3" x14ac:dyDescent="0.3">
      <c r="B277" s="2" t="s">
        <v>184</v>
      </c>
      <c r="C277" s="2" t="s">
        <v>54</v>
      </c>
    </row>
    <row r="278" spans="2:3" x14ac:dyDescent="0.3">
      <c r="B278" s="2" t="s">
        <v>182</v>
      </c>
      <c r="C278" s="2" t="s">
        <v>187</v>
      </c>
    </row>
    <row r="279" spans="2:3" x14ac:dyDescent="0.3">
      <c r="B279" s="2" t="s">
        <v>185</v>
      </c>
      <c r="C279" s="2" t="s">
        <v>188</v>
      </c>
    </row>
    <row r="280" spans="2:3" x14ac:dyDescent="0.3">
      <c r="B280" s="2" t="s">
        <v>181</v>
      </c>
      <c r="C280" s="2" t="s">
        <v>187</v>
      </c>
    </row>
    <row r="281" spans="2:3" x14ac:dyDescent="0.3">
      <c r="B281" s="2" t="s">
        <v>95</v>
      </c>
      <c r="C281" s="2" t="s">
        <v>187</v>
      </c>
    </row>
    <row r="282" spans="2:3" x14ac:dyDescent="0.3">
      <c r="B282" s="2" t="s">
        <v>93</v>
      </c>
      <c r="C282" s="2" t="s">
        <v>52</v>
      </c>
    </row>
    <row r="283" spans="2:3" x14ac:dyDescent="0.3">
      <c r="B283" s="2" t="s">
        <v>186</v>
      </c>
      <c r="C283" s="2" t="s">
        <v>187</v>
      </c>
    </row>
    <row r="284" spans="2:3" x14ac:dyDescent="0.3">
      <c r="B284" s="2" t="s">
        <v>182</v>
      </c>
      <c r="C284" s="2" t="s">
        <v>54</v>
      </c>
    </row>
    <row r="285" spans="2:3" x14ac:dyDescent="0.3">
      <c r="B285" s="2" t="s">
        <v>183</v>
      </c>
      <c r="C285" s="2" t="s">
        <v>52</v>
      </c>
    </row>
    <row r="286" spans="2:3" x14ac:dyDescent="0.3">
      <c r="B286" s="2" t="s">
        <v>185</v>
      </c>
      <c r="C286" s="2" t="s">
        <v>52</v>
      </c>
    </row>
    <row r="287" spans="2:3" x14ac:dyDescent="0.3">
      <c r="B287" s="2" t="s">
        <v>95</v>
      </c>
      <c r="C287" s="2" t="s">
        <v>53</v>
      </c>
    </row>
    <row r="288" spans="2:3" x14ac:dyDescent="0.3">
      <c r="B288" s="2" t="s">
        <v>182</v>
      </c>
      <c r="C288" s="2" t="s">
        <v>52</v>
      </c>
    </row>
    <row r="289" spans="2:3" x14ac:dyDescent="0.3">
      <c r="B289" s="2" t="s">
        <v>183</v>
      </c>
      <c r="C289" s="2" t="s">
        <v>187</v>
      </c>
    </row>
    <row r="290" spans="2:3" x14ac:dyDescent="0.3">
      <c r="B290" s="2" t="s">
        <v>93</v>
      </c>
      <c r="C290" s="2" t="s">
        <v>54</v>
      </c>
    </row>
    <row r="291" spans="2:3" x14ac:dyDescent="0.3">
      <c r="B291" s="2" t="s">
        <v>95</v>
      </c>
      <c r="C291" s="2" t="s">
        <v>187</v>
      </c>
    </row>
    <row r="292" spans="2:3" x14ac:dyDescent="0.3">
      <c r="B292" s="2" t="s">
        <v>184</v>
      </c>
      <c r="C292" s="2" t="s">
        <v>52</v>
      </c>
    </row>
    <row r="293" spans="2:3" x14ac:dyDescent="0.3">
      <c r="B293" s="2" t="s">
        <v>184</v>
      </c>
      <c r="C293" s="2" t="s">
        <v>52</v>
      </c>
    </row>
    <row r="294" spans="2:3" x14ac:dyDescent="0.3">
      <c r="B294" s="2" t="s">
        <v>186</v>
      </c>
      <c r="C294" s="2" t="s">
        <v>53</v>
      </c>
    </row>
    <row r="295" spans="2:3" x14ac:dyDescent="0.3">
      <c r="B295" s="2" t="s">
        <v>93</v>
      </c>
      <c r="C295" s="2" t="s">
        <v>53</v>
      </c>
    </row>
    <row r="296" spans="2:3" x14ac:dyDescent="0.3">
      <c r="B296" s="2" t="s">
        <v>95</v>
      </c>
      <c r="C296" s="2" t="s">
        <v>52</v>
      </c>
    </row>
    <row r="297" spans="2:3" x14ac:dyDescent="0.3">
      <c r="B297" s="2" t="s">
        <v>184</v>
      </c>
      <c r="C297" s="2" t="s">
        <v>187</v>
      </c>
    </row>
    <row r="298" spans="2:3" x14ac:dyDescent="0.3">
      <c r="B298" s="2" t="s">
        <v>95</v>
      </c>
      <c r="C298" s="2" t="s">
        <v>53</v>
      </c>
    </row>
    <row r="299" spans="2:3" x14ac:dyDescent="0.3">
      <c r="B299" s="2" t="s">
        <v>185</v>
      </c>
      <c r="C299" s="2" t="s">
        <v>52</v>
      </c>
    </row>
    <row r="300" spans="2:3" x14ac:dyDescent="0.3">
      <c r="B300" s="2" t="s">
        <v>93</v>
      </c>
      <c r="C300" s="2" t="s">
        <v>188</v>
      </c>
    </row>
    <row r="301" spans="2:3" x14ac:dyDescent="0.3">
      <c r="B301" s="2" t="s">
        <v>181</v>
      </c>
      <c r="C301" s="2" t="s">
        <v>187</v>
      </c>
    </row>
    <row r="302" spans="2:3" x14ac:dyDescent="0.3">
      <c r="B302" s="2" t="s">
        <v>95</v>
      </c>
      <c r="C302" s="2" t="s">
        <v>52</v>
      </c>
    </row>
    <row r="303" spans="2:3" x14ac:dyDescent="0.3">
      <c r="B303" s="2" t="s">
        <v>95</v>
      </c>
      <c r="C303" s="2" t="s">
        <v>53</v>
      </c>
    </row>
    <row r="304" spans="2:3" x14ac:dyDescent="0.3">
      <c r="B304" s="2" t="s">
        <v>93</v>
      </c>
      <c r="C304" s="2" t="s">
        <v>52</v>
      </c>
    </row>
    <row r="305" spans="2:3" x14ac:dyDescent="0.3">
      <c r="B305" s="2" t="s">
        <v>183</v>
      </c>
      <c r="C305" s="2" t="s">
        <v>52</v>
      </c>
    </row>
    <row r="306" spans="2:3" x14ac:dyDescent="0.3">
      <c r="B306" s="2" t="s">
        <v>95</v>
      </c>
      <c r="C306" s="2" t="s">
        <v>52</v>
      </c>
    </row>
    <row r="307" spans="2:3" x14ac:dyDescent="0.3">
      <c r="B307" s="2" t="s">
        <v>184</v>
      </c>
      <c r="C307" s="2" t="s">
        <v>52</v>
      </c>
    </row>
    <row r="308" spans="2:3" x14ac:dyDescent="0.3">
      <c r="B308" s="2" t="s">
        <v>182</v>
      </c>
      <c r="C308" s="2" t="s">
        <v>52</v>
      </c>
    </row>
    <row r="309" spans="2:3" x14ac:dyDescent="0.3">
      <c r="B309" s="2" t="s">
        <v>95</v>
      </c>
      <c r="C309" s="2" t="s">
        <v>52</v>
      </c>
    </row>
    <row r="310" spans="2:3" x14ac:dyDescent="0.3">
      <c r="B310" s="2" t="s">
        <v>183</v>
      </c>
      <c r="C310" s="2" t="s">
        <v>53</v>
      </c>
    </row>
    <row r="311" spans="2:3" x14ac:dyDescent="0.3">
      <c r="B311" s="2" t="s">
        <v>182</v>
      </c>
      <c r="C311" s="2" t="s">
        <v>187</v>
      </c>
    </row>
    <row r="312" spans="2:3" x14ac:dyDescent="0.3">
      <c r="B312" s="2" t="s">
        <v>181</v>
      </c>
      <c r="C312" s="2" t="s">
        <v>54</v>
      </c>
    </row>
    <row r="313" spans="2:3" x14ac:dyDescent="0.3">
      <c r="B313" s="2" t="s">
        <v>93</v>
      </c>
      <c r="C313" s="2" t="s">
        <v>187</v>
      </c>
    </row>
    <row r="314" spans="2:3" x14ac:dyDescent="0.3">
      <c r="B314" s="2" t="s">
        <v>93</v>
      </c>
      <c r="C314" s="2" t="s">
        <v>53</v>
      </c>
    </row>
    <row r="315" spans="2:3" x14ac:dyDescent="0.3">
      <c r="B315" s="2" t="s">
        <v>183</v>
      </c>
      <c r="C315" s="2" t="s">
        <v>53</v>
      </c>
    </row>
    <row r="316" spans="2:3" x14ac:dyDescent="0.3">
      <c r="B316" s="2" t="s">
        <v>95</v>
      </c>
      <c r="C316" s="2" t="s">
        <v>52</v>
      </c>
    </row>
    <row r="317" spans="2:3" x14ac:dyDescent="0.3">
      <c r="B317" s="2" t="s">
        <v>185</v>
      </c>
      <c r="C317" s="2" t="s">
        <v>53</v>
      </c>
    </row>
    <row r="318" spans="2:3" x14ac:dyDescent="0.3">
      <c r="B318" s="2" t="s">
        <v>181</v>
      </c>
      <c r="C318" s="2" t="s">
        <v>187</v>
      </c>
    </row>
    <row r="319" spans="2:3" x14ac:dyDescent="0.3">
      <c r="B319" s="2" t="s">
        <v>181</v>
      </c>
      <c r="C319" s="2" t="s">
        <v>187</v>
      </c>
    </row>
    <row r="320" spans="2:3" x14ac:dyDescent="0.3">
      <c r="B320" s="2" t="s">
        <v>93</v>
      </c>
      <c r="C320" s="2" t="s">
        <v>52</v>
      </c>
    </row>
    <row r="321" spans="2:3" x14ac:dyDescent="0.3">
      <c r="B321" s="2" t="s">
        <v>181</v>
      </c>
      <c r="C321" s="2" t="s">
        <v>53</v>
      </c>
    </row>
    <row r="322" spans="2:3" x14ac:dyDescent="0.3">
      <c r="B322" s="2" t="s">
        <v>184</v>
      </c>
      <c r="C322" s="2" t="s">
        <v>188</v>
      </c>
    </row>
    <row r="323" spans="2:3" x14ac:dyDescent="0.3">
      <c r="B323" s="2" t="s">
        <v>93</v>
      </c>
      <c r="C323" s="2" t="s">
        <v>54</v>
      </c>
    </row>
    <row r="324" spans="2:3" x14ac:dyDescent="0.3">
      <c r="B324" s="2" t="s">
        <v>93</v>
      </c>
      <c r="C324" s="2" t="s">
        <v>187</v>
      </c>
    </row>
    <row r="325" spans="2:3" x14ac:dyDescent="0.3">
      <c r="B325" s="2" t="s">
        <v>182</v>
      </c>
      <c r="C325" s="2" t="s">
        <v>54</v>
      </c>
    </row>
    <row r="326" spans="2:3" x14ac:dyDescent="0.3">
      <c r="B326" s="2" t="s">
        <v>181</v>
      </c>
      <c r="C326" s="2" t="s">
        <v>54</v>
      </c>
    </row>
    <row r="327" spans="2:3" x14ac:dyDescent="0.3">
      <c r="B327" s="2" t="s">
        <v>181</v>
      </c>
      <c r="C327" s="2" t="s">
        <v>187</v>
      </c>
    </row>
    <row r="328" spans="2:3" x14ac:dyDescent="0.3">
      <c r="B328" s="2" t="s">
        <v>183</v>
      </c>
      <c r="C328" s="2" t="s">
        <v>52</v>
      </c>
    </row>
    <row r="329" spans="2:3" x14ac:dyDescent="0.3">
      <c r="B329" s="2" t="s">
        <v>95</v>
      </c>
      <c r="C329" s="2" t="s">
        <v>187</v>
      </c>
    </row>
    <row r="330" spans="2:3" x14ac:dyDescent="0.3">
      <c r="B330" s="2" t="s">
        <v>95</v>
      </c>
      <c r="C330" s="2" t="s">
        <v>53</v>
      </c>
    </row>
    <row r="331" spans="2:3" x14ac:dyDescent="0.3">
      <c r="B331" s="2" t="s">
        <v>181</v>
      </c>
      <c r="C331" s="2" t="s">
        <v>187</v>
      </c>
    </row>
    <row r="332" spans="2:3" x14ac:dyDescent="0.3">
      <c r="B332" s="2" t="s">
        <v>93</v>
      </c>
      <c r="C332" s="2" t="s">
        <v>54</v>
      </c>
    </row>
    <row r="333" spans="2:3" x14ac:dyDescent="0.3">
      <c r="B333" s="2" t="s">
        <v>184</v>
      </c>
      <c r="C333" s="2" t="s">
        <v>52</v>
      </c>
    </row>
    <row r="334" spans="2:3" x14ac:dyDescent="0.3">
      <c r="B334" s="2" t="s">
        <v>95</v>
      </c>
      <c r="C334" s="2" t="s">
        <v>187</v>
      </c>
    </row>
    <row r="335" spans="2:3" x14ac:dyDescent="0.3">
      <c r="B335" s="2" t="s">
        <v>183</v>
      </c>
      <c r="C335" s="2" t="s">
        <v>52</v>
      </c>
    </row>
    <row r="336" spans="2:3" x14ac:dyDescent="0.3">
      <c r="B336" s="2" t="s">
        <v>181</v>
      </c>
      <c r="C336" s="2" t="s">
        <v>53</v>
      </c>
    </row>
    <row r="337" spans="2:3" x14ac:dyDescent="0.3">
      <c r="B337" s="2" t="s">
        <v>184</v>
      </c>
      <c r="C337" s="2" t="s">
        <v>52</v>
      </c>
    </row>
    <row r="338" spans="2:3" x14ac:dyDescent="0.3">
      <c r="B338" s="2" t="s">
        <v>186</v>
      </c>
      <c r="C338" s="2" t="s">
        <v>187</v>
      </c>
    </row>
    <row r="339" spans="2:3" x14ac:dyDescent="0.3">
      <c r="B339" s="2" t="s">
        <v>95</v>
      </c>
      <c r="C339" s="2" t="s">
        <v>188</v>
      </c>
    </row>
    <row r="340" spans="2:3" x14ac:dyDescent="0.3">
      <c r="B340" s="2" t="s">
        <v>182</v>
      </c>
      <c r="C340" s="2" t="s">
        <v>53</v>
      </c>
    </row>
    <row r="341" spans="2:3" x14ac:dyDescent="0.3">
      <c r="B341" s="2" t="s">
        <v>181</v>
      </c>
      <c r="C341" s="2" t="s">
        <v>187</v>
      </c>
    </row>
    <row r="342" spans="2:3" x14ac:dyDescent="0.3">
      <c r="B342" s="2" t="s">
        <v>93</v>
      </c>
      <c r="C342" s="2" t="s">
        <v>53</v>
      </c>
    </row>
    <row r="343" spans="2:3" x14ac:dyDescent="0.3">
      <c r="B343" s="2" t="s">
        <v>184</v>
      </c>
      <c r="C343" s="2" t="s">
        <v>188</v>
      </c>
    </row>
    <row r="344" spans="2:3" x14ac:dyDescent="0.3">
      <c r="B344" s="2" t="s">
        <v>183</v>
      </c>
      <c r="C344" s="2" t="s">
        <v>54</v>
      </c>
    </row>
    <row r="345" spans="2:3" x14ac:dyDescent="0.3">
      <c r="B345" s="2" t="s">
        <v>95</v>
      </c>
      <c r="C345" s="2" t="s">
        <v>53</v>
      </c>
    </row>
    <row r="346" spans="2:3" x14ac:dyDescent="0.3">
      <c r="B346" s="2" t="s">
        <v>182</v>
      </c>
      <c r="C346" s="2" t="s">
        <v>54</v>
      </c>
    </row>
    <row r="347" spans="2:3" x14ac:dyDescent="0.3">
      <c r="B347" s="2" t="s">
        <v>182</v>
      </c>
      <c r="C347" s="2" t="s">
        <v>187</v>
      </c>
    </row>
    <row r="348" spans="2:3" x14ac:dyDescent="0.3">
      <c r="B348" s="2" t="s">
        <v>93</v>
      </c>
      <c r="C348" s="2" t="s">
        <v>54</v>
      </c>
    </row>
    <row r="349" spans="2:3" x14ac:dyDescent="0.3">
      <c r="B349" s="2" t="s">
        <v>185</v>
      </c>
      <c r="C349" s="2" t="s">
        <v>188</v>
      </c>
    </row>
    <row r="350" spans="2:3" x14ac:dyDescent="0.3">
      <c r="B350" s="2" t="s">
        <v>184</v>
      </c>
      <c r="C350" s="2" t="s">
        <v>54</v>
      </c>
    </row>
    <row r="351" spans="2:3" x14ac:dyDescent="0.3">
      <c r="B351" s="2" t="s">
        <v>95</v>
      </c>
      <c r="C351" s="2" t="s">
        <v>53</v>
      </c>
    </row>
    <row r="352" spans="2:3" x14ac:dyDescent="0.3">
      <c r="B352" s="2" t="s">
        <v>184</v>
      </c>
      <c r="C352" s="2" t="s">
        <v>187</v>
      </c>
    </row>
    <row r="353" spans="2:3" x14ac:dyDescent="0.3">
      <c r="B353" s="2" t="s">
        <v>93</v>
      </c>
      <c r="C353" s="2" t="s">
        <v>54</v>
      </c>
    </row>
    <row r="354" spans="2:3" x14ac:dyDescent="0.3">
      <c r="B354" s="2" t="s">
        <v>181</v>
      </c>
      <c r="C354" s="2" t="s">
        <v>188</v>
      </c>
    </row>
    <row r="355" spans="2:3" x14ac:dyDescent="0.3">
      <c r="B355" s="2" t="s">
        <v>93</v>
      </c>
      <c r="C355" s="2" t="s">
        <v>52</v>
      </c>
    </row>
  </sheetData>
  <pageMargins left="0.7" right="0.7" top="0.75" bottom="0.75" header="0.3" footer="0.3"/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2033-E10D-44B5-AA60-A0D9F7376CD7}">
  <sheetPr>
    <tabColor rgb="FFFFFF00"/>
  </sheetPr>
  <dimension ref="B2:B21"/>
  <sheetViews>
    <sheetView workbookViewId="0"/>
  </sheetViews>
  <sheetFormatPr defaultRowHeight="14.4" x14ac:dyDescent="0.3"/>
  <sheetData>
    <row r="2" spans="2:2" x14ac:dyDescent="0.3">
      <c r="B2" s="1" t="s">
        <v>101</v>
      </c>
    </row>
    <row r="3" spans="2:2" x14ac:dyDescent="0.3">
      <c r="B3" s="21" t="s">
        <v>102</v>
      </c>
    </row>
    <row r="4" spans="2:2" x14ac:dyDescent="0.3">
      <c r="B4" s="21" t="s">
        <v>103</v>
      </c>
    </row>
    <row r="5" spans="2:2" x14ac:dyDescent="0.3">
      <c r="B5" s="21" t="s">
        <v>104</v>
      </c>
    </row>
    <row r="6" spans="2:2" x14ac:dyDescent="0.3">
      <c r="B6" s="21" t="s">
        <v>105</v>
      </c>
    </row>
    <row r="7" spans="2:2" x14ac:dyDescent="0.3">
      <c r="B7" s="21" t="s">
        <v>106</v>
      </c>
    </row>
    <row r="8" spans="2:2" x14ac:dyDescent="0.3">
      <c r="B8" s="21" t="s">
        <v>107</v>
      </c>
    </row>
    <row r="9" spans="2:2" x14ac:dyDescent="0.3">
      <c r="B9" s="21" t="s">
        <v>108</v>
      </c>
    </row>
    <row r="10" spans="2:2" x14ac:dyDescent="0.3">
      <c r="B10" s="21" t="s">
        <v>109</v>
      </c>
    </row>
    <row r="11" spans="2:2" x14ac:dyDescent="0.3">
      <c r="B11" s="21" t="s">
        <v>110</v>
      </c>
    </row>
    <row r="12" spans="2:2" x14ac:dyDescent="0.3">
      <c r="B12" s="21" t="s">
        <v>111</v>
      </c>
    </row>
    <row r="13" spans="2:2" x14ac:dyDescent="0.3">
      <c r="B13" s="21" t="s">
        <v>112</v>
      </c>
    </row>
    <row r="14" spans="2:2" x14ac:dyDescent="0.3">
      <c r="B14" s="21" t="s">
        <v>113</v>
      </c>
    </row>
    <row r="15" spans="2:2" x14ac:dyDescent="0.3">
      <c r="B15" s="21" t="s">
        <v>114</v>
      </c>
    </row>
    <row r="16" spans="2:2" x14ac:dyDescent="0.3">
      <c r="B16" s="21" t="s">
        <v>115</v>
      </c>
    </row>
    <row r="17" spans="2:2" x14ac:dyDescent="0.3">
      <c r="B17" s="21" t="s">
        <v>116</v>
      </c>
    </row>
    <row r="18" spans="2:2" x14ac:dyDescent="0.3">
      <c r="B18" s="21" t="s">
        <v>117</v>
      </c>
    </row>
    <row r="19" spans="2:2" x14ac:dyDescent="0.3">
      <c r="B19" s="22" t="s">
        <v>118</v>
      </c>
    </row>
    <row r="20" spans="2:2" x14ac:dyDescent="0.3">
      <c r="B20" s="22" t="s">
        <v>119</v>
      </c>
    </row>
    <row r="21" spans="2:2" x14ac:dyDescent="0.3">
      <c r="B21" s="22" t="s">
        <v>120</v>
      </c>
    </row>
  </sheetData>
  <pageMargins left="0.4" right="0.4" top="0.4" bottom="0.6" header="0.3" footer="0.3"/>
  <pageSetup scale="110" orientation="portrait" r:id="rId1"/>
  <headerFooter>
    <oddFooter>&amp;L&amp;A&amp;CPage &amp;P of &amp;N&amp;R2024 Highline Prof. Dev. Day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2261-0D21-4A9A-92F3-76AA904DA5B1}">
  <sheetPr>
    <tabColor rgb="FFFFFF00"/>
  </sheetPr>
  <dimension ref="C1:Y35"/>
  <sheetViews>
    <sheetView showGridLines="0" topLeftCell="A13" zoomScale="85" zoomScaleNormal="85" zoomScaleSheetLayoutView="70" workbookViewId="0"/>
  </sheetViews>
  <sheetFormatPr defaultColWidth="8.88671875" defaultRowHeight="14.4" x14ac:dyDescent="0.3"/>
  <cols>
    <col min="2" max="2" width="4.44140625" customWidth="1"/>
    <col min="3" max="3" width="5.44140625" customWidth="1"/>
    <col min="18" max="18" width="5.109375" customWidth="1"/>
    <col min="25" max="25" width="27.88671875" customWidth="1"/>
  </cols>
  <sheetData>
    <row r="1" spans="3:25" ht="4.5" customHeight="1" thickBot="1" x14ac:dyDescent="0.35"/>
    <row r="2" spans="3:25" ht="18" thickBot="1" x14ac:dyDescent="0.4">
      <c r="C2" s="23"/>
      <c r="D2" s="24">
        <v>1</v>
      </c>
      <c r="E2" s="25"/>
      <c r="F2" s="26">
        <v>2</v>
      </c>
      <c r="G2" s="25"/>
      <c r="H2" s="27">
        <v>3</v>
      </c>
      <c r="I2" s="25"/>
      <c r="J2" s="28">
        <v>4</v>
      </c>
      <c r="K2" s="25"/>
      <c r="L2" s="29">
        <v>5</v>
      </c>
      <c r="M2" s="25"/>
      <c r="N2" s="30">
        <v>6</v>
      </c>
    </row>
    <row r="3" spans="3:25" ht="18" thickBot="1" x14ac:dyDescent="0.4">
      <c r="C3" s="31" t="s">
        <v>121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3:25" ht="17.399999999999999" x14ac:dyDescent="0.35">
      <c r="C4" s="34">
        <v>1</v>
      </c>
      <c r="D4" s="35" t="s">
        <v>122</v>
      </c>
      <c r="E4" s="25"/>
      <c r="F4" s="25"/>
      <c r="G4" s="25"/>
      <c r="H4" s="25"/>
      <c r="I4" s="25"/>
      <c r="J4" s="25"/>
      <c r="K4" s="25"/>
      <c r="L4" s="25"/>
      <c r="M4" s="25"/>
      <c r="N4" s="36"/>
    </row>
    <row r="5" spans="3:25" ht="17.399999999999999" x14ac:dyDescent="0.35">
      <c r="C5" s="37">
        <v>2</v>
      </c>
      <c r="D5" s="38" t="s">
        <v>123</v>
      </c>
      <c r="E5" s="39"/>
      <c r="F5" s="39"/>
      <c r="G5" s="39"/>
      <c r="H5" s="39"/>
      <c r="I5" s="39"/>
      <c r="J5" s="39"/>
      <c r="K5" s="39"/>
      <c r="L5" s="39"/>
      <c r="M5" s="39"/>
      <c r="N5" s="40"/>
    </row>
    <row r="6" spans="3:25" ht="17.399999999999999" x14ac:dyDescent="0.35">
      <c r="C6" s="41">
        <v>3</v>
      </c>
      <c r="D6" s="38" t="s">
        <v>124</v>
      </c>
      <c r="E6" s="39"/>
      <c r="F6" s="39"/>
      <c r="G6" s="39"/>
      <c r="H6" s="39"/>
      <c r="I6" s="39"/>
      <c r="J6" s="39"/>
      <c r="K6" s="39"/>
      <c r="L6" s="39"/>
      <c r="M6" s="39"/>
      <c r="N6" s="40"/>
    </row>
    <row r="7" spans="3:25" ht="17.399999999999999" x14ac:dyDescent="0.35">
      <c r="C7" s="42"/>
      <c r="D7" s="43" t="s">
        <v>125</v>
      </c>
      <c r="E7" s="39"/>
      <c r="F7" s="39"/>
      <c r="G7" s="39"/>
      <c r="H7" s="39"/>
      <c r="I7" s="39"/>
      <c r="J7" s="39"/>
      <c r="K7" s="39"/>
      <c r="L7" s="39"/>
      <c r="M7" s="39"/>
      <c r="N7" s="40"/>
    </row>
    <row r="8" spans="3:25" ht="18" thickBot="1" x14ac:dyDescent="0.4">
      <c r="C8" s="44">
        <v>4</v>
      </c>
      <c r="D8" s="45" t="s">
        <v>126</v>
      </c>
      <c r="E8" s="46"/>
      <c r="F8" s="46"/>
      <c r="G8" s="46"/>
      <c r="H8" s="46"/>
      <c r="I8" s="46"/>
      <c r="J8" s="46"/>
      <c r="K8" s="46"/>
      <c r="L8" s="46"/>
      <c r="M8" s="46"/>
      <c r="N8" s="47"/>
    </row>
    <row r="9" spans="3:25" ht="15" thickBot="1" x14ac:dyDescent="0.35"/>
    <row r="10" spans="3:25" ht="17.399999999999999" x14ac:dyDescent="0.35">
      <c r="C10" s="48">
        <v>5</v>
      </c>
      <c r="D10" s="49" t="s">
        <v>127</v>
      </c>
      <c r="E10" s="25"/>
      <c r="F10" s="25"/>
      <c r="G10" s="25"/>
      <c r="H10" s="25"/>
      <c r="I10" s="25"/>
      <c r="J10" s="25"/>
      <c r="K10" s="25"/>
      <c r="L10" s="25"/>
      <c r="M10" s="25"/>
      <c r="N10" s="36"/>
    </row>
    <row r="11" spans="3:25" ht="229.5" customHeight="1" thickBot="1" x14ac:dyDescent="0.4">
      <c r="C11" s="50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/>
    </row>
    <row r="12" spans="3:25" s="51" customFormat="1" ht="45" customHeight="1" x14ac:dyDescent="0.35">
      <c r="C12" s="131" t="s">
        <v>128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/>
      <c r="O12"/>
      <c r="P12"/>
      <c r="Q12"/>
      <c r="R12"/>
      <c r="S12"/>
      <c r="T12"/>
      <c r="U12"/>
      <c r="V12"/>
      <c r="W12"/>
      <c r="X12"/>
      <c r="Y12"/>
    </row>
    <row r="13" spans="3:25" s="51" customFormat="1" ht="45" customHeight="1" x14ac:dyDescent="0.35">
      <c r="C13" s="134" t="s">
        <v>129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35"/>
      <c r="O13"/>
      <c r="P13"/>
      <c r="Q13"/>
      <c r="R13"/>
      <c r="S13"/>
      <c r="T13"/>
      <c r="U13"/>
      <c r="V13"/>
      <c r="W13"/>
      <c r="X13"/>
      <c r="Y13"/>
    </row>
    <row r="14" spans="3:25" s="51" customFormat="1" ht="45" customHeight="1" x14ac:dyDescent="0.35">
      <c r="C14" s="134" t="s">
        <v>130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35"/>
      <c r="O14"/>
      <c r="P14"/>
      <c r="Q14"/>
      <c r="R14"/>
      <c r="S14"/>
      <c r="T14"/>
      <c r="U14"/>
      <c r="V14"/>
      <c r="W14"/>
      <c r="X14"/>
      <c r="Y14"/>
    </row>
    <row r="15" spans="3:25" ht="45" customHeight="1" x14ac:dyDescent="0.3">
      <c r="C15" s="134" t="s">
        <v>131</v>
      </c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35"/>
    </row>
    <row r="16" spans="3:25" ht="15" thickBot="1" x14ac:dyDescent="0.35"/>
    <row r="17" spans="3:14" ht="17.399999999999999" x14ac:dyDescent="0.35">
      <c r="C17" s="52">
        <v>6</v>
      </c>
      <c r="D17" s="53" t="s">
        <v>132</v>
      </c>
      <c r="E17" s="25"/>
      <c r="F17" s="25"/>
      <c r="G17" s="25"/>
      <c r="H17" s="25"/>
      <c r="I17" s="25"/>
      <c r="J17" s="25"/>
      <c r="K17" s="25"/>
      <c r="L17" s="25"/>
      <c r="M17" s="25"/>
      <c r="N17" s="36"/>
    </row>
    <row r="18" spans="3:14" ht="17.399999999999999" x14ac:dyDescent="0.35">
      <c r="C18" s="5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3:14" ht="17.399999999999999" x14ac:dyDescent="0.35">
      <c r="C19" s="5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40"/>
    </row>
    <row r="20" spans="3:14" ht="17.399999999999999" x14ac:dyDescent="0.35">
      <c r="C20" s="5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</row>
    <row r="21" spans="3:14" ht="17.399999999999999" x14ac:dyDescent="0.35">
      <c r="C21" s="5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3:14" ht="17.399999999999999" x14ac:dyDescent="0.35">
      <c r="C22" s="5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</row>
    <row r="23" spans="3:14" ht="17.399999999999999" x14ac:dyDescent="0.35">
      <c r="C23" s="5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0"/>
    </row>
    <row r="24" spans="3:14" ht="17.399999999999999" x14ac:dyDescent="0.35">
      <c r="C24" s="5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40"/>
    </row>
    <row r="25" spans="3:14" ht="17.399999999999999" x14ac:dyDescent="0.35">
      <c r="C25" s="5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40"/>
    </row>
    <row r="26" spans="3:14" ht="17.399999999999999" x14ac:dyDescent="0.35">
      <c r="C26" s="5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40"/>
    </row>
    <row r="27" spans="3:14" ht="17.399999999999999" x14ac:dyDescent="0.35">
      <c r="C27" s="5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0"/>
    </row>
    <row r="28" spans="3:14" ht="17.399999999999999" x14ac:dyDescent="0.35">
      <c r="C28" s="5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40"/>
    </row>
    <row r="29" spans="3:14" ht="17.399999999999999" x14ac:dyDescent="0.35">
      <c r="C29" s="5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</row>
    <row r="30" spans="3:14" ht="17.399999999999999" x14ac:dyDescent="0.35">
      <c r="C30" s="5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</row>
    <row r="31" spans="3:14" ht="22.5" customHeight="1" x14ac:dyDescent="0.35"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7"/>
    </row>
    <row r="32" spans="3:14" ht="30" customHeight="1" x14ac:dyDescent="0.3">
      <c r="C32" s="136" t="s">
        <v>133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7"/>
    </row>
    <row r="33" spans="3:14" ht="30" customHeight="1" x14ac:dyDescent="0.3">
      <c r="C33" s="125" t="s">
        <v>134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7"/>
    </row>
    <row r="34" spans="3:14" ht="45" customHeight="1" x14ac:dyDescent="0.3">
      <c r="C34" s="125" t="s">
        <v>135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7"/>
    </row>
    <row r="35" spans="3:14" ht="45" customHeight="1" thickBot="1" x14ac:dyDescent="0.35">
      <c r="C35" s="128" t="s">
        <v>136</v>
      </c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30"/>
    </row>
  </sheetData>
  <mergeCells count="8">
    <mergeCell ref="C34:N34"/>
    <mergeCell ref="C35:N35"/>
    <mergeCell ref="C12:N12"/>
    <mergeCell ref="C13:N13"/>
    <mergeCell ref="C14:N14"/>
    <mergeCell ref="C15:N15"/>
    <mergeCell ref="C32:N32"/>
    <mergeCell ref="C33:N33"/>
  </mergeCells>
  <pageMargins left="0.4" right="0.4" top="0.4" bottom="0.6" header="0.3" footer="0.3"/>
  <pageSetup scale="94" orientation="portrait" r:id="rId1"/>
  <headerFooter>
    <oddFooter>&amp;L&amp;A&amp;CPage &amp;P of &amp;N&amp;R2024 Highline Prof. Dev. Day</oddFooter>
  </headerFooter>
  <rowBreaks count="1" manualBreakCount="1">
    <brk id="16" min="2" max="1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18230-653A-42FA-8907-6A2C1C53F777}">
  <sheetPr>
    <tabColor rgb="FFFFFF00"/>
    <pageSetUpPr fitToPage="1"/>
  </sheetPr>
  <dimension ref="B1:M220"/>
  <sheetViews>
    <sheetView showGridLines="0" zoomScaleNormal="100" workbookViewId="0"/>
  </sheetViews>
  <sheetFormatPr defaultRowHeight="14.4" x14ac:dyDescent="0.3"/>
  <cols>
    <col min="1" max="1" width="1.44140625" customWidth="1"/>
    <col min="2" max="4" width="10.88671875" customWidth="1"/>
    <col min="5" max="5" width="1.88671875" customWidth="1"/>
    <col min="9" max="9" width="15.109375" customWidth="1"/>
    <col min="10" max="10" width="1.88671875" customWidth="1"/>
  </cols>
  <sheetData>
    <row r="1" spans="2:13" ht="6.75" customHeight="1" x14ac:dyDescent="0.3"/>
    <row r="2" spans="2:13" x14ac:dyDescent="0.3">
      <c r="B2" s="1" t="s">
        <v>137</v>
      </c>
    </row>
    <row r="3" spans="2:13" x14ac:dyDescent="0.3">
      <c r="B3" s="58" t="s">
        <v>138</v>
      </c>
    </row>
    <row r="4" spans="2:13" x14ac:dyDescent="0.3">
      <c r="B4" s="59" t="s">
        <v>139</v>
      </c>
    </row>
    <row r="5" spans="2:13" x14ac:dyDescent="0.3">
      <c r="B5" s="59" t="s">
        <v>140</v>
      </c>
    </row>
    <row r="6" spans="2:13" x14ac:dyDescent="0.3">
      <c r="B6" s="60" t="s">
        <v>141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2:13" x14ac:dyDescent="0.3">
      <c r="B7" s="62" t="s">
        <v>142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2:13" x14ac:dyDescent="0.3">
      <c r="B8" s="59"/>
    </row>
    <row r="9" spans="2:13" x14ac:dyDescent="0.3">
      <c r="B9" s="59"/>
    </row>
    <row r="10" spans="2:13" x14ac:dyDescent="0.3">
      <c r="B10" s="59"/>
    </row>
    <row r="11" spans="2:13" x14ac:dyDescent="0.3">
      <c r="B11" s="59"/>
    </row>
    <row r="12" spans="2:13" x14ac:dyDescent="0.3">
      <c r="B12" s="59"/>
    </row>
    <row r="13" spans="2:13" x14ac:dyDescent="0.3">
      <c r="B13" s="59"/>
    </row>
    <row r="14" spans="2:13" x14ac:dyDescent="0.3">
      <c r="B14" s="59"/>
    </row>
    <row r="15" spans="2:13" x14ac:dyDescent="0.3">
      <c r="B15" s="59"/>
    </row>
    <row r="16" spans="2:13" x14ac:dyDescent="0.3">
      <c r="B16" s="59"/>
    </row>
    <row r="17" spans="2:13" x14ac:dyDescent="0.3">
      <c r="B17" s="59"/>
    </row>
    <row r="18" spans="2:13" x14ac:dyDescent="0.3">
      <c r="B18" s="59"/>
    </row>
    <row r="19" spans="2:13" x14ac:dyDescent="0.3">
      <c r="B19" s="59"/>
    </row>
    <row r="20" spans="2:13" x14ac:dyDescent="0.3">
      <c r="B20" s="59"/>
    </row>
    <row r="21" spans="2:13" x14ac:dyDescent="0.3">
      <c r="B21" s="59"/>
    </row>
    <row r="22" spans="2:13" x14ac:dyDescent="0.3">
      <c r="B22" s="59"/>
    </row>
    <row r="23" spans="2:13" x14ac:dyDescent="0.3">
      <c r="B23" s="60" t="s">
        <v>143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2:13" x14ac:dyDescent="0.3">
      <c r="B24" s="60" t="s">
        <v>144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</row>
    <row r="25" spans="2:13" x14ac:dyDescent="0.3">
      <c r="B25" s="59"/>
    </row>
    <row r="26" spans="2:13" x14ac:dyDescent="0.3">
      <c r="B26" s="59"/>
    </row>
    <row r="27" spans="2:13" x14ac:dyDescent="0.3">
      <c r="B27" s="59"/>
    </row>
    <row r="28" spans="2:13" x14ac:dyDescent="0.3">
      <c r="B28" s="59"/>
    </row>
    <row r="29" spans="2:13" x14ac:dyDescent="0.3">
      <c r="B29" s="59"/>
    </row>
    <row r="30" spans="2:13" x14ac:dyDescent="0.3">
      <c r="B30" s="59"/>
    </row>
    <row r="31" spans="2:13" x14ac:dyDescent="0.3">
      <c r="B31" s="59"/>
    </row>
    <row r="32" spans="2:13" x14ac:dyDescent="0.3">
      <c r="B32" s="59"/>
    </row>
    <row r="33" spans="2:10" x14ac:dyDescent="0.3">
      <c r="B33" s="59"/>
    </row>
    <row r="34" spans="2:10" x14ac:dyDescent="0.3">
      <c r="B34" s="59"/>
    </row>
    <row r="35" spans="2:10" x14ac:dyDescent="0.3">
      <c r="B35" s="59"/>
    </row>
    <row r="36" spans="2:10" x14ac:dyDescent="0.3">
      <c r="B36" s="59"/>
    </row>
    <row r="37" spans="2:10" x14ac:dyDescent="0.3">
      <c r="B37" s="59"/>
    </row>
    <row r="38" spans="2:10" x14ac:dyDescent="0.3">
      <c r="B38" s="59"/>
    </row>
    <row r="39" spans="2:10" x14ac:dyDescent="0.3">
      <c r="J39" s="1"/>
    </row>
    <row r="40" spans="2:10" x14ac:dyDescent="0.3">
      <c r="B40" s="1" t="s">
        <v>145</v>
      </c>
    </row>
    <row r="42" spans="2:10" x14ac:dyDescent="0.3">
      <c r="B42" t="s">
        <v>146</v>
      </c>
    </row>
    <row r="43" spans="2:10" x14ac:dyDescent="0.3">
      <c r="B43" s="63" t="str">
        <f>_xlfn.ARRAYTOTEXT(B61:D61)</f>
        <v>Date, Person, Sales</v>
      </c>
      <c r="C43" s="64"/>
      <c r="D43" s="65"/>
    </row>
    <row r="44" spans="2:10" x14ac:dyDescent="0.3">
      <c r="B44" s="66" t="str">
        <f>_xlfn.TEXTJOIN(", ",,TEXT(B62,"mm/dd/yyy"),C62,"$"&amp;FIXED(D62))</f>
        <v>01/05/2023, Jim, $1,645.01</v>
      </c>
      <c r="C44" s="67"/>
      <c r="D44" s="68"/>
    </row>
    <row r="46" spans="2:10" x14ac:dyDescent="0.3">
      <c r="B46" t="s">
        <v>147</v>
      </c>
      <c r="C46" s="1"/>
    </row>
    <row r="47" spans="2:10" x14ac:dyDescent="0.3">
      <c r="B47" s="7" t="str" cm="1">
        <f t="array" ref="B47:D47">B61:D61</f>
        <v>Date</v>
      </c>
      <c r="C47" s="7" t="str">
        <v>Person</v>
      </c>
      <c r="D47" s="7" t="str">
        <v>Sales</v>
      </c>
    </row>
    <row r="48" spans="2:10" x14ac:dyDescent="0.3">
      <c r="B48" s="69" cm="1">
        <f t="array" ref="B48:D48">B62:D62</f>
        <v>44931</v>
      </c>
      <c r="C48" s="2" t="str">
        <v>Jim</v>
      </c>
      <c r="D48" s="70">
        <v>1645.01</v>
      </c>
    </row>
    <row r="50" spans="2:12" x14ac:dyDescent="0.3">
      <c r="B50" s="1" t="s">
        <v>148</v>
      </c>
    </row>
    <row r="51" spans="2:12" x14ac:dyDescent="0.3">
      <c r="B51" s="59" t="s">
        <v>149</v>
      </c>
    </row>
    <row r="52" spans="2:12" x14ac:dyDescent="0.3">
      <c r="B52" s="59" t="s">
        <v>150</v>
      </c>
    </row>
    <row r="53" spans="2:12" x14ac:dyDescent="0.3">
      <c r="B53" s="59" t="s">
        <v>151</v>
      </c>
    </row>
    <row r="54" spans="2:12" x14ac:dyDescent="0.3">
      <c r="B54" s="59" t="s">
        <v>152</v>
      </c>
    </row>
    <row r="55" spans="2:12" x14ac:dyDescent="0.3">
      <c r="B55" s="1"/>
    </row>
    <row r="56" spans="2:12" x14ac:dyDescent="0.3">
      <c r="B56" s="59" t="s">
        <v>153</v>
      </c>
    </row>
    <row r="57" spans="2:12" x14ac:dyDescent="0.3">
      <c r="B57" s="21" t="s">
        <v>154</v>
      </c>
    </row>
    <row r="58" spans="2:12" x14ac:dyDescent="0.3">
      <c r="B58" s="21" t="s">
        <v>155</v>
      </c>
    </row>
    <row r="59" spans="2:12" x14ac:dyDescent="0.3">
      <c r="B59" s="21" t="s">
        <v>156</v>
      </c>
    </row>
    <row r="61" spans="2:12" x14ac:dyDescent="0.3">
      <c r="B61" s="71" t="s">
        <v>157</v>
      </c>
      <c r="C61" s="72" t="s">
        <v>158</v>
      </c>
      <c r="D61" s="73" t="s">
        <v>159</v>
      </c>
      <c r="G61" s="59" t="s">
        <v>160</v>
      </c>
      <c r="I61" s="74" t="s">
        <v>161</v>
      </c>
      <c r="L61" s="59" t="s">
        <v>160</v>
      </c>
    </row>
    <row r="62" spans="2:12" x14ac:dyDescent="0.3">
      <c r="B62" s="75">
        <v>44931</v>
      </c>
      <c r="C62" s="76" t="s">
        <v>162</v>
      </c>
      <c r="D62" s="77">
        <v>1645.01</v>
      </c>
      <c r="G62" s="59" t="s">
        <v>163</v>
      </c>
      <c r="I62" s="78" t="s">
        <v>164</v>
      </c>
      <c r="L62" s="59" t="s">
        <v>163</v>
      </c>
    </row>
    <row r="63" spans="2:12" x14ac:dyDescent="0.3">
      <c r="B63" s="79">
        <v>44932</v>
      </c>
      <c r="C63" s="80" t="s">
        <v>162</v>
      </c>
      <c r="D63" s="81">
        <v>4828.54</v>
      </c>
      <c r="I63" s="82" t="s">
        <v>164</v>
      </c>
    </row>
    <row r="64" spans="2:12" x14ac:dyDescent="0.3">
      <c r="B64" s="75">
        <v>44934</v>
      </c>
      <c r="C64" s="76" t="s">
        <v>165</v>
      </c>
      <c r="D64" s="77">
        <v>3634.56</v>
      </c>
      <c r="I64" s="78" t="s">
        <v>166</v>
      </c>
    </row>
    <row r="65" spans="2:11" x14ac:dyDescent="0.3">
      <c r="B65" s="79">
        <v>44937</v>
      </c>
      <c r="C65" s="80" t="s">
        <v>165</v>
      </c>
      <c r="D65" s="81">
        <v>2713.46</v>
      </c>
      <c r="F65" s="83" t="s">
        <v>167</v>
      </c>
      <c r="I65" s="82" t="s">
        <v>164</v>
      </c>
      <c r="K65" s="83" t="s">
        <v>167</v>
      </c>
    </row>
    <row r="66" spans="2:11" x14ac:dyDescent="0.3">
      <c r="B66" s="75">
        <v>44939</v>
      </c>
      <c r="C66" s="76" t="s">
        <v>162</v>
      </c>
      <c r="D66" s="77">
        <v>679.07</v>
      </c>
      <c r="F66" s="83" t="s">
        <v>167</v>
      </c>
      <c r="I66" s="78" t="s">
        <v>166</v>
      </c>
      <c r="K66" s="83" t="s">
        <v>167</v>
      </c>
    </row>
    <row r="67" spans="2:11" x14ac:dyDescent="0.3">
      <c r="B67" s="79">
        <v>44939</v>
      </c>
      <c r="C67" s="80" t="s">
        <v>168</v>
      </c>
      <c r="D67" s="81">
        <v>1526.73</v>
      </c>
      <c r="F67" s="83" t="s">
        <v>167</v>
      </c>
      <c r="I67" s="82" t="s">
        <v>166</v>
      </c>
      <c r="K67" s="83" t="s">
        <v>167</v>
      </c>
    </row>
    <row r="68" spans="2:11" x14ac:dyDescent="0.3">
      <c r="B68" s="75">
        <v>44940</v>
      </c>
      <c r="C68" s="76" t="s">
        <v>168</v>
      </c>
      <c r="D68" s="77">
        <v>3151.76</v>
      </c>
      <c r="I68" s="78" t="s">
        <v>166</v>
      </c>
    </row>
    <row r="69" spans="2:11" x14ac:dyDescent="0.3">
      <c r="B69" s="79">
        <v>44940</v>
      </c>
      <c r="C69" s="80" t="s">
        <v>169</v>
      </c>
      <c r="D69" s="81">
        <v>3554.02</v>
      </c>
      <c r="I69" s="82" t="s">
        <v>170</v>
      </c>
    </row>
    <row r="70" spans="2:11" x14ac:dyDescent="0.3">
      <c r="B70" s="75">
        <v>44940</v>
      </c>
      <c r="C70" s="76" t="s">
        <v>168</v>
      </c>
      <c r="D70" s="77">
        <v>3409.51</v>
      </c>
      <c r="I70" s="78" t="s">
        <v>164</v>
      </c>
    </row>
    <row r="71" spans="2:11" x14ac:dyDescent="0.3">
      <c r="B71" s="79">
        <v>44941</v>
      </c>
      <c r="C71" s="80" t="s">
        <v>169</v>
      </c>
      <c r="D71" s="81">
        <v>458.09</v>
      </c>
      <c r="I71" s="82" t="s">
        <v>164</v>
      </c>
    </row>
    <row r="72" spans="2:11" x14ac:dyDescent="0.3">
      <c r="B72" s="75">
        <v>44941</v>
      </c>
      <c r="C72" s="76" t="s">
        <v>165</v>
      </c>
      <c r="D72" s="77">
        <v>2140.04</v>
      </c>
      <c r="I72" s="78" t="s">
        <v>164</v>
      </c>
    </row>
    <row r="73" spans="2:11" x14ac:dyDescent="0.3">
      <c r="B73" s="79">
        <v>44941</v>
      </c>
      <c r="C73" s="80" t="s">
        <v>165</v>
      </c>
      <c r="D73" s="81">
        <v>3361.29</v>
      </c>
      <c r="I73" s="82" t="s">
        <v>164</v>
      </c>
    </row>
    <row r="74" spans="2:11" x14ac:dyDescent="0.3">
      <c r="B74" s="75">
        <v>44943</v>
      </c>
      <c r="C74" s="76" t="s">
        <v>162</v>
      </c>
      <c r="D74" s="77">
        <v>3882.28</v>
      </c>
      <c r="I74" s="78" t="s">
        <v>170</v>
      </c>
    </row>
    <row r="75" spans="2:11" x14ac:dyDescent="0.3">
      <c r="B75" s="79">
        <v>44947</v>
      </c>
      <c r="C75" s="80" t="s">
        <v>168</v>
      </c>
      <c r="D75" s="81">
        <v>3223.12</v>
      </c>
      <c r="I75" s="82" t="s">
        <v>166</v>
      </c>
    </row>
    <row r="76" spans="2:11" x14ac:dyDescent="0.3">
      <c r="B76" s="75">
        <v>44947</v>
      </c>
      <c r="C76" s="76" t="s">
        <v>165</v>
      </c>
      <c r="D76" s="77">
        <v>1608.7</v>
      </c>
      <c r="I76" s="78" t="s">
        <v>166</v>
      </c>
    </row>
    <row r="77" spans="2:11" x14ac:dyDescent="0.3">
      <c r="B77" s="79">
        <v>44948</v>
      </c>
      <c r="C77" s="80" t="s">
        <v>168</v>
      </c>
      <c r="D77" s="81">
        <v>98.57</v>
      </c>
      <c r="I77" s="82" t="s">
        <v>164</v>
      </c>
    </row>
    <row r="78" spans="2:11" x14ac:dyDescent="0.3">
      <c r="B78" s="75">
        <v>44948</v>
      </c>
      <c r="C78" s="76" t="s">
        <v>169</v>
      </c>
      <c r="D78" s="77">
        <v>1616.32</v>
      </c>
      <c r="I78" s="78" t="s">
        <v>166</v>
      </c>
    </row>
    <row r="79" spans="2:11" x14ac:dyDescent="0.3">
      <c r="B79" s="79">
        <v>44949</v>
      </c>
      <c r="C79" s="80" t="s">
        <v>165</v>
      </c>
      <c r="D79" s="81">
        <v>2907.42</v>
      </c>
      <c r="I79" s="82" t="s">
        <v>166</v>
      </c>
    </row>
    <row r="80" spans="2:11" x14ac:dyDescent="0.3">
      <c r="B80" s="75">
        <v>44951</v>
      </c>
      <c r="C80" s="76" t="s">
        <v>162</v>
      </c>
      <c r="D80" s="77">
        <v>554.62</v>
      </c>
      <c r="I80" s="78" t="s">
        <v>166</v>
      </c>
    </row>
    <row r="81" spans="2:9" x14ac:dyDescent="0.3">
      <c r="B81" s="79">
        <v>44951</v>
      </c>
      <c r="C81" s="80" t="s">
        <v>162</v>
      </c>
      <c r="D81" s="81">
        <v>4326.08</v>
      </c>
      <c r="I81" s="82" t="s">
        <v>166</v>
      </c>
    </row>
    <row r="82" spans="2:9" x14ac:dyDescent="0.3">
      <c r="B82" s="75">
        <v>44951</v>
      </c>
      <c r="C82" s="76" t="s">
        <v>168</v>
      </c>
      <c r="D82" s="77">
        <v>2384.9699999999998</v>
      </c>
      <c r="I82" s="78" t="s">
        <v>166</v>
      </c>
    </row>
    <row r="83" spans="2:9" x14ac:dyDescent="0.3">
      <c r="B83" s="79">
        <v>44952</v>
      </c>
      <c r="C83" s="80" t="s">
        <v>162</v>
      </c>
      <c r="D83" s="81">
        <v>156.34</v>
      </c>
      <c r="I83" s="82" t="s">
        <v>166</v>
      </c>
    </row>
    <row r="84" spans="2:9" x14ac:dyDescent="0.3">
      <c r="B84" s="75">
        <v>44952</v>
      </c>
      <c r="C84" s="76" t="s">
        <v>168</v>
      </c>
      <c r="D84" s="77">
        <v>1904.62</v>
      </c>
      <c r="I84" s="78" t="s">
        <v>166</v>
      </c>
    </row>
    <row r="85" spans="2:9" x14ac:dyDescent="0.3">
      <c r="B85" s="79">
        <v>44953</v>
      </c>
      <c r="C85" s="80" t="s">
        <v>165</v>
      </c>
      <c r="D85" s="81">
        <v>883.34</v>
      </c>
      <c r="I85" s="82" t="s">
        <v>164</v>
      </c>
    </row>
    <row r="86" spans="2:9" x14ac:dyDescent="0.3">
      <c r="B86" s="75">
        <v>44955</v>
      </c>
      <c r="C86" s="76" t="s">
        <v>169</v>
      </c>
      <c r="D86" s="77">
        <v>3838.87</v>
      </c>
      <c r="I86" s="78" t="s">
        <v>164</v>
      </c>
    </row>
    <row r="87" spans="2:9" x14ac:dyDescent="0.3">
      <c r="B87" s="79">
        <v>44956</v>
      </c>
      <c r="C87" s="80" t="s">
        <v>168</v>
      </c>
      <c r="D87" s="81">
        <v>3354.4</v>
      </c>
      <c r="I87" s="82" t="s">
        <v>164</v>
      </c>
    </row>
    <row r="88" spans="2:9" x14ac:dyDescent="0.3">
      <c r="B88" s="75">
        <v>44956</v>
      </c>
      <c r="C88" s="76" t="s">
        <v>165</v>
      </c>
      <c r="D88" s="77">
        <v>787.87</v>
      </c>
      <c r="I88" s="78" t="s">
        <v>170</v>
      </c>
    </row>
    <row r="89" spans="2:9" x14ac:dyDescent="0.3">
      <c r="B89" s="79">
        <v>44958</v>
      </c>
      <c r="C89" s="80" t="s">
        <v>169</v>
      </c>
      <c r="D89" s="81">
        <v>4467.0200000000004</v>
      </c>
      <c r="I89" s="82" t="s">
        <v>170</v>
      </c>
    </row>
    <row r="90" spans="2:9" x14ac:dyDescent="0.3">
      <c r="B90" s="75">
        <v>44958</v>
      </c>
      <c r="C90" s="76" t="s">
        <v>162</v>
      </c>
      <c r="D90" s="77">
        <v>4434.0600000000004</v>
      </c>
      <c r="I90" s="78" t="s">
        <v>170</v>
      </c>
    </row>
    <row r="91" spans="2:9" x14ac:dyDescent="0.3">
      <c r="B91" s="79">
        <v>44959</v>
      </c>
      <c r="C91" s="80" t="s">
        <v>165</v>
      </c>
      <c r="D91" s="81">
        <v>2066.4299999999998</v>
      </c>
      <c r="I91" s="82" t="s">
        <v>166</v>
      </c>
    </row>
    <row r="92" spans="2:9" x14ac:dyDescent="0.3">
      <c r="B92" s="75">
        <v>44959</v>
      </c>
      <c r="C92" s="76" t="s">
        <v>162</v>
      </c>
      <c r="D92" s="77">
        <v>1970.14</v>
      </c>
      <c r="I92" s="78" t="s">
        <v>166</v>
      </c>
    </row>
    <row r="93" spans="2:9" x14ac:dyDescent="0.3">
      <c r="B93" s="79">
        <v>44960</v>
      </c>
      <c r="C93" s="80" t="s">
        <v>165</v>
      </c>
      <c r="D93" s="81">
        <v>3389.24</v>
      </c>
      <c r="I93" s="82" t="s">
        <v>166</v>
      </c>
    </row>
    <row r="94" spans="2:9" x14ac:dyDescent="0.3">
      <c r="B94" s="75">
        <v>44960</v>
      </c>
      <c r="C94" s="76" t="s">
        <v>165</v>
      </c>
      <c r="D94" s="77">
        <v>1797.46</v>
      </c>
      <c r="I94" s="78" t="s">
        <v>164</v>
      </c>
    </row>
    <row r="95" spans="2:9" x14ac:dyDescent="0.3">
      <c r="B95" s="79">
        <v>44960</v>
      </c>
      <c r="C95" s="80" t="s">
        <v>162</v>
      </c>
      <c r="D95" s="81">
        <v>1635.13</v>
      </c>
      <c r="I95" s="82" t="s">
        <v>166</v>
      </c>
    </row>
    <row r="96" spans="2:9" x14ac:dyDescent="0.3">
      <c r="B96" s="75">
        <v>44962</v>
      </c>
      <c r="C96" s="76" t="s">
        <v>169</v>
      </c>
      <c r="D96" s="77">
        <v>1775.61</v>
      </c>
      <c r="I96" s="78" t="s">
        <v>166</v>
      </c>
    </row>
    <row r="97" spans="2:9" x14ac:dyDescent="0.3">
      <c r="B97" s="79">
        <v>44964</v>
      </c>
      <c r="C97" s="80" t="s">
        <v>162</v>
      </c>
      <c r="D97" s="81">
        <v>67.38</v>
      </c>
      <c r="I97" s="82" t="s">
        <v>166</v>
      </c>
    </row>
    <row r="98" spans="2:9" x14ac:dyDescent="0.3">
      <c r="B98" s="75">
        <v>44964</v>
      </c>
      <c r="C98" s="76" t="s">
        <v>168</v>
      </c>
      <c r="D98" s="77">
        <v>1854.64</v>
      </c>
      <c r="I98" s="78" t="s">
        <v>164</v>
      </c>
    </row>
    <row r="99" spans="2:9" x14ac:dyDescent="0.3">
      <c r="B99" s="79">
        <v>44964</v>
      </c>
      <c r="C99" s="80" t="s">
        <v>169</v>
      </c>
      <c r="D99" s="81">
        <v>1363.2</v>
      </c>
      <c r="I99" s="82" t="s">
        <v>166</v>
      </c>
    </row>
    <row r="100" spans="2:9" x14ac:dyDescent="0.3">
      <c r="B100" s="75">
        <v>44965</v>
      </c>
      <c r="C100" s="76" t="s">
        <v>165</v>
      </c>
      <c r="D100" s="77">
        <v>4546.43</v>
      </c>
      <c r="I100" s="78" t="s">
        <v>166</v>
      </c>
    </row>
    <row r="101" spans="2:9" x14ac:dyDescent="0.3">
      <c r="B101" s="79">
        <v>44965</v>
      </c>
      <c r="C101" s="80" t="s">
        <v>165</v>
      </c>
      <c r="D101" s="81">
        <v>1818.23</v>
      </c>
      <c r="I101" s="82" t="s">
        <v>166</v>
      </c>
    </row>
    <row r="102" spans="2:9" x14ac:dyDescent="0.3">
      <c r="B102" s="75">
        <v>44965</v>
      </c>
      <c r="C102" s="76" t="s">
        <v>169</v>
      </c>
      <c r="D102" s="77">
        <v>1450.63</v>
      </c>
      <c r="I102" s="78" t="s">
        <v>164</v>
      </c>
    </row>
    <row r="103" spans="2:9" x14ac:dyDescent="0.3">
      <c r="B103" s="79">
        <v>44966</v>
      </c>
      <c r="C103" s="80" t="s">
        <v>168</v>
      </c>
      <c r="D103" s="81">
        <v>4710.5200000000004</v>
      </c>
      <c r="I103" s="82" t="s">
        <v>170</v>
      </c>
    </row>
    <row r="104" spans="2:9" x14ac:dyDescent="0.3">
      <c r="B104" s="75">
        <v>44969</v>
      </c>
      <c r="C104" s="76" t="s">
        <v>168</v>
      </c>
      <c r="D104" s="77">
        <v>1482.88</v>
      </c>
      <c r="I104" s="78" t="s">
        <v>166</v>
      </c>
    </row>
    <row r="105" spans="2:9" x14ac:dyDescent="0.3">
      <c r="B105" s="79">
        <v>44969</v>
      </c>
      <c r="C105" s="80" t="s">
        <v>169</v>
      </c>
      <c r="D105" s="81">
        <v>2322.23</v>
      </c>
      <c r="I105" s="82" t="s">
        <v>170</v>
      </c>
    </row>
    <row r="106" spans="2:9" x14ac:dyDescent="0.3">
      <c r="B106" s="75">
        <v>44970</v>
      </c>
      <c r="C106" s="76" t="s">
        <v>169</v>
      </c>
      <c r="D106" s="77">
        <v>1561.53</v>
      </c>
      <c r="I106" s="78" t="s">
        <v>166</v>
      </c>
    </row>
    <row r="107" spans="2:9" x14ac:dyDescent="0.3">
      <c r="B107" s="79">
        <v>44971</v>
      </c>
      <c r="C107" s="80" t="s">
        <v>169</v>
      </c>
      <c r="D107" s="81">
        <v>1576.29</v>
      </c>
      <c r="I107" s="82" t="s">
        <v>164</v>
      </c>
    </row>
    <row r="108" spans="2:9" x14ac:dyDescent="0.3">
      <c r="B108" s="75">
        <v>44971</v>
      </c>
      <c r="C108" s="76" t="s">
        <v>168</v>
      </c>
      <c r="D108" s="77">
        <v>4510.13</v>
      </c>
      <c r="I108" s="78" t="s">
        <v>166</v>
      </c>
    </row>
    <row r="109" spans="2:9" x14ac:dyDescent="0.3">
      <c r="B109" s="79">
        <v>44972</v>
      </c>
      <c r="C109" s="80" t="s">
        <v>162</v>
      </c>
      <c r="D109" s="81">
        <v>4297.68</v>
      </c>
      <c r="I109" s="82" t="s">
        <v>166</v>
      </c>
    </row>
    <row r="110" spans="2:9" x14ac:dyDescent="0.3">
      <c r="B110" s="75">
        <v>44973</v>
      </c>
      <c r="C110" s="76" t="s">
        <v>162</v>
      </c>
      <c r="D110" s="77">
        <v>740.43</v>
      </c>
      <c r="I110" s="78" t="s">
        <v>170</v>
      </c>
    </row>
    <row r="111" spans="2:9" x14ac:dyDescent="0.3">
      <c r="B111" s="79">
        <v>44973</v>
      </c>
      <c r="C111" s="80" t="s">
        <v>165</v>
      </c>
      <c r="D111" s="81">
        <v>43.43</v>
      </c>
      <c r="I111" s="82" t="s">
        <v>166</v>
      </c>
    </row>
    <row r="112" spans="2:9" x14ac:dyDescent="0.3">
      <c r="B112" s="75">
        <v>44979</v>
      </c>
      <c r="C112" s="76" t="s">
        <v>165</v>
      </c>
      <c r="D112" s="77">
        <v>3194.89</v>
      </c>
      <c r="I112" s="78" t="s">
        <v>170</v>
      </c>
    </row>
    <row r="113" spans="2:9" x14ac:dyDescent="0.3">
      <c r="B113" s="79">
        <v>44979</v>
      </c>
      <c r="C113" s="80" t="s">
        <v>169</v>
      </c>
      <c r="D113" s="81">
        <v>554.48</v>
      </c>
      <c r="I113" s="82" t="s">
        <v>170</v>
      </c>
    </row>
    <row r="114" spans="2:9" x14ac:dyDescent="0.3">
      <c r="B114" s="75">
        <v>44980</v>
      </c>
      <c r="C114" s="76" t="s">
        <v>169</v>
      </c>
      <c r="D114" s="77">
        <v>4063.91</v>
      </c>
      <c r="I114" s="78" t="s">
        <v>166</v>
      </c>
    </row>
    <row r="115" spans="2:9" x14ac:dyDescent="0.3">
      <c r="B115" s="79">
        <v>44981</v>
      </c>
      <c r="C115" s="80" t="s">
        <v>168</v>
      </c>
      <c r="D115" s="81">
        <v>697.75</v>
      </c>
      <c r="I115" s="82" t="s">
        <v>166</v>
      </c>
    </row>
    <row r="116" spans="2:9" x14ac:dyDescent="0.3">
      <c r="B116" s="75">
        <v>44982</v>
      </c>
      <c r="C116" s="76" t="s">
        <v>169</v>
      </c>
      <c r="D116" s="77">
        <v>2738.8</v>
      </c>
      <c r="I116" s="78" t="s">
        <v>166</v>
      </c>
    </row>
    <row r="117" spans="2:9" x14ac:dyDescent="0.3">
      <c r="B117" s="79">
        <v>44982</v>
      </c>
      <c r="C117" s="80" t="s">
        <v>165</v>
      </c>
      <c r="D117" s="81">
        <v>2938.14</v>
      </c>
      <c r="I117" s="82" t="s">
        <v>166</v>
      </c>
    </row>
    <row r="118" spans="2:9" x14ac:dyDescent="0.3">
      <c r="B118" s="75">
        <v>44986</v>
      </c>
      <c r="C118" s="76" t="s">
        <v>168</v>
      </c>
      <c r="D118" s="77">
        <v>4690.49</v>
      </c>
      <c r="I118" s="78" t="s">
        <v>166</v>
      </c>
    </row>
    <row r="119" spans="2:9" x14ac:dyDescent="0.3">
      <c r="B119" s="79">
        <v>44987</v>
      </c>
      <c r="C119" s="80" t="s">
        <v>162</v>
      </c>
      <c r="D119" s="81">
        <v>1777.52</v>
      </c>
      <c r="I119" s="82" t="s">
        <v>170</v>
      </c>
    </row>
    <row r="120" spans="2:9" x14ac:dyDescent="0.3">
      <c r="B120" s="75">
        <v>44990</v>
      </c>
      <c r="C120" s="76" t="s">
        <v>168</v>
      </c>
      <c r="D120" s="77">
        <v>4294.17</v>
      </c>
      <c r="I120" s="78" t="s">
        <v>164</v>
      </c>
    </row>
    <row r="121" spans="2:9" x14ac:dyDescent="0.3">
      <c r="B121" s="79">
        <v>44993</v>
      </c>
      <c r="C121" s="80" t="s">
        <v>162</v>
      </c>
      <c r="D121" s="81">
        <v>3709.57</v>
      </c>
      <c r="I121" s="82" t="s">
        <v>170</v>
      </c>
    </row>
    <row r="122" spans="2:9" x14ac:dyDescent="0.3">
      <c r="B122" s="75">
        <v>44994</v>
      </c>
      <c r="C122" s="76" t="s">
        <v>169</v>
      </c>
      <c r="D122" s="77">
        <v>2200.5300000000002</v>
      </c>
      <c r="I122" s="78" t="s">
        <v>170</v>
      </c>
    </row>
    <row r="123" spans="2:9" x14ac:dyDescent="0.3">
      <c r="B123" s="79">
        <v>44997</v>
      </c>
      <c r="C123" s="80" t="s">
        <v>169</v>
      </c>
      <c r="D123" s="81">
        <v>4752.4799999999996</v>
      </c>
      <c r="I123" s="82" t="s">
        <v>166</v>
      </c>
    </row>
    <row r="124" spans="2:9" x14ac:dyDescent="0.3">
      <c r="B124" s="75">
        <v>44997</v>
      </c>
      <c r="C124" s="76" t="s">
        <v>165</v>
      </c>
      <c r="D124" s="77">
        <v>4410.6099999999997</v>
      </c>
      <c r="I124" s="78" t="s">
        <v>170</v>
      </c>
    </row>
    <row r="125" spans="2:9" x14ac:dyDescent="0.3">
      <c r="B125" s="79">
        <v>44998</v>
      </c>
      <c r="C125" s="80" t="s">
        <v>168</v>
      </c>
      <c r="D125" s="81">
        <v>3170.86</v>
      </c>
      <c r="I125" s="82" t="s">
        <v>166</v>
      </c>
    </row>
    <row r="126" spans="2:9" x14ac:dyDescent="0.3">
      <c r="B126" s="75">
        <v>44999</v>
      </c>
      <c r="C126" s="76" t="s">
        <v>165</v>
      </c>
      <c r="D126" s="77">
        <v>2539.84</v>
      </c>
      <c r="I126" s="78" t="s">
        <v>170</v>
      </c>
    </row>
    <row r="127" spans="2:9" x14ac:dyDescent="0.3">
      <c r="B127" s="79">
        <v>45000</v>
      </c>
      <c r="C127" s="80" t="s">
        <v>162</v>
      </c>
      <c r="D127" s="81">
        <v>2026.19</v>
      </c>
      <c r="I127" s="82" t="s">
        <v>166</v>
      </c>
    </row>
    <row r="128" spans="2:9" x14ac:dyDescent="0.3">
      <c r="B128" s="75">
        <v>45001</v>
      </c>
      <c r="C128" s="76" t="s">
        <v>168</v>
      </c>
      <c r="D128" s="77">
        <v>494.38</v>
      </c>
      <c r="I128" s="78" t="s">
        <v>166</v>
      </c>
    </row>
    <row r="129" spans="2:9" x14ac:dyDescent="0.3">
      <c r="B129" s="79">
        <v>45001</v>
      </c>
      <c r="C129" s="80" t="s">
        <v>165</v>
      </c>
      <c r="D129" s="81">
        <v>3367.39</v>
      </c>
      <c r="I129" s="82" t="s">
        <v>166</v>
      </c>
    </row>
    <row r="130" spans="2:9" x14ac:dyDescent="0.3">
      <c r="B130" s="75">
        <v>45004</v>
      </c>
      <c r="C130" s="76" t="s">
        <v>169</v>
      </c>
      <c r="D130" s="77">
        <v>4499.43</v>
      </c>
      <c r="I130" s="78" t="s">
        <v>166</v>
      </c>
    </row>
    <row r="131" spans="2:9" x14ac:dyDescent="0.3">
      <c r="B131" s="79">
        <v>45009</v>
      </c>
      <c r="C131" s="80" t="s">
        <v>162</v>
      </c>
      <c r="D131" s="81">
        <v>1723.54</v>
      </c>
      <c r="I131" s="82" t="s">
        <v>166</v>
      </c>
    </row>
    <row r="132" spans="2:9" x14ac:dyDescent="0.3">
      <c r="B132" s="75">
        <v>45011</v>
      </c>
      <c r="C132" s="76" t="s">
        <v>168</v>
      </c>
      <c r="D132" s="77">
        <v>3263.26</v>
      </c>
      <c r="I132" s="78" t="s">
        <v>164</v>
      </c>
    </row>
    <row r="133" spans="2:9" x14ac:dyDescent="0.3">
      <c r="B133" s="79">
        <v>45012</v>
      </c>
      <c r="C133" s="80" t="s">
        <v>168</v>
      </c>
      <c r="D133" s="81">
        <v>2859.62</v>
      </c>
      <c r="I133" s="82" t="s">
        <v>170</v>
      </c>
    </row>
    <row r="134" spans="2:9" x14ac:dyDescent="0.3">
      <c r="B134" s="75">
        <v>45013</v>
      </c>
      <c r="C134" s="76" t="s">
        <v>169</v>
      </c>
      <c r="D134" s="77">
        <v>2220.35</v>
      </c>
      <c r="I134" s="78" t="s">
        <v>164</v>
      </c>
    </row>
    <row r="135" spans="2:9" x14ac:dyDescent="0.3">
      <c r="B135" s="79">
        <v>45014</v>
      </c>
      <c r="C135" s="80" t="s">
        <v>169</v>
      </c>
      <c r="D135" s="81">
        <v>2574.33</v>
      </c>
      <c r="I135" s="82" t="s">
        <v>170</v>
      </c>
    </row>
    <row r="136" spans="2:9" x14ac:dyDescent="0.3">
      <c r="B136" s="84">
        <v>45014</v>
      </c>
      <c r="C136" s="85" t="s">
        <v>162</v>
      </c>
      <c r="D136" s="86">
        <v>4272.3999999999996</v>
      </c>
      <c r="I136" s="78" t="s">
        <v>166</v>
      </c>
    </row>
    <row r="137" spans="2:9" x14ac:dyDescent="0.3">
      <c r="I137" s="82" t="s">
        <v>166</v>
      </c>
    </row>
    <row r="138" spans="2:9" x14ac:dyDescent="0.3">
      <c r="I138" s="78" t="s">
        <v>164</v>
      </c>
    </row>
    <row r="139" spans="2:9" x14ac:dyDescent="0.3">
      <c r="I139" s="82" t="s">
        <v>164</v>
      </c>
    </row>
    <row r="140" spans="2:9" x14ac:dyDescent="0.3">
      <c r="I140" s="78" t="s">
        <v>166</v>
      </c>
    </row>
    <row r="141" spans="2:9" x14ac:dyDescent="0.3">
      <c r="I141" s="82" t="s">
        <v>166</v>
      </c>
    </row>
    <row r="142" spans="2:9" x14ac:dyDescent="0.3">
      <c r="I142" s="78" t="s">
        <v>164</v>
      </c>
    </row>
    <row r="143" spans="2:9" x14ac:dyDescent="0.3">
      <c r="I143" s="82" t="s">
        <v>164</v>
      </c>
    </row>
    <row r="144" spans="2:9" x14ac:dyDescent="0.3">
      <c r="I144" s="78" t="s">
        <v>166</v>
      </c>
    </row>
    <row r="145" spans="9:9" x14ac:dyDescent="0.3">
      <c r="I145" s="82" t="s">
        <v>164</v>
      </c>
    </row>
    <row r="146" spans="9:9" x14ac:dyDescent="0.3">
      <c r="I146" s="78" t="s">
        <v>166</v>
      </c>
    </row>
    <row r="147" spans="9:9" x14ac:dyDescent="0.3">
      <c r="I147" s="82" t="s">
        <v>164</v>
      </c>
    </row>
    <row r="148" spans="9:9" x14ac:dyDescent="0.3">
      <c r="I148" s="78" t="s">
        <v>166</v>
      </c>
    </row>
    <row r="149" spans="9:9" x14ac:dyDescent="0.3">
      <c r="I149" s="82" t="s">
        <v>164</v>
      </c>
    </row>
    <row r="150" spans="9:9" x14ac:dyDescent="0.3">
      <c r="I150" s="78" t="s">
        <v>166</v>
      </c>
    </row>
    <row r="151" spans="9:9" x14ac:dyDescent="0.3">
      <c r="I151" s="82" t="s">
        <v>166</v>
      </c>
    </row>
    <row r="152" spans="9:9" x14ac:dyDescent="0.3">
      <c r="I152" s="78" t="s">
        <v>164</v>
      </c>
    </row>
    <row r="153" spans="9:9" x14ac:dyDescent="0.3">
      <c r="I153" s="82" t="s">
        <v>170</v>
      </c>
    </row>
    <row r="154" spans="9:9" x14ac:dyDescent="0.3">
      <c r="I154" s="78" t="s">
        <v>166</v>
      </c>
    </row>
    <row r="155" spans="9:9" x14ac:dyDescent="0.3">
      <c r="I155" s="82" t="s">
        <v>164</v>
      </c>
    </row>
    <row r="156" spans="9:9" x14ac:dyDescent="0.3">
      <c r="I156" s="78" t="s">
        <v>164</v>
      </c>
    </row>
    <row r="157" spans="9:9" x14ac:dyDescent="0.3">
      <c r="I157" s="82" t="s">
        <v>164</v>
      </c>
    </row>
    <row r="158" spans="9:9" x14ac:dyDescent="0.3">
      <c r="I158" s="78" t="s">
        <v>170</v>
      </c>
    </row>
    <row r="159" spans="9:9" x14ac:dyDescent="0.3">
      <c r="I159" s="82" t="s">
        <v>170</v>
      </c>
    </row>
    <row r="160" spans="9:9" x14ac:dyDescent="0.3">
      <c r="I160" s="78" t="s">
        <v>166</v>
      </c>
    </row>
    <row r="161" spans="9:9" x14ac:dyDescent="0.3">
      <c r="I161" s="82" t="s">
        <v>166</v>
      </c>
    </row>
    <row r="162" spans="9:9" x14ac:dyDescent="0.3">
      <c r="I162" s="78" t="s">
        <v>166</v>
      </c>
    </row>
    <row r="163" spans="9:9" x14ac:dyDescent="0.3">
      <c r="I163" s="82" t="s">
        <v>166</v>
      </c>
    </row>
    <row r="164" spans="9:9" x14ac:dyDescent="0.3">
      <c r="I164" s="78" t="s">
        <v>164</v>
      </c>
    </row>
    <row r="165" spans="9:9" x14ac:dyDescent="0.3">
      <c r="I165" s="82" t="s">
        <v>164</v>
      </c>
    </row>
    <row r="166" spans="9:9" x14ac:dyDescent="0.3">
      <c r="I166" s="78" t="s">
        <v>170</v>
      </c>
    </row>
    <row r="167" spans="9:9" x14ac:dyDescent="0.3">
      <c r="I167" s="82" t="s">
        <v>166</v>
      </c>
    </row>
    <row r="168" spans="9:9" x14ac:dyDescent="0.3">
      <c r="I168" s="78" t="s">
        <v>166</v>
      </c>
    </row>
    <row r="169" spans="9:9" x14ac:dyDescent="0.3">
      <c r="I169" s="82" t="s">
        <v>170</v>
      </c>
    </row>
    <row r="170" spans="9:9" x14ac:dyDescent="0.3">
      <c r="I170" s="78" t="s">
        <v>164</v>
      </c>
    </row>
    <row r="171" spans="9:9" x14ac:dyDescent="0.3">
      <c r="I171" s="82" t="s">
        <v>166</v>
      </c>
    </row>
    <row r="172" spans="9:9" x14ac:dyDescent="0.3">
      <c r="I172" s="78" t="s">
        <v>166</v>
      </c>
    </row>
    <row r="173" spans="9:9" x14ac:dyDescent="0.3">
      <c r="I173" s="82" t="s">
        <v>170</v>
      </c>
    </row>
    <row r="174" spans="9:9" x14ac:dyDescent="0.3">
      <c r="I174" s="78" t="s">
        <v>164</v>
      </c>
    </row>
    <row r="175" spans="9:9" x14ac:dyDescent="0.3">
      <c r="I175" s="82" t="s">
        <v>164</v>
      </c>
    </row>
    <row r="176" spans="9:9" x14ac:dyDescent="0.3">
      <c r="I176" s="78" t="s">
        <v>166</v>
      </c>
    </row>
    <row r="177" spans="9:9" x14ac:dyDescent="0.3">
      <c r="I177" s="82" t="s">
        <v>166</v>
      </c>
    </row>
    <row r="178" spans="9:9" x14ac:dyDescent="0.3">
      <c r="I178" s="78" t="s">
        <v>166</v>
      </c>
    </row>
    <row r="179" spans="9:9" x14ac:dyDescent="0.3">
      <c r="I179" s="82" t="s">
        <v>166</v>
      </c>
    </row>
    <row r="180" spans="9:9" x14ac:dyDescent="0.3">
      <c r="I180" s="78" t="s">
        <v>166</v>
      </c>
    </row>
    <row r="181" spans="9:9" x14ac:dyDescent="0.3">
      <c r="I181" s="82" t="s">
        <v>170</v>
      </c>
    </row>
    <row r="182" spans="9:9" x14ac:dyDescent="0.3">
      <c r="I182" s="78" t="s">
        <v>164</v>
      </c>
    </row>
    <row r="183" spans="9:9" x14ac:dyDescent="0.3">
      <c r="I183" s="82" t="s">
        <v>164</v>
      </c>
    </row>
    <row r="184" spans="9:9" x14ac:dyDescent="0.3">
      <c r="I184" s="78" t="s">
        <v>166</v>
      </c>
    </row>
    <row r="185" spans="9:9" x14ac:dyDescent="0.3">
      <c r="I185" s="82" t="s">
        <v>166</v>
      </c>
    </row>
    <row r="186" spans="9:9" x14ac:dyDescent="0.3">
      <c r="I186" s="78" t="s">
        <v>166</v>
      </c>
    </row>
    <row r="187" spans="9:9" x14ac:dyDescent="0.3">
      <c r="I187" s="82" t="s">
        <v>170</v>
      </c>
    </row>
    <row r="188" spans="9:9" x14ac:dyDescent="0.3">
      <c r="I188" s="78" t="s">
        <v>164</v>
      </c>
    </row>
    <row r="189" spans="9:9" x14ac:dyDescent="0.3">
      <c r="I189" s="82" t="s">
        <v>170</v>
      </c>
    </row>
    <row r="190" spans="9:9" x14ac:dyDescent="0.3">
      <c r="I190" s="78" t="s">
        <v>166</v>
      </c>
    </row>
    <row r="191" spans="9:9" x14ac:dyDescent="0.3">
      <c r="I191" s="82" t="s">
        <v>164</v>
      </c>
    </row>
    <row r="192" spans="9:9" x14ac:dyDescent="0.3">
      <c r="I192" s="78" t="s">
        <v>166</v>
      </c>
    </row>
    <row r="193" spans="9:9" x14ac:dyDescent="0.3">
      <c r="I193" s="82" t="s">
        <v>170</v>
      </c>
    </row>
    <row r="194" spans="9:9" x14ac:dyDescent="0.3">
      <c r="I194" s="78" t="s">
        <v>164</v>
      </c>
    </row>
    <row r="195" spans="9:9" x14ac:dyDescent="0.3">
      <c r="I195" s="82" t="s">
        <v>164</v>
      </c>
    </row>
    <row r="196" spans="9:9" x14ac:dyDescent="0.3">
      <c r="I196" s="78" t="s">
        <v>164</v>
      </c>
    </row>
    <row r="197" spans="9:9" x14ac:dyDescent="0.3">
      <c r="I197" s="82" t="s">
        <v>166</v>
      </c>
    </row>
    <row r="198" spans="9:9" x14ac:dyDescent="0.3">
      <c r="I198" s="78" t="s">
        <v>164</v>
      </c>
    </row>
    <row r="199" spans="9:9" x14ac:dyDescent="0.3">
      <c r="I199" s="82" t="s">
        <v>170</v>
      </c>
    </row>
    <row r="200" spans="9:9" x14ac:dyDescent="0.3">
      <c r="I200" s="78" t="s">
        <v>166</v>
      </c>
    </row>
    <row r="201" spans="9:9" x14ac:dyDescent="0.3">
      <c r="I201" s="82" t="s">
        <v>170</v>
      </c>
    </row>
    <row r="202" spans="9:9" x14ac:dyDescent="0.3">
      <c r="I202" s="78" t="s">
        <v>164</v>
      </c>
    </row>
    <row r="203" spans="9:9" x14ac:dyDescent="0.3">
      <c r="I203" s="82" t="s">
        <v>170</v>
      </c>
    </row>
    <row r="204" spans="9:9" x14ac:dyDescent="0.3">
      <c r="I204" s="78" t="s">
        <v>166</v>
      </c>
    </row>
    <row r="205" spans="9:9" x14ac:dyDescent="0.3">
      <c r="I205" s="82" t="s">
        <v>170</v>
      </c>
    </row>
    <row r="206" spans="9:9" x14ac:dyDescent="0.3">
      <c r="I206" s="78" t="s">
        <v>164</v>
      </c>
    </row>
    <row r="207" spans="9:9" x14ac:dyDescent="0.3">
      <c r="I207" s="82" t="s">
        <v>166</v>
      </c>
    </row>
    <row r="208" spans="9:9" x14ac:dyDescent="0.3">
      <c r="I208" s="78" t="s">
        <v>166</v>
      </c>
    </row>
    <row r="209" spans="9:9" x14ac:dyDescent="0.3">
      <c r="I209" s="82" t="s">
        <v>166</v>
      </c>
    </row>
    <row r="210" spans="9:9" x14ac:dyDescent="0.3">
      <c r="I210" s="78" t="s">
        <v>170</v>
      </c>
    </row>
    <row r="211" spans="9:9" x14ac:dyDescent="0.3">
      <c r="I211" s="82" t="s">
        <v>164</v>
      </c>
    </row>
    <row r="212" spans="9:9" x14ac:dyDescent="0.3">
      <c r="I212" s="78" t="s">
        <v>166</v>
      </c>
    </row>
    <row r="213" spans="9:9" x14ac:dyDescent="0.3">
      <c r="I213" s="82" t="s">
        <v>166</v>
      </c>
    </row>
    <row r="214" spans="9:9" x14ac:dyDescent="0.3">
      <c r="I214" s="78" t="s">
        <v>170</v>
      </c>
    </row>
    <row r="215" spans="9:9" x14ac:dyDescent="0.3">
      <c r="I215" s="82" t="s">
        <v>164</v>
      </c>
    </row>
    <row r="216" spans="9:9" x14ac:dyDescent="0.3">
      <c r="I216" s="78" t="s">
        <v>170</v>
      </c>
    </row>
    <row r="217" spans="9:9" x14ac:dyDescent="0.3">
      <c r="I217" s="82" t="s">
        <v>164</v>
      </c>
    </row>
    <row r="218" spans="9:9" x14ac:dyDescent="0.3">
      <c r="I218" s="78" t="s">
        <v>166</v>
      </c>
    </row>
    <row r="219" spans="9:9" x14ac:dyDescent="0.3">
      <c r="I219" s="82" t="s">
        <v>166</v>
      </c>
    </row>
    <row r="220" spans="9:9" x14ac:dyDescent="0.3">
      <c r="I220" s="87" t="s">
        <v>170</v>
      </c>
    </row>
  </sheetData>
  <printOptions horizontalCentered="1"/>
  <pageMargins left="0.7" right="0.7" top="0.75" bottom="0.75" header="0.3" footer="0.3"/>
  <pageSetup scale="85" fitToHeight="0" orientation="portrait" r:id="rId1"/>
  <headerFooter>
    <oddFooter>&amp;L&amp;A&amp;CPage &amp;P of &amp;N&amp;R2024 Highline Prof. Dev. Day</oddFooter>
  </headerFooter>
  <rowBreaks count="1" manualBreakCount="1">
    <brk id="38" max="12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535A-E684-4D89-820D-A382DA3BEFFE}">
  <sheetPr>
    <tabColor rgb="FFFFFF00"/>
  </sheetPr>
  <dimension ref="A1"/>
  <sheetViews>
    <sheetView workbookViewId="0"/>
  </sheetViews>
  <sheetFormatPr defaultRowHeight="14.4" x14ac:dyDescent="0.3"/>
  <sheetData/>
  <pageMargins left="0.4" right="0.4" top="0.4" bottom="0.6" header="0.3" footer="0.3"/>
  <pageSetup orientation="portrait" r:id="rId1"/>
  <headerFooter>
    <oddFooter>&amp;L&amp;A&amp;CPage &amp;P of &amp;N&amp;R2024 Highline Prof. Dev. Day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3313" r:id="rId4">
          <objectPr defaultSize="0" r:id="rId5">
            <anchor moveWithCells="1">
              <from>
                <xdr:col>0</xdr:col>
                <xdr:colOff>22860</xdr:colOff>
                <xdr:row>0</xdr:row>
                <xdr:rowOff>22860</xdr:rowOff>
              </from>
              <to>
                <xdr:col>9</xdr:col>
                <xdr:colOff>220980</xdr:colOff>
                <xdr:row>39</xdr:row>
                <xdr:rowOff>83820</xdr:rowOff>
              </to>
            </anchor>
          </objectPr>
        </oleObject>
      </mc:Choice>
      <mc:Fallback>
        <oleObject progId="Word.Document.12" shapeId="13313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1542-8C43-4398-B19F-1B60BEFCEB2A}">
  <sheetPr>
    <tabColor rgb="FFFFFF00"/>
  </sheetPr>
  <dimension ref="B1:M19"/>
  <sheetViews>
    <sheetView showGridLines="0" zoomScaleNormal="100" workbookViewId="0"/>
  </sheetViews>
  <sheetFormatPr defaultRowHeight="14.4" x14ac:dyDescent="0.3"/>
  <cols>
    <col min="1" max="1" width="1.6640625" customWidth="1"/>
    <col min="2" max="2" width="2.21875" customWidth="1"/>
    <col min="12" max="12" width="3.44140625" customWidth="1"/>
    <col min="13" max="13" width="5.6640625" customWidth="1"/>
  </cols>
  <sheetData>
    <row r="1" spans="2:13" ht="15" thickBot="1" x14ac:dyDescent="0.35"/>
    <row r="2" spans="2:13" ht="3" customHeight="1" x14ac:dyDescent="0.3">
      <c r="B2" s="88"/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2:13" x14ac:dyDescent="0.3">
      <c r="B3" s="91"/>
      <c r="C3" t="s">
        <v>171</v>
      </c>
      <c r="M3" s="92"/>
    </row>
    <row r="4" spans="2:13" x14ac:dyDescent="0.3">
      <c r="B4" s="91"/>
      <c r="C4" s="59" t="s">
        <v>172</v>
      </c>
      <c r="M4" s="92"/>
    </row>
    <row r="5" spans="2:13" x14ac:dyDescent="0.3">
      <c r="B5" s="93"/>
      <c r="C5" s="59" t="s">
        <v>176</v>
      </c>
      <c r="M5" s="92"/>
    </row>
    <row r="6" spans="2:13" x14ac:dyDescent="0.3">
      <c r="B6" s="93"/>
      <c r="C6" s="59" t="s">
        <v>173</v>
      </c>
      <c r="M6" s="92"/>
    </row>
    <row r="7" spans="2:13" x14ac:dyDescent="0.3">
      <c r="B7" s="93"/>
      <c r="C7" s="58" t="s">
        <v>174</v>
      </c>
      <c r="M7" s="92"/>
    </row>
    <row r="8" spans="2:13" x14ac:dyDescent="0.3">
      <c r="B8" s="93"/>
      <c r="C8" s="59" t="s">
        <v>175</v>
      </c>
      <c r="M8" s="92"/>
    </row>
    <row r="9" spans="2:13" x14ac:dyDescent="0.3">
      <c r="B9" s="93"/>
      <c r="C9" s="59" t="s">
        <v>178</v>
      </c>
      <c r="M9" s="92"/>
    </row>
    <row r="10" spans="2:13" x14ac:dyDescent="0.3">
      <c r="B10" s="93"/>
      <c r="C10" s="59" t="s">
        <v>177</v>
      </c>
      <c r="M10" s="92"/>
    </row>
    <row r="11" spans="2:13" x14ac:dyDescent="0.3">
      <c r="B11" s="91"/>
      <c r="M11" s="92"/>
    </row>
    <row r="12" spans="2:13" x14ac:dyDescent="0.3">
      <c r="B12" s="91"/>
      <c r="M12" s="92"/>
    </row>
    <row r="13" spans="2:13" x14ac:dyDescent="0.3">
      <c r="B13" s="91"/>
      <c r="M13" s="92"/>
    </row>
    <row r="14" spans="2:13" x14ac:dyDescent="0.3">
      <c r="B14" s="91"/>
      <c r="M14" s="92"/>
    </row>
    <row r="15" spans="2:13" x14ac:dyDescent="0.3">
      <c r="B15" s="91"/>
      <c r="M15" s="92"/>
    </row>
    <row r="16" spans="2:13" x14ac:dyDescent="0.3">
      <c r="B16" s="91"/>
      <c r="M16" s="92"/>
    </row>
    <row r="17" spans="2:13" x14ac:dyDescent="0.3">
      <c r="B17" s="91"/>
      <c r="M17" s="92"/>
    </row>
    <row r="18" spans="2:13" x14ac:dyDescent="0.3">
      <c r="B18" s="91"/>
      <c r="M18" s="92"/>
    </row>
    <row r="19" spans="2:13" ht="12.75" customHeight="1" thickBot="1" x14ac:dyDescent="0.35"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6"/>
    </row>
  </sheetData>
  <pageMargins left="0.4" right="0.4" top="0.4" bottom="0.6" header="0.3" footer="0.3"/>
  <pageSetup orientation="portrait" r:id="rId1"/>
  <headerFooter>
    <oddFooter>&amp;L&amp;A&amp;CPage &amp;P of &amp;N&amp;R2024 Highline Prof. Dev. Day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0494-0585-40B3-88EB-52FC142D30F2}">
  <dimension ref="B2:M351"/>
  <sheetViews>
    <sheetView zoomScale="85" zoomScaleNormal="85" workbookViewId="0"/>
  </sheetViews>
  <sheetFormatPr defaultRowHeight="14.4" x14ac:dyDescent="0.3"/>
  <cols>
    <col min="1" max="1" width="2" customWidth="1"/>
    <col min="2" max="2" width="24.5546875" bestFit="1" customWidth="1"/>
    <col min="3" max="3" width="2" customWidth="1"/>
    <col min="4" max="4" width="20.21875" customWidth="1"/>
    <col min="5" max="5" width="24.5546875" bestFit="1" customWidth="1"/>
    <col min="6" max="6" width="2" customWidth="1"/>
    <col min="7" max="7" width="24.5546875" bestFit="1" customWidth="1"/>
    <col min="8" max="8" width="5.77734375" bestFit="1" customWidth="1"/>
    <col min="9" max="9" width="8.6640625" bestFit="1" customWidth="1"/>
  </cols>
  <sheetData>
    <row r="2" spans="2:13" x14ac:dyDescent="0.3">
      <c r="B2" t="s">
        <v>52</v>
      </c>
      <c r="D2" t="str" cm="1">
        <f t="array" aca="1" ref="D2:D351" ca="1">INDEX(M2:M55,_xlfn.RANDARRAY(350,,1,ROWS(M2:M55),1))</f>
        <v>ELCAP</v>
      </c>
      <c r="E2" t="str" cm="1">
        <f t="array" aca="1" ref="E2:E351" ca="1">INDEX(B2:B57,_xlfn.RANDARRAY(350,,1,ROWS(B2:B57),1))</f>
        <v>Online</v>
      </c>
      <c r="G2" s="1" t="s">
        <v>56</v>
      </c>
      <c r="H2" s="1" t="s">
        <v>59</v>
      </c>
      <c r="I2" s="1" t="s">
        <v>58</v>
      </c>
      <c r="M2" t="s">
        <v>97</v>
      </c>
    </row>
    <row r="3" spans="2:13" x14ac:dyDescent="0.3">
      <c r="B3" t="s">
        <v>52</v>
      </c>
      <c r="D3" t="str">
        <f ca="1"/>
        <v>ELCAP</v>
      </c>
      <c r="E3" t="str">
        <f ca="1"/>
        <v>Online</v>
      </c>
      <c r="G3" t="s">
        <v>54</v>
      </c>
      <c r="H3" cm="1">
        <f t="array" ref="H3:H7">COUNTIFS(B2:B57,G3:G7)</f>
        <v>5</v>
      </c>
      <c r="I3" s="18" cm="1">
        <f t="array" ref="I3:I8">H3:H8/H8</f>
        <v>8.9285714285714288E-2</v>
      </c>
      <c r="M3" t="s">
        <v>90</v>
      </c>
    </row>
    <row r="4" spans="2:13" x14ac:dyDescent="0.3">
      <c r="B4" t="s">
        <v>52</v>
      </c>
      <c r="D4" t="str">
        <f ca="1"/>
        <v>Art, Design &amp; Communication</v>
      </c>
      <c r="E4" t="str">
        <f ca="1"/>
        <v>Online</v>
      </c>
      <c r="G4" t="s">
        <v>57</v>
      </c>
      <c r="H4">
        <v>15</v>
      </c>
      <c r="I4" s="18">
        <v>0.26785714285714285</v>
      </c>
      <c r="M4" t="s">
        <v>91</v>
      </c>
    </row>
    <row r="5" spans="2:13" x14ac:dyDescent="0.3">
      <c r="B5" t="s">
        <v>52</v>
      </c>
      <c r="D5" t="str">
        <f ca="1"/>
        <v>Exploratory</v>
      </c>
      <c r="E5" t="str">
        <f ca="1"/>
        <v>Flexible: Online &amp; Zoom</v>
      </c>
      <c r="G5" t="s">
        <v>55</v>
      </c>
      <c r="H5">
        <v>6</v>
      </c>
      <c r="I5" s="18">
        <v>0.10714285714285714</v>
      </c>
      <c r="M5" t="s">
        <v>92</v>
      </c>
    </row>
    <row r="6" spans="2:13" x14ac:dyDescent="0.3">
      <c r="B6" t="s">
        <v>52</v>
      </c>
      <c r="D6" t="str">
        <f ca="1"/>
        <v>Education, Human Services &amp; Law</v>
      </c>
      <c r="E6" t="str">
        <f ca="1"/>
        <v>Flexible: Online &amp; Zoom</v>
      </c>
      <c r="G6" t="s">
        <v>53</v>
      </c>
      <c r="H6">
        <v>9</v>
      </c>
      <c r="I6" s="18">
        <v>0.16071428571428573</v>
      </c>
      <c r="M6" t="s">
        <v>93</v>
      </c>
    </row>
    <row r="7" spans="2:13" x14ac:dyDescent="0.3">
      <c r="B7" t="s">
        <v>52</v>
      </c>
      <c r="D7" t="str">
        <f ca="1"/>
        <v>Education, Human Services &amp; Law</v>
      </c>
      <c r="E7" t="str">
        <f ca="1"/>
        <v>Flexible: Online &amp; Zoom</v>
      </c>
      <c r="G7" t="s">
        <v>52</v>
      </c>
      <c r="H7">
        <v>21</v>
      </c>
      <c r="I7" s="18">
        <v>0.375</v>
      </c>
      <c r="M7" t="s">
        <v>94</v>
      </c>
    </row>
    <row r="8" spans="2:13" x14ac:dyDescent="0.3">
      <c r="B8" t="s">
        <v>52</v>
      </c>
      <c r="D8" t="str">
        <f ca="1"/>
        <v>Art, Design &amp; Communication</v>
      </c>
      <c r="E8" t="str">
        <f ca="1"/>
        <v>Hybrid</v>
      </c>
      <c r="G8" t="s">
        <v>15</v>
      </c>
      <c r="H8">
        <f>SUM(_xlfn.ANCHORARRAY(H3))</f>
        <v>56</v>
      </c>
      <c r="I8" s="18">
        <v>1</v>
      </c>
      <c r="M8" t="s">
        <v>95</v>
      </c>
    </row>
    <row r="9" spans="2:13" x14ac:dyDescent="0.3">
      <c r="B9" t="s">
        <v>52</v>
      </c>
      <c r="D9" t="str">
        <f ca="1"/>
        <v>STEM</v>
      </c>
      <c r="E9" t="str">
        <f ca="1"/>
        <v>Hybrid</v>
      </c>
      <c r="M9" t="s">
        <v>96</v>
      </c>
    </row>
    <row r="10" spans="2:13" x14ac:dyDescent="0.3">
      <c r="B10" t="s">
        <v>52</v>
      </c>
      <c r="D10" t="str">
        <f ca="1"/>
        <v>ELCAP</v>
      </c>
      <c r="E10" t="str">
        <f ca="1"/>
        <v>Flexible: Online &amp; Zoom</v>
      </c>
      <c r="M10" t="s">
        <v>97</v>
      </c>
    </row>
    <row r="11" spans="2:13" x14ac:dyDescent="0.3">
      <c r="B11" t="s">
        <v>52</v>
      </c>
      <c r="D11" t="str">
        <f ca="1"/>
        <v>Humanities &amp; Social Sciences</v>
      </c>
      <c r="E11" t="str">
        <f ca="1"/>
        <v>Flexible: Online &amp; Zoom</v>
      </c>
      <c r="M11" t="s">
        <v>90</v>
      </c>
    </row>
    <row r="12" spans="2:13" x14ac:dyDescent="0.3">
      <c r="B12" t="s">
        <v>52</v>
      </c>
      <c r="D12" t="str">
        <f ca="1"/>
        <v>ELCAP</v>
      </c>
      <c r="E12" t="str">
        <f ca="1"/>
        <v>Flexible: Online &amp; Zoom</v>
      </c>
      <c r="M12" t="s">
        <v>91</v>
      </c>
    </row>
    <row r="13" spans="2:13" x14ac:dyDescent="0.3">
      <c r="B13" t="s">
        <v>52</v>
      </c>
      <c r="D13" t="str">
        <f ca="1"/>
        <v>Health, Wellness &amp; Fitness</v>
      </c>
      <c r="E13" t="str">
        <f ca="1"/>
        <v>Online</v>
      </c>
      <c r="M13" t="s">
        <v>92</v>
      </c>
    </row>
    <row r="14" spans="2:13" x14ac:dyDescent="0.3">
      <c r="B14" t="s">
        <v>52</v>
      </c>
      <c r="D14" t="str">
        <f ca="1"/>
        <v>Humanities &amp; Social Sciences</v>
      </c>
      <c r="E14" t="str">
        <f ca="1"/>
        <v>Flexible: Online &amp; Zoom</v>
      </c>
      <c r="M14" t="s">
        <v>93</v>
      </c>
    </row>
    <row r="15" spans="2:13" x14ac:dyDescent="0.3">
      <c r="B15" t="s">
        <v>52</v>
      </c>
      <c r="D15" t="str">
        <f ca="1"/>
        <v>Art, Design &amp; Communication</v>
      </c>
      <c r="E15" t="str">
        <f ca="1"/>
        <v>Online</v>
      </c>
      <c r="M15" t="s">
        <v>94</v>
      </c>
    </row>
    <row r="16" spans="2:13" x14ac:dyDescent="0.3">
      <c r="B16" t="s">
        <v>52</v>
      </c>
      <c r="D16" t="str">
        <f ca="1"/>
        <v>Art, Design &amp; Communication</v>
      </c>
      <c r="E16" t="str">
        <f ca="1"/>
        <v>Hybrid</v>
      </c>
      <c r="M16" t="s">
        <v>95</v>
      </c>
    </row>
    <row r="17" spans="2:13" x14ac:dyDescent="0.3">
      <c r="B17" t="s">
        <v>52</v>
      </c>
      <c r="D17" t="str">
        <f ca="1"/>
        <v>ELCAP</v>
      </c>
      <c r="E17" t="str">
        <f ca="1"/>
        <v>FaceToFace</v>
      </c>
      <c r="M17" t="s">
        <v>96</v>
      </c>
    </row>
    <row r="18" spans="2:13" x14ac:dyDescent="0.3">
      <c r="B18" t="s">
        <v>52</v>
      </c>
      <c r="D18" t="str">
        <f ca="1"/>
        <v>STEM</v>
      </c>
      <c r="E18" t="str">
        <f ca="1"/>
        <v>Flexible: Online &amp; Zoom</v>
      </c>
      <c r="M18" t="s">
        <v>90</v>
      </c>
    </row>
    <row r="19" spans="2:13" x14ac:dyDescent="0.3">
      <c r="B19" t="s">
        <v>52</v>
      </c>
      <c r="D19" t="str">
        <f ca="1"/>
        <v>STEM</v>
      </c>
      <c r="E19" t="str">
        <f ca="1"/>
        <v>Online</v>
      </c>
      <c r="M19" t="s">
        <v>91</v>
      </c>
    </row>
    <row r="20" spans="2:13" x14ac:dyDescent="0.3">
      <c r="B20" t="s">
        <v>52</v>
      </c>
      <c r="D20" t="str">
        <f ca="1"/>
        <v>Art, Design &amp; Communication</v>
      </c>
      <c r="E20" t="str">
        <f ca="1"/>
        <v>Online</v>
      </c>
      <c r="M20" t="s">
        <v>92</v>
      </c>
    </row>
    <row r="21" spans="2:13" x14ac:dyDescent="0.3">
      <c r="B21" t="s">
        <v>52</v>
      </c>
      <c r="D21" t="str">
        <f ca="1"/>
        <v>Business, Hospitality &amp; Tourism</v>
      </c>
      <c r="E21" t="str">
        <f ca="1"/>
        <v>Flexible: Online &amp; Zoom</v>
      </c>
      <c r="M21" t="s">
        <v>93</v>
      </c>
    </row>
    <row r="22" spans="2:13" x14ac:dyDescent="0.3">
      <c r="B22" t="s">
        <v>52</v>
      </c>
      <c r="D22" t="str">
        <f ca="1"/>
        <v>STEM</v>
      </c>
      <c r="E22" t="str">
        <f ca="1"/>
        <v>Online</v>
      </c>
      <c r="M22" t="s">
        <v>95</v>
      </c>
    </row>
    <row r="23" spans="2:13" x14ac:dyDescent="0.3">
      <c r="B23" t="s">
        <v>53</v>
      </c>
      <c r="D23" t="str">
        <f ca="1"/>
        <v>Art, Design &amp; Communication</v>
      </c>
      <c r="E23" t="str">
        <f ca="1"/>
        <v>Hybrid</v>
      </c>
      <c r="M23" t="s">
        <v>91</v>
      </c>
    </row>
    <row r="24" spans="2:13" x14ac:dyDescent="0.3">
      <c r="B24" t="s">
        <v>53</v>
      </c>
      <c r="D24" t="str">
        <f ca="1"/>
        <v>Health, Wellness &amp; Fitness</v>
      </c>
      <c r="E24" t="str">
        <f ca="1"/>
        <v>FaceToFace</v>
      </c>
      <c r="M24" t="s">
        <v>92</v>
      </c>
    </row>
    <row r="25" spans="2:13" x14ac:dyDescent="0.3">
      <c r="B25" t="s">
        <v>53</v>
      </c>
      <c r="D25" t="str">
        <f ca="1"/>
        <v>Business, Hospitality &amp; Tourism</v>
      </c>
      <c r="E25" t="str">
        <f ca="1"/>
        <v>HighFlex: FaceToFace &amp; Zoom</v>
      </c>
      <c r="M25" t="s">
        <v>93</v>
      </c>
    </row>
    <row r="26" spans="2:13" x14ac:dyDescent="0.3">
      <c r="B26" t="s">
        <v>53</v>
      </c>
      <c r="D26" t="str">
        <f ca="1"/>
        <v>Business, Hospitality &amp; Tourism</v>
      </c>
      <c r="E26" t="str">
        <f ca="1"/>
        <v>Hybrid</v>
      </c>
      <c r="M26" t="s">
        <v>95</v>
      </c>
    </row>
    <row r="27" spans="2:13" x14ac:dyDescent="0.3">
      <c r="B27" t="s">
        <v>53</v>
      </c>
      <c r="D27" t="str">
        <f ca="1"/>
        <v>Humanities &amp; Social Sciences</v>
      </c>
      <c r="E27" t="str">
        <f ca="1"/>
        <v>Online</v>
      </c>
      <c r="M27" t="s">
        <v>93</v>
      </c>
    </row>
    <row r="28" spans="2:13" x14ac:dyDescent="0.3">
      <c r="B28" t="s">
        <v>53</v>
      </c>
      <c r="D28" t="str">
        <f ca="1"/>
        <v>Health, Wellness &amp; Fitness</v>
      </c>
      <c r="E28" t="str">
        <f ca="1"/>
        <v>FaceToFace</v>
      </c>
      <c r="M28" t="s">
        <v>93</v>
      </c>
    </row>
    <row r="29" spans="2:13" x14ac:dyDescent="0.3">
      <c r="B29" t="s">
        <v>53</v>
      </c>
      <c r="D29" t="str">
        <f ca="1"/>
        <v>ELCAP</v>
      </c>
      <c r="E29" t="str">
        <f ca="1"/>
        <v>Online</v>
      </c>
      <c r="M29" t="s">
        <v>97</v>
      </c>
    </row>
    <row r="30" spans="2:13" x14ac:dyDescent="0.3">
      <c r="B30" t="s">
        <v>53</v>
      </c>
      <c r="D30" t="str">
        <f ca="1"/>
        <v>Art, Design &amp; Communication</v>
      </c>
      <c r="E30" t="str">
        <f ca="1"/>
        <v>Online</v>
      </c>
      <c r="M30" t="s">
        <v>90</v>
      </c>
    </row>
    <row r="31" spans="2:13" x14ac:dyDescent="0.3">
      <c r="B31" t="s">
        <v>53</v>
      </c>
      <c r="D31" t="str">
        <f ca="1"/>
        <v>STEM</v>
      </c>
      <c r="E31" t="str">
        <f ca="1"/>
        <v>Online</v>
      </c>
      <c r="M31" t="s">
        <v>91</v>
      </c>
    </row>
    <row r="32" spans="2:13" x14ac:dyDescent="0.3">
      <c r="B32" t="s">
        <v>54</v>
      </c>
      <c r="D32" t="str">
        <f ca="1"/>
        <v>Education, Human Services &amp; Law</v>
      </c>
      <c r="E32" t="str">
        <f ca="1"/>
        <v>FaceToFace</v>
      </c>
      <c r="M32" t="s">
        <v>92</v>
      </c>
    </row>
    <row r="33" spans="2:13" x14ac:dyDescent="0.3">
      <c r="B33" t="s">
        <v>54</v>
      </c>
      <c r="D33" t="str">
        <f ca="1"/>
        <v>Business, Hospitality &amp; Tourism</v>
      </c>
      <c r="E33" t="str">
        <f ca="1"/>
        <v>Flexible: Online &amp; Zoom</v>
      </c>
      <c r="M33" t="s">
        <v>93</v>
      </c>
    </row>
    <row r="34" spans="2:13" x14ac:dyDescent="0.3">
      <c r="B34" t="s">
        <v>54</v>
      </c>
      <c r="D34" t="str">
        <f ca="1"/>
        <v>ELCAP</v>
      </c>
      <c r="E34" t="str">
        <f ca="1"/>
        <v>Hybrid</v>
      </c>
      <c r="M34" t="s">
        <v>94</v>
      </c>
    </row>
    <row r="35" spans="2:13" x14ac:dyDescent="0.3">
      <c r="B35" t="s">
        <v>54</v>
      </c>
      <c r="D35" t="str">
        <f ca="1"/>
        <v>ELCAP</v>
      </c>
      <c r="E35" t="str">
        <f ca="1"/>
        <v>FaceToFace</v>
      </c>
      <c r="M35" t="s">
        <v>95</v>
      </c>
    </row>
    <row r="36" spans="2:13" x14ac:dyDescent="0.3">
      <c r="B36" t="s">
        <v>54</v>
      </c>
      <c r="D36" t="str">
        <f ca="1"/>
        <v>Humanities &amp; Social Sciences</v>
      </c>
      <c r="E36" t="str">
        <f ca="1"/>
        <v>Hybrid</v>
      </c>
      <c r="M36" t="s">
        <v>96</v>
      </c>
    </row>
    <row r="37" spans="2:13" x14ac:dyDescent="0.3">
      <c r="B37" t="s">
        <v>55</v>
      </c>
      <c r="D37" t="str">
        <f ca="1"/>
        <v>STEM</v>
      </c>
      <c r="E37" t="str">
        <f ca="1"/>
        <v>Hybrid</v>
      </c>
      <c r="M37" t="s">
        <v>97</v>
      </c>
    </row>
    <row r="38" spans="2:13" x14ac:dyDescent="0.3">
      <c r="B38" t="s">
        <v>55</v>
      </c>
      <c r="D38" t="str">
        <f ca="1"/>
        <v>Humanities &amp; Social Sciences</v>
      </c>
      <c r="E38" t="str">
        <f ca="1"/>
        <v>FaceToFace</v>
      </c>
      <c r="M38" t="s">
        <v>90</v>
      </c>
    </row>
    <row r="39" spans="2:13" x14ac:dyDescent="0.3">
      <c r="B39" t="s">
        <v>55</v>
      </c>
      <c r="D39" t="str">
        <f ca="1"/>
        <v>Exploratory</v>
      </c>
      <c r="E39" t="str">
        <f ca="1"/>
        <v>Flexible: Online &amp; Zoom</v>
      </c>
      <c r="M39" t="s">
        <v>91</v>
      </c>
    </row>
    <row r="40" spans="2:13" x14ac:dyDescent="0.3">
      <c r="B40" t="s">
        <v>55</v>
      </c>
      <c r="D40" t="str">
        <f ca="1"/>
        <v>Health, Wellness &amp; Fitness</v>
      </c>
      <c r="E40" t="str">
        <f ca="1"/>
        <v>Online</v>
      </c>
      <c r="M40" t="s">
        <v>92</v>
      </c>
    </row>
    <row r="41" spans="2:13" x14ac:dyDescent="0.3">
      <c r="B41" t="s">
        <v>55</v>
      </c>
      <c r="D41" t="str">
        <f ca="1"/>
        <v>Education, Human Services &amp; Law</v>
      </c>
      <c r="E41" t="str">
        <f ca="1"/>
        <v>Flexible: Online &amp; Zoom</v>
      </c>
      <c r="M41" t="s">
        <v>93</v>
      </c>
    </row>
    <row r="42" spans="2:13" x14ac:dyDescent="0.3">
      <c r="B42" t="s">
        <v>55</v>
      </c>
      <c r="D42" t="str">
        <f ca="1"/>
        <v>ELCAP</v>
      </c>
      <c r="E42" t="str">
        <f ca="1"/>
        <v>Flexible: Online &amp; Zoom</v>
      </c>
      <c r="M42" t="s">
        <v>94</v>
      </c>
    </row>
    <row r="43" spans="2:13" x14ac:dyDescent="0.3">
      <c r="B43" t="s">
        <v>57</v>
      </c>
      <c r="D43" t="str">
        <f ca="1"/>
        <v>Business, Hospitality &amp; Tourism</v>
      </c>
      <c r="E43" t="str">
        <f ca="1"/>
        <v>HighFlex: FaceToFace &amp; Zoom</v>
      </c>
      <c r="M43" t="s">
        <v>95</v>
      </c>
    </row>
    <row r="44" spans="2:13" x14ac:dyDescent="0.3">
      <c r="B44" t="s">
        <v>57</v>
      </c>
      <c r="D44" t="str">
        <f ca="1"/>
        <v>Education, Human Services &amp; Law</v>
      </c>
      <c r="E44" t="str">
        <f ca="1"/>
        <v>Online</v>
      </c>
      <c r="M44" t="s">
        <v>96</v>
      </c>
    </row>
    <row r="45" spans="2:13" x14ac:dyDescent="0.3">
      <c r="B45" t="s">
        <v>57</v>
      </c>
      <c r="D45" t="str">
        <f ca="1"/>
        <v>Education, Human Services &amp; Law</v>
      </c>
      <c r="E45" t="str">
        <f ca="1"/>
        <v>Flexible: Online &amp; Zoom</v>
      </c>
      <c r="M45" t="s">
        <v>90</v>
      </c>
    </row>
    <row r="46" spans="2:13" x14ac:dyDescent="0.3">
      <c r="B46" t="s">
        <v>57</v>
      </c>
      <c r="D46" t="str">
        <f ca="1"/>
        <v>ELCAP</v>
      </c>
      <c r="E46" t="str">
        <f ca="1"/>
        <v>Online</v>
      </c>
      <c r="M46" t="s">
        <v>91</v>
      </c>
    </row>
    <row r="47" spans="2:13" x14ac:dyDescent="0.3">
      <c r="B47" t="s">
        <v>57</v>
      </c>
      <c r="D47" t="str">
        <f ca="1"/>
        <v>Education, Human Services &amp; Law</v>
      </c>
      <c r="E47" t="str">
        <f ca="1"/>
        <v>HighFlex: FaceToFace &amp; Zoom</v>
      </c>
      <c r="M47" t="s">
        <v>92</v>
      </c>
    </row>
    <row r="48" spans="2:13" x14ac:dyDescent="0.3">
      <c r="B48" t="s">
        <v>57</v>
      </c>
      <c r="D48" t="str">
        <f ca="1"/>
        <v>Business, Hospitality &amp; Tourism</v>
      </c>
      <c r="E48" t="str">
        <f ca="1"/>
        <v>Online</v>
      </c>
      <c r="M48" t="s">
        <v>93</v>
      </c>
    </row>
    <row r="49" spans="2:13" x14ac:dyDescent="0.3">
      <c r="B49" t="s">
        <v>57</v>
      </c>
      <c r="D49" t="str">
        <f ca="1"/>
        <v>Business, Hospitality &amp; Tourism</v>
      </c>
      <c r="E49" t="str">
        <f ca="1"/>
        <v>HighFlex: FaceToFace &amp; Zoom</v>
      </c>
      <c r="M49" t="s">
        <v>95</v>
      </c>
    </row>
    <row r="50" spans="2:13" x14ac:dyDescent="0.3">
      <c r="B50" t="s">
        <v>57</v>
      </c>
      <c r="D50" t="str">
        <f ca="1"/>
        <v>Art, Design &amp; Communication</v>
      </c>
      <c r="E50" t="str">
        <f ca="1"/>
        <v>Flexible: Online &amp; Zoom</v>
      </c>
      <c r="M50" t="s">
        <v>91</v>
      </c>
    </row>
    <row r="51" spans="2:13" x14ac:dyDescent="0.3">
      <c r="B51" t="s">
        <v>57</v>
      </c>
      <c r="D51" t="str">
        <f ca="1"/>
        <v>STEM</v>
      </c>
      <c r="E51" t="str">
        <f ca="1"/>
        <v>Hybrid</v>
      </c>
      <c r="M51" t="s">
        <v>92</v>
      </c>
    </row>
    <row r="52" spans="2:13" x14ac:dyDescent="0.3">
      <c r="B52" t="s">
        <v>57</v>
      </c>
      <c r="D52" t="str">
        <f ca="1"/>
        <v>Humanities &amp; Social Sciences</v>
      </c>
      <c r="E52" t="str">
        <f ca="1"/>
        <v>Online</v>
      </c>
      <c r="M52" t="s">
        <v>93</v>
      </c>
    </row>
    <row r="53" spans="2:13" x14ac:dyDescent="0.3">
      <c r="B53" t="s">
        <v>57</v>
      </c>
      <c r="D53" t="str">
        <f ca="1"/>
        <v>Art, Design &amp; Communication</v>
      </c>
      <c r="E53" t="str">
        <f ca="1"/>
        <v>Online</v>
      </c>
      <c r="M53" t="s">
        <v>95</v>
      </c>
    </row>
    <row r="54" spans="2:13" x14ac:dyDescent="0.3">
      <c r="B54" t="s">
        <v>57</v>
      </c>
      <c r="D54" t="str">
        <f ca="1"/>
        <v>Business, Hospitality &amp; Tourism</v>
      </c>
      <c r="E54" t="str">
        <f ca="1"/>
        <v>HighFlex: FaceToFace &amp; Zoom</v>
      </c>
      <c r="M54" t="s">
        <v>93</v>
      </c>
    </row>
    <row r="55" spans="2:13" x14ac:dyDescent="0.3">
      <c r="B55" t="s">
        <v>57</v>
      </c>
      <c r="D55" t="str">
        <f ca="1"/>
        <v>Business, Hospitality &amp; Tourism</v>
      </c>
      <c r="E55" t="str">
        <f ca="1"/>
        <v>Hybrid</v>
      </c>
      <c r="M55" t="s">
        <v>93</v>
      </c>
    </row>
    <row r="56" spans="2:13" x14ac:dyDescent="0.3">
      <c r="B56" t="s">
        <v>57</v>
      </c>
      <c r="D56" t="str">
        <f ca="1"/>
        <v>Education, Human Services &amp; Law</v>
      </c>
      <c r="E56" t="str">
        <f ca="1"/>
        <v>Online</v>
      </c>
    </row>
    <row r="57" spans="2:13" x14ac:dyDescent="0.3">
      <c r="B57" t="s">
        <v>57</v>
      </c>
      <c r="D57" t="str">
        <f ca="1"/>
        <v>ELCAP</v>
      </c>
      <c r="E57" t="str">
        <f ca="1"/>
        <v>Online</v>
      </c>
    </row>
    <row r="58" spans="2:13" x14ac:dyDescent="0.3">
      <c r="D58" t="str">
        <f ca="1"/>
        <v>Health, Wellness &amp; Fitness</v>
      </c>
      <c r="E58" t="str">
        <f ca="1"/>
        <v>Flexible: Online &amp; Zoom</v>
      </c>
    </row>
    <row r="59" spans="2:13" x14ac:dyDescent="0.3">
      <c r="D59" t="str">
        <f ca="1"/>
        <v>Business, Hospitality &amp; Tourism</v>
      </c>
      <c r="E59" t="str">
        <f ca="1"/>
        <v>Online</v>
      </c>
    </row>
    <row r="60" spans="2:13" x14ac:dyDescent="0.3">
      <c r="D60" t="str">
        <f ca="1"/>
        <v>ELCAP</v>
      </c>
      <c r="E60" t="str">
        <f ca="1"/>
        <v>FaceToFace</v>
      </c>
    </row>
    <row r="61" spans="2:13" x14ac:dyDescent="0.3">
      <c r="D61" t="str">
        <f ca="1"/>
        <v>STEM</v>
      </c>
      <c r="E61" t="str">
        <f ca="1"/>
        <v>HighFlex: FaceToFace &amp; Zoom</v>
      </c>
    </row>
    <row r="62" spans="2:13" x14ac:dyDescent="0.3">
      <c r="D62" t="str">
        <f ca="1"/>
        <v>Business, Hospitality &amp; Tourism</v>
      </c>
      <c r="E62" t="str">
        <f ca="1"/>
        <v>Online</v>
      </c>
    </row>
    <row r="63" spans="2:13" x14ac:dyDescent="0.3">
      <c r="D63" t="str">
        <f ca="1"/>
        <v>Humanities &amp; Social Sciences</v>
      </c>
      <c r="E63" t="str">
        <f ca="1"/>
        <v>Online</v>
      </c>
    </row>
    <row r="64" spans="2:13" x14ac:dyDescent="0.3">
      <c r="D64" t="str">
        <f ca="1"/>
        <v>Health, Wellness &amp; Fitness</v>
      </c>
      <c r="E64" t="str">
        <f ca="1"/>
        <v>Online</v>
      </c>
    </row>
    <row r="65" spans="4:5" x14ac:dyDescent="0.3">
      <c r="D65" t="str">
        <f ca="1"/>
        <v>Exploratory</v>
      </c>
      <c r="E65" t="str">
        <f ca="1"/>
        <v>Online</v>
      </c>
    </row>
    <row r="66" spans="4:5" x14ac:dyDescent="0.3">
      <c r="D66" t="str">
        <f ca="1"/>
        <v>STEM</v>
      </c>
      <c r="E66" t="str">
        <f ca="1"/>
        <v>Online</v>
      </c>
    </row>
    <row r="67" spans="4:5" x14ac:dyDescent="0.3">
      <c r="D67" t="str">
        <f ca="1"/>
        <v>STEM</v>
      </c>
      <c r="E67" t="str">
        <f ca="1"/>
        <v>HighFlex: FaceToFace &amp; Zoom</v>
      </c>
    </row>
    <row r="68" spans="4:5" x14ac:dyDescent="0.3">
      <c r="D68" t="str">
        <f ca="1"/>
        <v>STEM</v>
      </c>
      <c r="E68" t="str">
        <f ca="1"/>
        <v>Flexible: Online &amp; Zoom</v>
      </c>
    </row>
    <row r="69" spans="4:5" x14ac:dyDescent="0.3">
      <c r="D69" t="str">
        <f ca="1"/>
        <v>Education, Human Services &amp; Law</v>
      </c>
      <c r="E69" t="str">
        <f ca="1"/>
        <v>Flexible: Online &amp; Zoom</v>
      </c>
    </row>
    <row r="70" spans="4:5" x14ac:dyDescent="0.3">
      <c r="D70" t="str">
        <f ca="1"/>
        <v>Exploratory</v>
      </c>
      <c r="E70" t="str">
        <f ca="1"/>
        <v>Flexible: Online &amp; Zoom</v>
      </c>
    </row>
    <row r="71" spans="4:5" x14ac:dyDescent="0.3">
      <c r="D71" t="str">
        <f ca="1"/>
        <v>Business, Hospitality &amp; Tourism</v>
      </c>
      <c r="E71" t="str">
        <f ca="1"/>
        <v>FaceToFace</v>
      </c>
    </row>
    <row r="72" spans="4:5" x14ac:dyDescent="0.3">
      <c r="D72" t="str">
        <f ca="1"/>
        <v>Education, Human Services &amp; Law</v>
      </c>
      <c r="E72" t="str">
        <f ca="1"/>
        <v>Online</v>
      </c>
    </row>
    <row r="73" spans="4:5" x14ac:dyDescent="0.3">
      <c r="D73" t="str">
        <f ca="1"/>
        <v>STEM</v>
      </c>
      <c r="E73" t="str">
        <f ca="1"/>
        <v>Online</v>
      </c>
    </row>
    <row r="74" spans="4:5" x14ac:dyDescent="0.3">
      <c r="D74" t="str">
        <f ca="1"/>
        <v>ELCAP</v>
      </c>
      <c r="E74" t="str">
        <f ca="1"/>
        <v>Flexible: Online &amp; Zoom</v>
      </c>
    </row>
    <row r="75" spans="4:5" x14ac:dyDescent="0.3">
      <c r="D75" t="str">
        <f ca="1"/>
        <v>Health, Wellness &amp; Fitness</v>
      </c>
      <c r="E75" t="str">
        <f ca="1"/>
        <v>Hybrid</v>
      </c>
    </row>
    <row r="76" spans="4:5" x14ac:dyDescent="0.3">
      <c r="D76" t="str">
        <f ca="1"/>
        <v>Art, Design &amp; Communication</v>
      </c>
      <c r="E76" t="str">
        <f ca="1"/>
        <v>Online</v>
      </c>
    </row>
    <row r="77" spans="4:5" x14ac:dyDescent="0.3">
      <c r="D77" t="str">
        <f ca="1"/>
        <v>Business, Hospitality &amp; Tourism</v>
      </c>
      <c r="E77" t="str">
        <f ca="1"/>
        <v>Flexible: Online &amp; Zoom</v>
      </c>
    </row>
    <row r="78" spans="4:5" x14ac:dyDescent="0.3">
      <c r="D78" t="str">
        <f ca="1"/>
        <v>Education, Human Services &amp; Law</v>
      </c>
      <c r="E78" t="str">
        <f ca="1"/>
        <v>Online</v>
      </c>
    </row>
    <row r="79" spans="4:5" x14ac:dyDescent="0.3">
      <c r="D79" t="str">
        <f ca="1"/>
        <v>STEM</v>
      </c>
      <c r="E79" t="str">
        <f ca="1"/>
        <v>Online</v>
      </c>
    </row>
    <row r="80" spans="4:5" x14ac:dyDescent="0.3">
      <c r="D80" t="str">
        <f ca="1"/>
        <v>STEM</v>
      </c>
      <c r="E80" t="str">
        <f ca="1"/>
        <v>Flexible: Online &amp; Zoom</v>
      </c>
    </row>
    <row r="81" spans="4:5" x14ac:dyDescent="0.3">
      <c r="D81" t="str">
        <f ca="1"/>
        <v>Humanities &amp; Social Sciences</v>
      </c>
      <c r="E81" t="str">
        <f ca="1"/>
        <v>Online</v>
      </c>
    </row>
    <row r="82" spans="4:5" x14ac:dyDescent="0.3">
      <c r="D82" t="str">
        <f ca="1"/>
        <v>STEM</v>
      </c>
      <c r="E82" t="str">
        <f ca="1"/>
        <v>Flexible: Online &amp; Zoom</v>
      </c>
    </row>
    <row r="83" spans="4:5" x14ac:dyDescent="0.3">
      <c r="D83" t="str">
        <f ca="1"/>
        <v>Education, Human Services &amp; Law</v>
      </c>
      <c r="E83" t="str">
        <f ca="1"/>
        <v>Hybrid</v>
      </c>
    </row>
    <row r="84" spans="4:5" x14ac:dyDescent="0.3">
      <c r="D84" t="str">
        <f ca="1"/>
        <v>Health, Wellness &amp; Fitness</v>
      </c>
      <c r="E84" t="str">
        <f ca="1"/>
        <v>Online</v>
      </c>
    </row>
    <row r="85" spans="4:5" x14ac:dyDescent="0.3">
      <c r="D85" t="str">
        <f ca="1"/>
        <v>ELCAP</v>
      </c>
      <c r="E85" t="str">
        <f ca="1"/>
        <v>Online</v>
      </c>
    </row>
    <row r="86" spans="4:5" x14ac:dyDescent="0.3">
      <c r="D86" t="str">
        <f ca="1"/>
        <v>ELCAP</v>
      </c>
      <c r="E86" t="str">
        <f ca="1"/>
        <v>Online</v>
      </c>
    </row>
    <row r="87" spans="4:5" x14ac:dyDescent="0.3">
      <c r="D87" t="str">
        <f ca="1"/>
        <v>STEM</v>
      </c>
      <c r="E87" t="str">
        <f ca="1"/>
        <v>Flexible: Online &amp; Zoom</v>
      </c>
    </row>
    <row r="88" spans="4:5" x14ac:dyDescent="0.3">
      <c r="D88" t="str">
        <f ca="1"/>
        <v>Education, Human Services &amp; Law</v>
      </c>
      <c r="E88" t="str">
        <f ca="1"/>
        <v>Online</v>
      </c>
    </row>
    <row r="89" spans="4:5" x14ac:dyDescent="0.3">
      <c r="D89" t="str">
        <f ca="1"/>
        <v>ELCAP</v>
      </c>
      <c r="E89" t="str">
        <f ca="1"/>
        <v>Flexible: Online &amp; Zoom</v>
      </c>
    </row>
    <row r="90" spans="4:5" x14ac:dyDescent="0.3">
      <c r="D90" t="str">
        <f ca="1"/>
        <v>Health, Wellness &amp; Fitness</v>
      </c>
      <c r="E90" t="str">
        <f ca="1"/>
        <v>Flexible: Online &amp; Zoom</v>
      </c>
    </row>
    <row r="91" spans="4:5" x14ac:dyDescent="0.3">
      <c r="D91" t="str">
        <f ca="1"/>
        <v>ELCAP</v>
      </c>
      <c r="E91" t="str">
        <f ca="1"/>
        <v>Flexible: Online &amp; Zoom</v>
      </c>
    </row>
    <row r="92" spans="4:5" x14ac:dyDescent="0.3">
      <c r="D92" t="str">
        <f ca="1"/>
        <v>ELCAP</v>
      </c>
      <c r="E92" t="str">
        <f ca="1"/>
        <v>Online</v>
      </c>
    </row>
    <row r="93" spans="4:5" x14ac:dyDescent="0.3">
      <c r="D93" t="str">
        <f ca="1"/>
        <v>ELCAP</v>
      </c>
      <c r="E93" t="str">
        <f ca="1"/>
        <v>Hybrid</v>
      </c>
    </row>
    <row r="94" spans="4:5" x14ac:dyDescent="0.3">
      <c r="D94" t="str">
        <f ca="1"/>
        <v>Health, Wellness &amp; Fitness</v>
      </c>
      <c r="E94" t="str">
        <f ca="1"/>
        <v>Flexible: Online &amp; Zoom</v>
      </c>
    </row>
    <row r="95" spans="4:5" x14ac:dyDescent="0.3">
      <c r="D95" t="str">
        <f ca="1"/>
        <v>STEM</v>
      </c>
      <c r="E95" t="str">
        <f ca="1"/>
        <v>Hybrid</v>
      </c>
    </row>
    <row r="96" spans="4:5" x14ac:dyDescent="0.3">
      <c r="D96" t="str">
        <f ca="1"/>
        <v>ELCAP</v>
      </c>
      <c r="E96" t="str">
        <f ca="1"/>
        <v>FaceToFace</v>
      </c>
    </row>
    <row r="97" spans="4:5" x14ac:dyDescent="0.3">
      <c r="D97" t="str">
        <f ca="1"/>
        <v>STEM</v>
      </c>
      <c r="E97" t="str">
        <f ca="1"/>
        <v>Online</v>
      </c>
    </row>
    <row r="98" spans="4:5" x14ac:dyDescent="0.3">
      <c r="D98" t="str">
        <f ca="1"/>
        <v>Humanities &amp; Social Sciences</v>
      </c>
      <c r="E98" t="str">
        <f ca="1"/>
        <v>Online</v>
      </c>
    </row>
    <row r="99" spans="4:5" x14ac:dyDescent="0.3">
      <c r="D99" t="str">
        <f ca="1"/>
        <v>STEM</v>
      </c>
      <c r="E99" t="str">
        <f ca="1"/>
        <v>Online</v>
      </c>
    </row>
    <row r="100" spans="4:5" x14ac:dyDescent="0.3">
      <c r="D100" t="str">
        <f ca="1"/>
        <v>Humanities &amp; Social Sciences</v>
      </c>
      <c r="E100" t="str">
        <f ca="1"/>
        <v>Hybrid</v>
      </c>
    </row>
    <row r="101" spans="4:5" x14ac:dyDescent="0.3">
      <c r="D101" t="str">
        <f ca="1"/>
        <v>STEM</v>
      </c>
      <c r="E101" t="str">
        <f ca="1"/>
        <v>Online</v>
      </c>
    </row>
    <row r="102" spans="4:5" x14ac:dyDescent="0.3">
      <c r="D102" t="str">
        <f ca="1"/>
        <v>Humanities &amp; Social Sciences</v>
      </c>
      <c r="E102" t="str">
        <f ca="1"/>
        <v>FaceToFace</v>
      </c>
    </row>
    <row r="103" spans="4:5" x14ac:dyDescent="0.3">
      <c r="D103" t="str">
        <f ca="1"/>
        <v>Humanities &amp; Social Sciences</v>
      </c>
      <c r="E103" t="str">
        <f ca="1"/>
        <v>Flexible: Online &amp; Zoom</v>
      </c>
    </row>
    <row r="104" spans="4:5" x14ac:dyDescent="0.3">
      <c r="D104" t="str">
        <f ca="1"/>
        <v>Art, Design &amp; Communication</v>
      </c>
      <c r="E104" t="str">
        <f ca="1"/>
        <v>Flexible: Online &amp; Zoom</v>
      </c>
    </row>
    <row r="105" spans="4:5" x14ac:dyDescent="0.3">
      <c r="D105" t="str">
        <f ca="1"/>
        <v>Education, Human Services &amp; Law</v>
      </c>
      <c r="E105" t="str">
        <f ca="1"/>
        <v>Flexible: Online &amp; Zoom</v>
      </c>
    </row>
    <row r="106" spans="4:5" x14ac:dyDescent="0.3">
      <c r="D106" t="str">
        <f ca="1"/>
        <v>Health, Wellness &amp; Fitness</v>
      </c>
      <c r="E106" t="str">
        <f ca="1"/>
        <v>FaceToFace</v>
      </c>
    </row>
    <row r="107" spans="4:5" x14ac:dyDescent="0.3">
      <c r="D107" t="str">
        <f ca="1"/>
        <v>Education, Human Services &amp; Law</v>
      </c>
      <c r="E107" t="str">
        <f ca="1"/>
        <v>FaceToFace</v>
      </c>
    </row>
    <row r="108" spans="4:5" x14ac:dyDescent="0.3">
      <c r="D108" t="str">
        <f ca="1"/>
        <v>ELCAP</v>
      </c>
      <c r="E108" t="str">
        <f ca="1"/>
        <v>Flexible: Online &amp; Zoom</v>
      </c>
    </row>
    <row r="109" spans="4:5" x14ac:dyDescent="0.3">
      <c r="D109" t="str">
        <f ca="1"/>
        <v>Education, Human Services &amp; Law</v>
      </c>
      <c r="E109" t="str">
        <f ca="1"/>
        <v>Flexible: Online &amp; Zoom</v>
      </c>
    </row>
    <row r="110" spans="4:5" x14ac:dyDescent="0.3">
      <c r="D110" t="str">
        <f ca="1"/>
        <v>ELCAP</v>
      </c>
      <c r="E110" t="str">
        <f ca="1"/>
        <v>Hybrid</v>
      </c>
    </row>
    <row r="111" spans="4:5" x14ac:dyDescent="0.3">
      <c r="D111" t="str">
        <f ca="1"/>
        <v>Education, Human Services &amp; Law</v>
      </c>
      <c r="E111" t="str">
        <f ca="1"/>
        <v>Flexible: Online &amp; Zoom</v>
      </c>
    </row>
    <row r="112" spans="4:5" x14ac:dyDescent="0.3">
      <c r="D112" t="str">
        <f ca="1"/>
        <v>Education, Human Services &amp; Law</v>
      </c>
      <c r="E112" t="str">
        <f ca="1"/>
        <v>Online</v>
      </c>
    </row>
    <row r="113" spans="4:5" x14ac:dyDescent="0.3">
      <c r="D113" t="str">
        <f ca="1"/>
        <v>STEM</v>
      </c>
      <c r="E113" t="str">
        <f ca="1"/>
        <v>Flexible: Online &amp; Zoom</v>
      </c>
    </row>
    <row r="114" spans="4:5" x14ac:dyDescent="0.3">
      <c r="D114" t="str">
        <f ca="1"/>
        <v>STEM</v>
      </c>
      <c r="E114" t="str">
        <f ca="1"/>
        <v>Flexible: Online &amp; Zoom</v>
      </c>
    </row>
    <row r="115" spans="4:5" x14ac:dyDescent="0.3">
      <c r="D115" t="str">
        <f ca="1"/>
        <v>Health, Wellness &amp; Fitness</v>
      </c>
      <c r="E115" t="str">
        <f ca="1"/>
        <v>Hybrid</v>
      </c>
    </row>
    <row r="116" spans="4:5" x14ac:dyDescent="0.3">
      <c r="D116" t="str">
        <f ca="1"/>
        <v>STEM</v>
      </c>
      <c r="E116" t="str">
        <f ca="1"/>
        <v>Flexible: Online &amp; Zoom</v>
      </c>
    </row>
    <row r="117" spans="4:5" x14ac:dyDescent="0.3">
      <c r="D117" t="str">
        <f ca="1"/>
        <v>Art, Design &amp; Communication</v>
      </c>
      <c r="E117" t="str">
        <f ca="1"/>
        <v>Online</v>
      </c>
    </row>
    <row r="118" spans="4:5" x14ac:dyDescent="0.3">
      <c r="D118" t="str">
        <f ca="1"/>
        <v>STEM</v>
      </c>
      <c r="E118" t="str">
        <f ca="1"/>
        <v>Online</v>
      </c>
    </row>
    <row r="119" spans="4:5" x14ac:dyDescent="0.3">
      <c r="D119" t="str">
        <f ca="1"/>
        <v>Art, Design &amp; Communication</v>
      </c>
      <c r="E119" t="str">
        <f ca="1"/>
        <v>Flexible: Online &amp; Zoom</v>
      </c>
    </row>
    <row r="120" spans="4:5" x14ac:dyDescent="0.3">
      <c r="D120" t="str">
        <f ca="1"/>
        <v>STEM</v>
      </c>
      <c r="E120" t="str">
        <f ca="1"/>
        <v>Online</v>
      </c>
    </row>
    <row r="121" spans="4:5" x14ac:dyDescent="0.3">
      <c r="D121" t="str">
        <f ca="1"/>
        <v>Humanities &amp; Social Sciences</v>
      </c>
      <c r="E121" t="str">
        <f ca="1"/>
        <v>HighFlex: FaceToFace &amp; Zoom</v>
      </c>
    </row>
    <row r="122" spans="4:5" x14ac:dyDescent="0.3">
      <c r="D122" t="str">
        <f ca="1"/>
        <v>STEM</v>
      </c>
      <c r="E122" t="str">
        <f ca="1"/>
        <v>FaceToFace</v>
      </c>
    </row>
    <row r="123" spans="4:5" x14ac:dyDescent="0.3">
      <c r="D123" t="str">
        <f ca="1"/>
        <v>Business, Hospitality &amp; Tourism</v>
      </c>
      <c r="E123" t="str">
        <f ca="1"/>
        <v>HighFlex: FaceToFace &amp; Zoom</v>
      </c>
    </row>
    <row r="124" spans="4:5" x14ac:dyDescent="0.3">
      <c r="D124" t="str">
        <f ca="1"/>
        <v>STEM</v>
      </c>
      <c r="E124" t="str">
        <f ca="1"/>
        <v>HighFlex: FaceToFace &amp; Zoom</v>
      </c>
    </row>
    <row r="125" spans="4:5" x14ac:dyDescent="0.3">
      <c r="D125" t="str">
        <f ca="1"/>
        <v>STEM</v>
      </c>
      <c r="E125" t="str">
        <f ca="1"/>
        <v>Online</v>
      </c>
    </row>
    <row r="126" spans="4:5" x14ac:dyDescent="0.3">
      <c r="D126" t="str">
        <f ca="1"/>
        <v>Exploratory</v>
      </c>
      <c r="E126" t="str">
        <f ca="1"/>
        <v>Flexible: Online &amp; Zoom</v>
      </c>
    </row>
    <row r="127" spans="4:5" x14ac:dyDescent="0.3">
      <c r="D127" t="str">
        <f ca="1"/>
        <v>Humanities &amp; Social Sciences</v>
      </c>
      <c r="E127" t="str">
        <f ca="1"/>
        <v>Online</v>
      </c>
    </row>
    <row r="128" spans="4:5" x14ac:dyDescent="0.3">
      <c r="D128" t="str">
        <f ca="1"/>
        <v>Art, Design &amp; Communication</v>
      </c>
      <c r="E128" t="str">
        <f ca="1"/>
        <v>Online</v>
      </c>
    </row>
    <row r="129" spans="4:5" x14ac:dyDescent="0.3">
      <c r="D129" t="str">
        <f ca="1"/>
        <v>STEM</v>
      </c>
      <c r="E129" t="str">
        <f ca="1"/>
        <v>Flexible: Online &amp; Zoom</v>
      </c>
    </row>
    <row r="130" spans="4:5" x14ac:dyDescent="0.3">
      <c r="D130" t="str">
        <f ca="1"/>
        <v>ELCAP</v>
      </c>
      <c r="E130" t="str">
        <f ca="1"/>
        <v>Flexible: Online &amp; Zoom</v>
      </c>
    </row>
    <row r="131" spans="4:5" x14ac:dyDescent="0.3">
      <c r="D131" t="str">
        <f ca="1"/>
        <v>STEM</v>
      </c>
      <c r="E131" t="str">
        <f ca="1"/>
        <v>Online</v>
      </c>
    </row>
    <row r="132" spans="4:5" x14ac:dyDescent="0.3">
      <c r="D132" t="str">
        <f ca="1"/>
        <v>ELCAP</v>
      </c>
      <c r="E132" t="str">
        <f ca="1"/>
        <v>Hybrid</v>
      </c>
    </row>
    <row r="133" spans="4:5" x14ac:dyDescent="0.3">
      <c r="D133" t="str">
        <f ca="1"/>
        <v>Health, Wellness &amp; Fitness</v>
      </c>
      <c r="E133" t="str">
        <f ca="1"/>
        <v>Online</v>
      </c>
    </row>
    <row r="134" spans="4:5" x14ac:dyDescent="0.3">
      <c r="D134" t="str">
        <f ca="1"/>
        <v>Health, Wellness &amp; Fitness</v>
      </c>
      <c r="E134" t="str">
        <f ca="1"/>
        <v>Hybrid</v>
      </c>
    </row>
    <row r="135" spans="4:5" x14ac:dyDescent="0.3">
      <c r="D135" t="str">
        <f ca="1"/>
        <v>STEM</v>
      </c>
      <c r="E135" t="str">
        <f ca="1"/>
        <v>Online</v>
      </c>
    </row>
    <row r="136" spans="4:5" x14ac:dyDescent="0.3">
      <c r="D136" t="str">
        <f ca="1"/>
        <v>Education, Human Services &amp; Law</v>
      </c>
      <c r="E136" t="str">
        <f ca="1"/>
        <v>Online</v>
      </c>
    </row>
    <row r="137" spans="4:5" x14ac:dyDescent="0.3">
      <c r="D137" t="str">
        <f ca="1"/>
        <v>Health, Wellness &amp; Fitness</v>
      </c>
      <c r="E137" t="str">
        <f ca="1"/>
        <v>Online</v>
      </c>
    </row>
    <row r="138" spans="4:5" x14ac:dyDescent="0.3">
      <c r="D138" t="str">
        <f ca="1"/>
        <v>ELCAP</v>
      </c>
      <c r="E138" t="str">
        <f ca="1"/>
        <v>Flexible: Online &amp; Zoom</v>
      </c>
    </row>
    <row r="139" spans="4:5" x14ac:dyDescent="0.3">
      <c r="D139" t="str">
        <f ca="1"/>
        <v>Business, Hospitality &amp; Tourism</v>
      </c>
      <c r="E139" t="str">
        <f ca="1"/>
        <v>HighFlex: FaceToFace &amp; Zoom</v>
      </c>
    </row>
    <row r="140" spans="4:5" x14ac:dyDescent="0.3">
      <c r="D140" t="str">
        <f ca="1"/>
        <v>Health, Wellness &amp; Fitness</v>
      </c>
      <c r="E140" t="str">
        <f ca="1"/>
        <v>Online</v>
      </c>
    </row>
    <row r="141" spans="4:5" x14ac:dyDescent="0.3">
      <c r="D141" t="str">
        <f ca="1"/>
        <v>Health, Wellness &amp; Fitness</v>
      </c>
      <c r="E141" t="str">
        <f ca="1"/>
        <v>FaceToFace</v>
      </c>
    </row>
    <row r="142" spans="4:5" x14ac:dyDescent="0.3">
      <c r="D142" t="str">
        <f ca="1"/>
        <v>ELCAP</v>
      </c>
      <c r="E142" t="str">
        <f ca="1"/>
        <v>Online</v>
      </c>
    </row>
    <row r="143" spans="4:5" x14ac:dyDescent="0.3">
      <c r="D143" t="str">
        <f ca="1"/>
        <v>STEM</v>
      </c>
      <c r="E143" t="str">
        <f ca="1"/>
        <v>FaceToFace</v>
      </c>
    </row>
    <row r="144" spans="4:5" x14ac:dyDescent="0.3">
      <c r="D144" t="str">
        <f ca="1"/>
        <v>Education, Human Services &amp; Law</v>
      </c>
      <c r="E144" t="str">
        <f ca="1"/>
        <v>Flexible: Online &amp; Zoom</v>
      </c>
    </row>
    <row r="145" spans="4:5" x14ac:dyDescent="0.3">
      <c r="D145" t="str">
        <f ca="1"/>
        <v>STEM</v>
      </c>
      <c r="E145" t="str">
        <f ca="1"/>
        <v>Online</v>
      </c>
    </row>
    <row r="146" spans="4:5" x14ac:dyDescent="0.3">
      <c r="D146" t="str">
        <f ca="1"/>
        <v>STEM</v>
      </c>
      <c r="E146" t="str">
        <f ca="1"/>
        <v>Online</v>
      </c>
    </row>
    <row r="147" spans="4:5" x14ac:dyDescent="0.3">
      <c r="D147" t="str">
        <f ca="1"/>
        <v>Education, Human Services &amp; Law</v>
      </c>
      <c r="E147" t="str">
        <f ca="1"/>
        <v>Hybrid</v>
      </c>
    </row>
    <row r="148" spans="4:5" x14ac:dyDescent="0.3">
      <c r="D148" t="str">
        <f ca="1"/>
        <v>STEM</v>
      </c>
      <c r="E148" t="str">
        <f ca="1"/>
        <v>Online</v>
      </c>
    </row>
    <row r="149" spans="4:5" x14ac:dyDescent="0.3">
      <c r="D149" t="str">
        <f ca="1"/>
        <v>Business, Hospitality &amp; Tourism</v>
      </c>
      <c r="E149" t="str">
        <f ca="1"/>
        <v>Flexible: Online &amp; Zoom</v>
      </c>
    </row>
    <row r="150" spans="4:5" x14ac:dyDescent="0.3">
      <c r="D150" t="str">
        <f ca="1"/>
        <v>Exploratory</v>
      </c>
      <c r="E150" t="str">
        <f ca="1"/>
        <v>Flexible: Online &amp; Zoom</v>
      </c>
    </row>
    <row r="151" spans="4:5" x14ac:dyDescent="0.3">
      <c r="D151" t="str">
        <f ca="1"/>
        <v>Exploratory</v>
      </c>
      <c r="E151" t="str">
        <f ca="1"/>
        <v>Flexible: Online &amp; Zoom</v>
      </c>
    </row>
    <row r="152" spans="4:5" x14ac:dyDescent="0.3">
      <c r="D152" t="str">
        <f ca="1"/>
        <v>Health, Wellness &amp; Fitness</v>
      </c>
      <c r="E152" t="str">
        <f ca="1"/>
        <v>Online</v>
      </c>
    </row>
    <row r="153" spans="4:5" x14ac:dyDescent="0.3">
      <c r="D153" t="str">
        <f ca="1"/>
        <v>Humanities &amp; Social Sciences</v>
      </c>
      <c r="E153" t="str">
        <f ca="1"/>
        <v>FaceToFace</v>
      </c>
    </row>
    <row r="154" spans="4:5" x14ac:dyDescent="0.3">
      <c r="D154" t="str">
        <f ca="1"/>
        <v>STEM</v>
      </c>
      <c r="E154" t="str">
        <f ca="1"/>
        <v>FaceToFace</v>
      </c>
    </row>
    <row r="155" spans="4:5" x14ac:dyDescent="0.3">
      <c r="D155" t="str">
        <f ca="1"/>
        <v>Humanities &amp; Social Sciences</v>
      </c>
      <c r="E155" t="str">
        <f ca="1"/>
        <v>FaceToFace</v>
      </c>
    </row>
    <row r="156" spans="4:5" x14ac:dyDescent="0.3">
      <c r="D156" t="str">
        <f ca="1"/>
        <v>STEM</v>
      </c>
      <c r="E156" t="str">
        <f ca="1"/>
        <v>Flexible: Online &amp; Zoom</v>
      </c>
    </row>
    <row r="157" spans="4:5" x14ac:dyDescent="0.3">
      <c r="D157" t="str">
        <f ca="1"/>
        <v>Exploratory</v>
      </c>
      <c r="E157" t="str">
        <f ca="1"/>
        <v>Hybrid</v>
      </c>
    </row>
    <row r="158" spans="4:5" x14ac:dyDescent="0.3">
      <c r="D158" t="str">
        <f ca="1"/>
        <v>Exploratory</v>
      </c>
      <c r="E158" t="str">
        <f ca="1"/>
        <v>FaceToFace</v>
      </c>
    </row>
    <row r="159" spans="4:5" x14ac:dyDescent="0.3">
      <c r="D159" t="str">
        <f ca="1"/>
        <v>ELCAP</v>
      </c>
      <c r="E159" t="str">
        <f ca="1"/>
        <v>Online</v>
      </c>
    </row>
    <row r="160" spans="4:5" x14ac:dyDescent="0.3">
      <c r="D160" t="str">
        <f ca="1"/>
        <v>Humanities &amp; Social Sciences</v>
      </c>
      <c r="E160" t="str">
        <f ca="1"/>
        <v>Flexible: Online &amp; Zoom</v>
      </c>
    </row>
    <row r="161" spans="4:5" x14ac:dyDescent="0.3">
      <c r="D161" t="str">
        <f ca="1"/>
        <v>STEM</v>
      </c>
      <c r="E161" t="str">
        <f ca="1"/>
        <v>Flexible: Online &amp; Zoom</v>
      </c>
    </row>
    <row r="162" spans="4:5" x14ac:dyDescent="0.3">
      <c r="D162" t="str">
        <f ca="1"/>
        <v>ELCAP</v>
      </c>
      <c r="E162" t="str">
        <f ca="1"/>
        <v>Online</v>
      </c>
    </row>
    <row r="163" spans="4:5" x14ac:dyDescent="0.3">
      <c r="D163" t="str">
        <f ca="1"/>
        <v>STEM</v>
      </c>
      <c r="E163" t="str">
        <f ca="1"/>
        <v>Online</v>
      </c>
    </row>
    <row r="164" spans="4:5" x14ac:dyDescent="0.3">
      <c r="D164" t="str">
        <f ca="1"/>
        <v>Business, Hospitality &amp; Tourism</v>
      </c>
      <c r="E164" t="str">
        <f ca="1"/>
        <v>Hybrid</v>
      </c>
    </row>
    <row r="165" spans="4:5" x14ac:dyDescent="0.3">
      <c r="D165" t="str">
        <f ca="1"/>
        <v>Exploratory</v>
      </c>
      <c r="E165" t="str">
        <f ca="1"/>
        <v>HighFlex: FaceToFace &amp; Zoom</v>
      </c>
    </row>
    <row r="166" spans="4:5" x14ac:dyDescent="0.3">
      <c r="D166" t="str">
        <f ca="1"/>
        <v>STEM</v>
      </c>
      <c r="E166" t="str">
        <f ca="1"/>
        <v>Hybrid</v>
      </c>
    </row>
    <row r="167" spans="4:5" x14ac:dyDescent="0.3">
      <c r="D167" t="str">
        <f ca="1"/>
        <v>STEM</v>
      </c>
      <c r="E167" t="str">
        <f ca="1"/>
        <v>Hybrid</v>
      </c>
    </row>
    <row r="168" spans="4:5" x14ac:dyDescent="0.3">
      <c r="D168" t="str">
        <f ca="1"/>
        <v>Exploratory</v>
      </c>
      <c r="E168" t="str">
        <f ca="1"/>
        <v>Hybrid</v>
      </c>
    </row>
    <row r="169" spans="4:5" x14ac:dyDescent="0.3">
      <c r="D169" t="str">
        <f ca="1"/>
        <v>ELCAP</v>
      </c>
      <c r="E169" t="str">
        <f ca="1"/>
        <v>Flexible: Online &amp; Zoom</v>
      </c>
    </row>
    <row r="170" spans="4:5" x14ac:dyDescent="0.3">
      <c r="D170" t="str">
        <f ca="1"/>
        <v>STEM</v>
      </c>
      <c r="E170" t="str">
        <f ca="1"/>
        <v>HighFlex: FaceToFace &amp; Zoom</v>
      </c>
    </row>
    <row r="171" spans="4:5" x14ac:dyDescent="0.3">
      <c r="D171" t="str">
        <f ca="1"/>
        <v>STEM</v>
      </c>
      <c r="E171" t="str">
        <f ca="1"/>
        <v>Flexible: Online &amp; Zoom</v>
      </c>
    </row>
    <row r="172" spans="4:5" x14ac:dyDescent="0.3">
      <c r="D172" t="str">
        <f ca="1"/>
        <v>Education, Human Services &amp; Law</v>
      </c>
      <c r="E172" t="str">
        <f ca="1"/>
        <v>Hybrid</v>
      </c>
    </row>
    <row r="173" spans="4:5" x14ac:dyDescent="0.3">
      <c r="D173" t="str">
        <f ca="1"/>
        <v>Health, Wellness &amp; Fitness</v>
      </c>
      <c r="E173" t="str">
        <f ca="1"/>
        <v>Flexible: Online &amp; Zoom</v>
      </c>
    </row>
    <row r="174" spans="4:5" x14ac:dyDescent="0.3">
      <c r="D174" t="str">
        <f ca="1"/>
        <v>Business, Hospitality &amp; Tourism</v>
      </c>
      <c r="E174" t="str">
        <f ca="1"/>
        <v>HighFlex: FaceToFace &amp; Zoom</v>
      </c>
    </row>
    <row r="175" spans="4:5" x14ac:dyDescent="0.3">
      <c r="D175" t="str">
        <f ca="1"/>
        <v>STEM</v>
      </c>
      <c r="E175" t="str">
        <f ca="1"/>
        <v>Online</v>
      </c>
    </row>
    <row r="176" spans="4:5" x14ac:dyDescent="0.3">
      <c r="D176" t="str">
        <f ca="1"/>
        <v>STEM</v>
      </c>
      <c r="E176" t="str">
        <f ca="1"/>
        <v>HighFlex: FaceToFace &amp; Zoom</v>
      </c>
    </row>
    <row r="177" spans="4:5" x14ac:dyDescent="0.3">
      <c r="D177" t="str">
        <f ca="1"/>
        <v>ELCAP</v>
      </c>
      <c r="E177" t="str">
        <f ca="1"/>
        <v>Hybrid</v>
      </c>
    </row>
    <row r="178" spans="4:5" x14ac:dyDescent="0.3">
      <c r="D178" t="str">
        <f ca="1"/>
        <v>Exploratory</v>
      </c>
      <c r="E178" t="str">
        <f ca="1"/>
        <v>Flexible: Online &amp; Zoom</v>
      </c>
    </row>
    <row r="179" spans="4:5" x14ac:dyDescent="0.3">
      <c r="D179" t="str">
        <f ca="1"/>
        <v>Humanities &amp; Social Sciences</v>
      </c>
      <c r="E179" t="str">
        <f ca="1"/>
        <v>Flexible: Online &amp; Zoom</v>
      </c>
    </row>
    <row r="180" spans="4:5" x14ac:dyDescent="0.3">
      <c r="D180" t="str">
        <f ca="1"/>
        <v>STEM</v>
      </c>
      <c r="E180" t="str">
        <f ca="1"/>
        <v>Online</v>
      </c>
    </row>
    <row r="181" spans="4:5" x14ac:dyDescent="0.3">
      <c r="D181" t="str">
        <f ca="1"/>
        <v>STEM</v>
      </c>
      <c r="E181" t="str">
        <f ca="1"/>
        <v>Online</v>
      </c>
    </row>
    <row r="182" spans="4:5" x14ac:dyDescent="0.3">
      <c r="D182" t="str">
        <f ca="1"/>
        <v>STEM</v>
      </c>
      <c r="E182" t="str">
        <f ca="1"/>
        <v>Online</v>
      </c>
    </row>
    <row r="183" spans="4:5" x14ac:dyDescent="0.3">
      <c r="D183" t="str">
        <f ca="1"/>
        <v>Exploratory</v>
      </c>
      <c r="E183" t="str">
        <f ca="1"/>
        <v>FaceToFace</v>
      </c>
    </row>
    <row r="184" spans="4:5" x14ac:dyDescent="0.3">
      <c r="D184" t="str">
        <f ca="1"/>
        <v>Business, Hospitality &amp; Tourism</v>
      </c>
      <c r="E184" t="str">
        <f ca="1"/>
        <v>Online</v>
      </c>
    </row>
    <row r="185" spans="4:5" x14ac:dyDescent="0.3">
      <c r="D185" t="str">
        <f ca="1"/>
        <v>Education, Human Services &amp; Law</v>
      </c>
      <c r="E185" t="str">
        <f ca="1"/>
        <v>Online</v>
      </c>
    </row>
    <row r="186" spans="4:5" x14ac:dyDescent="0.3">
      <c r="D186" t="str">
        <f ca="1"/>
        <v>STEM</v>
      </c>
      <c r="E186" t="str">
        <f ca="1"/>
        <v>Hybrid</v>
      </c>
    </row>
    <row r="187" spans="4:5" x14ac:dyDescent="0.3">
      <c r="D187" t="str">
        <f ca="1"/>
        <v>Health, Wellness &amp; Fitness</v>
      </c>
      <c r="E187" t="str">
        <f ca="1"/>
        <v>FaceToFace</v>
      </c>
    </row>
    <row r="188" spans="4:5" x14ac:dyDescent="0.3">
      <c r="D188" t="str">
        <f ca="1"/>
        <v>Business, Hospitality &amp; Tourism</v>
      </c>
      <c r="E188" t="str">
        <f ca="1"/>
        <v>Online</v>
      </c>
    </row>
    <row r="189" spans="4:5" x14ac:dyDescent="0.3">
      <c r="D189" t="str">
        <f ca="1"/>
        <v>Business, Hospitality &amp; Tourism</v>
      </c>
      <c r="E189" t="str">
        <f ca="1"/>
        <v>Online</v>
      </c>
    </row>
    <row r="190" spans="4:5" x14ac:dyDescent="0.3">
      <c r="D190" t="str">
        <f ca="1"/>
        <v>STEM</v>
      </c>
      <c r="E190" t="str">
        <f ca="1"/>
        <v>Flexible: Online &amp; Zoom</v>
      </c>
    </row>
    <row r="191" spans="4:5" x14ac:dyDescent="0.3">
      <c r="D191" t="str">
        <f ca="1"/>
        <v>Education, Human Services &amp; Law</v>
      </c>
      <c r="E191" t="str">
        <f ca="1"/>
        <v>HighFlex: FaceToFace &amp; Zoom</v>
      </c>
    </row>
    <row r="192" spans="4:5" x14ac:dyDescent="0.3">
      <c r="D192" t="str">
        <f ca="1"/>
        <v>STEM</v>
      </c>
      <c r="E192" t="str">
        <f ca="1"/>
        <v>HighFlex: FaceToFace &amp; Zoom</v>
      </c>
    </row>
    <row r="193" spans="4:5" x14ac:dyDescent="0.3">
      <c r="D193" t="str">
        <f ca="1"/>
        <v>Exploratory</v>
      </c>
      <c r="E193" t="str">
        <f ca="1"/>
        <v>Flexible: Online &amp; Zoom</v>
      </c>
    </row>
    <row r="194" spans="4:5" x14ac:dyDescent="0.3">
      <c r="D194" t="str">
        <f ca="1"/>
        <v>ELCAP</v>
      </c>
      <c r="E194" t="str">
        <f ca="1"/>
        <v>FaceToFace</v>
      </c>
    </row>
    <row r="195" spans="4:5" x14ac:dyDescent="0.3">
      <c r="D195" t="str">
        <f ca="1"/>
        <v>Health, Wellness &amp; Fitness</v>
      </c>
      <c r="E195" t="str">
        <f ca="1"/>
        <v>Online</v>
      </c>
    </row>
    <row r="196" spans="4:5" x14ac:dyDescent="0.3">
      <c r="D196" t="str">
        <f ca="1"/>
        <v>STEM</v>
      </c>
      <c r="E196" t="str">
        <f ca="1"/>
        <v>Flexible: Online &amp; Zoom</v>
      </c>
    </row>
    <row r="197" spans="4:5" x14ac:dyDescent="0.3">
      <c r="D197" t="str">
        <f ca="1"/>
        <v>Business, Hospitality &amp; Tourism</v>
      </c>
      <c r="E197" t="str">
        <f ca="1"/>
        <v>Hybrid</v>
      </c>
    </row>
    <row r="198" spans="4:5" x14ac:dyDescent="0.3">
      <c r="D198" t="str">
        <f ca="1"/>
        <v>Exploratory</v>
      </c>
      <c r="E198" t="str">
        <f ca="1"/>
        <v>FaceToFace</v>
      </c>
    </row>
    <row r="199" spans="4:5" x14ac:dyDescent="0.3">
      <c r="D199" t="str">
        <f ca="1"/>
        <v>Education, Human Services &amp; Law</v>
      </c>
      <c r="E199" t="str">
        <f ca="1"/>
        <v>Online</v>
      </c>
    </row>
    <row r="200" spans="4:5" x14ac:dyDescent="0.3">
      <c r="D200" t="str">
        <f ca="1"/>
        <v>Art, Design &amp; Communication</v>
      </c>
      <c r="E200" t="str">
        <f ca="1"/>
        <v>Flexible: Online &amp; Zoom</v>
      </c>
    </row>
    <row r="201" spans="4:5" x14ac:dyDescent="0.3">
      <c r="D201" t="str">
        <f ca="1"/>
        <v>STEM</v>
      </c>
      <c r="E201" t="str">
        <f ca="1"/>
        <v>Online</v>
      </c>
    </row>
    <row r="202" spans="4:5" x14ac:dyDescent="0.3">
      <c r="D202" t="str">
        <f ca="1"/>
        <v>STEM</v>
      </c>
      <c r="E202" t="str">
        <f ca="1"/>
        <v>HighFlex: FaceToFace &amp; Zoom</v>
      </c>
    </row>
    <row r="203" spans="4:5" x14ac:dyDescent="0.3">
      <c r="D203" t="str">
        <f ca="1"/>
        <v>Humanities &amp; Social Sciences</v>
      </c>
      <c r="E203" t="str">
        <f ca="1"/>
        <v>Flexible: Online &amp; Zoom</v>
      </c>
    </row>
    <row r="204" spans="4:5" x14ac:dyDescent="0.3">
      <c r="D204" t="str">
        <f ca="1"/>
        <v>STEM</v>
      </c>
      <c r="E204" t="str">
        <f ca="1"/>
        <v>Online</v>
      </c>
    </row>
    <row r="205" spans="4:5" x14ac:dyDescent="0.3">
      <c r="D205" t="str">
        <f ca="1"/>
        <v>Business, Hospitality &amp; Tourism</v>
      </c>
      <c r="E205" t="str">
        <f ca="1"/>
        <v>Online</v>
      </c>
    </row>
    <row r="206" spans="4:5" x14ac:dyDescent="0.3">
      <c r="D206" t="str">
        <f ca="1"/>
        <v>Exploratory</v>
      </c>
      <c r="E206" t="str">
        <f ca="1"/>
        <v>Online</v>
      </c>
    </row>
    <row r="207" spans="4:5" x14ac:dyDescent="0.3">
      <c r="D207" t="str">
        <f ca="1"/>
        <v>ELCAP</v>
      </c>
      <c r="E207" t="str">
        <f ca="1"/>
        <v>Online</v>
      </c>
    </row>
    <row r="208" spans="4:5" x14ac:dyDescent="0.3">
      <c r="D208" t="str">
        <f ca="1"/>
        <v>Business, Hospitality &amp; Tourism</v>
      </c>
      <c r="E208" t="str">
        <f ca="1"/>
        <v>Hybrid</v>
      </c>
    </row>
    <row r="209" spans="4:5" x14ac:dyDescent="0.3">
      <c r="D209" t="str">
        <f ca="1"/>
        <v>Humanities &amp; Social Sciences</v>
      </c>
      <c r="E209" t="str">
        <f ca="1"/>
        <v>Hybrid</v>
      </c>
    </row>
    <row r="210" spans="4:5" x14ac:dyDescent="0.3">
      <c r="D210" t="str">
        <f ca="1"/>
        <v>Humanities &amp; Social Sciences</v>
      </c>
      <c r="E210" t="str">
        <f ca="1"/>
        <v>FaceToFace</v>
      </c>
    </row>
    <row r="211" spans="4:5" x14ac:dyDescent="0.3">
      <c r="D211" t="str">
        <f ca="1"/>
        <v>ELCAP</v>
      </c>
      <c r="E211" t="str">
        <f ca="1"/>
        <v>Hybrid</v>
      </c>
    </row>
    <row r="212" spans="4:5" x14ac:dyDescent="0.3">
      <c r="D212" t="str">
        <f ca="1"/>
        <v>STEM</v>
      </c>
      <c r="E212" t="str">
        <f ca="1"/>
        <v>HighFlex: FaceToFace &amp; Zoom</v>
      </c>
    </row>
    <row r="213" spans="4:5" x14ac:dyDescent="0.3">
      <c r="D213" t="str">
        <f ca="1"/>
        <v>Business, Hospitality &amp; Tourism</v>
      </c>
      <c r="E213" t="str">
        <f ca="1"/>
        <v>Flexible: Online &amp; Zoom</v>
      </c>
    </row>
    <row r="214" spans="4:5" x14ac:dyDescent="0.3">
      <c r="D214" t="str">
        <f ca="1"/>
        <v>Health, Wellness &amp; Fitness</v>
      </c>
      <c r="E214" t="str">
        <f ca="1"/>
        <v>Flexible: Online &amp; Zoom</v>
      </c>
    </row>
    <row r="215" spans="4:5" x14ac:dyDescent="0.3">
      <c r="D215" t="str">
        <f ca="1"/>
        <v>Business, Hospitality &amp; Tourism</v>
      </c>
      <c r="E215" t="str">
        <f ca="1"/>
        <v>Flexible: Online &amp; Zoom</v>
      </c>
    </row>
    <row r="216" spans="4:5" x14ac:dyDescent="0.3">
      <c r="D216" t="str">
        <f ca="1"/>
        <v>STEM</v>
      </c>
      <c r="E216" t="str">
        <f ca="1"/>
        <v>Hybrid</v>
      </c>
    </row>
    <row r="217" spans="4:5" x14ac:dyDescent="0.3">
      <c r="D217" t="str">
        <f ca="1"/>
        <v>ELCAP</v>
      </c>
      <c r="E217" t="str">
        <f ca="1"/>
        <v>Online</v>
      </c>
    </row>
    <row r="218" spans="4:5" x14ac:dyDescent="0.3">
      <c r="D218" t="str">
        <f ca="1"/>
        <v>Education, Human Services &amp; Law</v>
      </c>
      <c r="E218" t="str">
        <f ca="1"/>
        <v>Flexible: Online &amp; Zoom</v>
      </c>
    </row>
    <row r="219" spans="4:5" x14ac:dyDescent="0.3">
      <c r="D219" t="str">
        <f ca="1"/>
        <v>Business, Hospitality &amp; Tourism</v>
      </c>
      <c r="E219" t="str">
        <f ca="1"/>
        <v>Online</v>
      </c>
    </row>
    <row r="220" spans="4:5" x14ac:dyDescent="0.3">
      <c r="D220" t="str">
        <f ca="1"/>
        <v>STEM</v>
      </c>
      <c r="E220" t="str">
        <f ca="1"/>
        <v>Flexible: Online &amp; Zoom</v>
      </c>
    </row>
    <row r="221" spans="4:5" x14ac:dyDescent="0.3">
      <c r="D221" t="str">
        <f ca="1"/>
        <v>STEM</v>
      </c>
      <c r="E221" t="str">
        <f ca="1"/>
        <v>Hybrid</v>
      </c>
    </row>
    <row r="222" spans="4:5" x14ac:dyDescent="0.3">
      <c r="D222" t="str">
        <f ca="1"/>
        <v>Health, Wellness &amp; Fitness</v>
      </c>
      <c r="E222" t="str">
        <f ca="1"/>
        <v>FaceToFace</v>
      </c>
    </row>
    <row r="223" spans="4:5" x14ac:dyDescent="0.3">
      <c r="D223" t="str">
        <f ca="1"/>
        <v>Exploratory</v>
      </c>
      <c r="E223" t="str">
        <f ca="1"/>
        <v>HighFlex: FaceToFace &amp; Zoom</v>
      </c>
    </row>
    <row r="224" spans="4:5" x14ac:dyDescent="0.3">
      <c r="D224" t="str">
        <f ca="1"/>
        <v>STEM</v>
      </c>
      <c r="E224" t="str">
        <f ca="1"/>
        <v>HighFlex: FaceToFace &amp; Zoom</v>
      </c>
    </row>
    <row r="225" spans="4:5" x14ac:dyDescent="0.3">
      <c r="D225" t="str">
        <f ca="1"/>
        <v>STEM</v>
      </c>
      <c r="E225" t="str">
        <f ca="1"/>
        <v>Online</v>
      </c>
    </row>
    <row r="226" spans="4:5" x14ac:dyDescent="0.3">
      <c r="D226" t="str">
        <f ca="1"/>
        <v>Humanities &amp; Social Sciences</v>
      </c>
      <c r="E226" t="str">
        <f ca="1"/>
        <v>Online</v>
      </c>
    </row>
    <row r="227" spans="4:5" x14ac:dyDescent="0.3">
      <c r="D227" t="str">
        <f ca="1"/>
        <v>STEM</v>
      </c>
      <c r="E227" t="str">
        <f ca="1"/>
        <v>Hybrid</v>
      </c>
    </row>
    <row r="228" spans="4:5" x14ac:dyDescent="0.3">
      <c r="D228" t="str">
        <f ca="1"/>
        <v>Education, Human Services &amp; Law</v>
      </c>
      <c r="E228" t="str">
        <f ca="1"/>
        <v>Flexible: Online &amp; Zoom</v>
      </c>
    </row>
    <row r="229" spans="4:5" x14ac:dyDescent="0.3">
      <c r="D229" t="str">
        <f ca="1"/>
        <v>Health, Wellness &amp; Fitness</v>
      </c>
      <c r="E229" t="str">
        <f ca="1"/>
        <v>Hybrid</v>
      </c>
    </row>
    <row r="230" spans="4:5" x14ac:dyDescent="0.3">
      <c r="D230" t="str">
        <f ca="1"/>
        <v>Business, Hospitality &amp; Tourism</v>
      </c>
      <c r="E230" t="str">
        <f ca="1"/>
        <v>FaceToFace</v>
      </c>
    </row>
    <row r="231" spans="4:5" x14ac:dyDescent="0.3">
      <c r="D231" t="str">
        <f ca="1"/>
        <v>Exploratory</v>
      </c>
      <c r="E231" t="str">
        <f ca="1"/>
        <v>Flexible: Online &amp; Zoom</v>
      </c>
    </row>
    <row r="232" spans="4:5" x14ac:dyDescent="0.3">
      <c r="D232" t="str">
        <f ca="1"/>
        <v>ELCAP</v>
      </c>
      <c r="E232" t="str">
        <f ca="1"/>
        <v>HighFlex: FaceToFace &amp; Zoom</v>
      </c>
    </row>
    <row r="233" spans="4:5" x14ac:dyDescent="0.3">
      <c r="D233" t="str">
        <f ca="1"/>
        <v>Business, Hospitality &amp; Tourism</v>
      </c>
      <c r="E233" t="str">
        <f ca="1"/>
        <v>Flexible: Online &amp; Zoom</v>
      </c>
    </row>
    <row r="234" spans="4:5" x14ac:dyDescent="0.3">
      <c r="D234" t="str">
        <f ca="1"/>
        <v>STEM</v>
      </c>
      <c r="E234" t="str">
        <f ca="1"/>
        <v>Flexible: Online &amp; Zoom</v>
      </c>
    </row>
    <row r="235" spans="4:5" x14ac:dyDescent="0.3">
      <c r="D235" t="str">
        <f ca="1"/>
        <v>STEM</v>
      </c>
      <c r="E235" t="str">
        <f ca="1"/>
        <v>Online</v>
      </c>
    </row>
    <row r="236" spans="4:5" x14ac:dyDescent="0.3">
      <c r="D236" t="str">
        <f ca="1"/>
        <v>STEM</v>
      </c>
      <c r="E236" t="str">
        <f ca="1"/>
        <v>Flexible: Online &amp; Zoom</v>
      </c>
    </row>
    <row r="237" spans="4:5" x14ac:dyDescent="0.3">
      <c r="D237" t="str">
        <f ca="1"/>
        <v>Health, Wellness &amp; Fitness</v>
      </c>
      <c r="E237" t="str">
        <f ca="1"/>
        <v>Flexible: Online &amp; Zoom</v>
      </c>
    </row>
    <row r="238" spans="4:5" x14ac:dyDescent="0.3">
      <c r="D238" t="str">
        <f ca="1"/>
        <v>Humanities &amp; Social Sciences</v>
      </c>
      <c r="E238" t="str">
        <f ca="1"/>
        <v>Online</v>
      </c>
    </row>
    <row r="239" spans="4:5" x14ac:dyDescent="0.3">
      <c r="D239" t="str">
        <f ca="1"/>
        <v>Exploratory</v>
      </c>
      <c r="E239" t="str">
        <f ca="1"/>
        <v>HighFlex: FaceToFace &amp; Zoom</v>
      </c>
    </row>
    <row r="240" spans="4:5" x14ac:dyDescent="0.3">
      <c r="D240" t="str">
        <f ca="1"/>
        <v>STEM</v>
      </c>
      <c r="E240" t="str">
        <f ca="1"/>
        <v>HighFlex: FaceToFace &amp; Zoom</v>
      </c>
    </row>
    <row r="241" spans="4:5" x14ac:dyDescent="0.3">
      <c r="D241" t="str">
        <f ca="1"/>
        <v>Business, Hospitality &amp; Tourism</v>
      </c>
      <c r="E241" t="str">
        <f ca="1"/>
        <v>Hybrid</v>
      </c>
    </row>
    <row r="242" spans="4:5" x14ac:dyDescent="0.3">
      <c r="D242" t="str">
        <f ca="1"/>
        <v>STEM</v>
      </c>
      <c r="E242" t="str">
        <f ca="1"/>
        <v>Online</v>
      </c>
    </row>
    <row r="243" spans="4:5" x14ac:dyDescent="0.3">
      <c r="D243" t="str">
        <f ca="1"/>
        <v>Education, Human Services &amp; Law</v>
      </c>
      <c r="E243" t="str">
        <f ca="1"/>
        <v>Online</v>
      </c>
    </row>
    <row r="244" spans="4:5" x14ac:dyDescent="0.3">
      <c r="D244" t="str">
        <f ca="1"/>
        <v>Education, Human Services &amp; Law</v>
      </c>
      <c r="E244" t="str">
        <f ca="1"/>
        <v>Online</v>
      </c>
    </row>
    <row r="245" spans="4:5" x14ac:dyDescent="0.3">
      <c r="D245" t="str">
        <f ca="1"/>
        <v>Education, Human Services &amp; Law</v>
      </c>
      <c r="E245" t="str">
        <f ca="1"/>
        <v>Hybrid</v>
      </c>
    </row>
    <row r="246" spans="4:5" x14ac:dyDescent="0.3">
      <c r="D246" t="str">
        <f ca="1"/>
        <v>ELCAP</v>
      </c>
      <c r="E246" t="str">
        <f ca="1"/>
        <v>Flexible: Online &amp; Zoom</v>
      </c>
    </row>
    <row r="247" spans="4:5" x14ac:dyDescent="0.3">
      <c r="D247" t="str">
        <f ca="1"/>
        <v>ELCAP</v>
      </c>
      <c r="E247" t="str">
        <f ca="1"/>
        <v>Hybrid</v>
      </c>
    </row>
    <row r="248" spans="4:5" x14ac:dyDescent="0.3">
      <c r="D248" t="str">
        <f ca="1"/>
        <v>Health, Wellness &amp; Fitness</v>
      </c>
      <c r="E248" t="str">
        <f ca="1"/>
        <v>Hybrid</v>
      </c>
    </row>
    <row r="249" spans="4:5" x14ac:dyDescent="0.3">
      <c r="D249" t="str">
        <f ca="1"/>
        <v>Humanities &amp; Social Sciences</v>
      </c>
      <c r="E249" t="str">
        <f ca="1"/>
        <v>Online</v>
      </c>
    </row>
    <row r="250" spans="4:5" x14ac:dyDescent="0.3">
      <c r="D250" t="str">
        <f ca="1"/>
        <v>Art, Design &amp; Communication</v>
      </c>
      <c r="E250" t="str">
        <f ca="1"/>
        <v>FaceToFace</v>
      </c>
    </row>
    <row r="251" spans="4:5" x14ac:dyDescent="0.3">
      <c r="D251" t="str">
        <f ca="1"/>
        <v>Health, Wellness &amp; Fitness</v>
      </c>
      <c r="E251" t="str">
        <f ca="1"/>
        <v>Online</v>
      </c>
    </row>
    <row r="252" spans="4:5" x14ac:dyDescent="0.3">
      <c r="D252" t="str">
        <f ca="1"/>
        <v>ELCAP</v>
      </c>
      <c r="E252" t="str">
        <f ca="1"/>
        <v>Online</v>
      </c>
    </row>
    <row r="253" spans="4:5" x14ac:dyDescent="0.3">
      <c r="D253" t="str">
        <f ca="1"/>
        <v>STEM</v>
      </c>
      <c r="E253" t="str">
        <f ca="1"/>
        <v>Flexible: Online &amp; Zoom</v>
      </c>
    </row>
    <row r="254" spans="4:5" x14ac:dyDescent="0.3">
      <c r="D254" t="str">
        <f ca="1"/>
        <v>ELCAP</v>
      </c>
      <c r="E254" t="str">
        <f ca="1"/>
        <v>Hybrid</v>
      </c>
    </row>
    <row r="255" spans="4:5" x14ac:dyDescent="0.3">
      <c r="D255" t="str">
        <f ca="1"/>
        <v>Exploratory</v>
      </c>
      <c r="E255" t="str">
        <f ca="1"/>
        <v>Hybrid</v>
      </c>
    </row>
    <row r="256" spans="4:5" x14ac:dyDescent="0.3">
      <c r="D256" t="str">
        <f ca="1"/>
        <v>Art, Design &amp; Communication</v>
      </c>
      <c r="E256" t="str">
        <f ca="1"/>
        <v>Online</v>
      </c>
    </row>
    <row r="257" spans="4:5" x14ac:dyDescent="0.3">
      <c r="D257" t="str">
        <f ca="1"/>
        <v>STEM</v>
      </c>
      <c r="E257" t="str">
        <f ca="1"/>
        <v>Hybrid</v>
      </c>
    </row>
    <row r="258" spans="4:5" x14ac:dyDescent="0.3">
      <c r="D258" t="str">
        <f ca="1"/>
        <v>STEM</v>
      </c>
      <c r="E258" t="str">
        <f ca="1"/>
        <v>Online</v>
      </c>
    </row>
    <row r="259" spans="4:5" x14ac:dyDescent="0.3">
      <c r="D259" t="str">
        <f ca="1"/>
        <v>ELCAP</v>
      </c>
      <c r="E259" t="str">
        <f ca="1"/>
        <v>Hybrid</v>
      </c>
    </row>
    <row r="260" spans="4:5" x14ac:dyDescent="0.3">
      <c r="D260" t="str">
        <f ca="1"/>
        <v>Business, Hospitality &amp; Tourism</v>
      </c>
      <c r="E260" t="str">
        <f ca="1"/>
        <v>Online</v>
      </c>
    </row>
    <row r="261" spans="4:5" x14ac:dyDescent="0.3">
      <c r="D261" t="str">
        <f ca="1"/>
        <v>Education, Human Services &amp; Law</v>
      </c>
      <c r="E261" t="str">
        <f ca="1"/>
        <v>Hybrid</v>
      </c>
    </row>
    <row r="262" spans="4:5" x14ac:dyDescent="0.3">
      <c r="D262" t="str">
        <f ca="1"/>
        <v>Health, Wellness &amp; Fitness</v>
      </c>
      <c r="E262" t="str">
        <f ca="1"/>
        <v>Flexible: Online &amp; Zoom</v>
      </c>
    </row>
    <row r="263" spans="4:5" x14ac:dyDescent="0.3">
      <c r="D263" t="str">
        <f ca="1"/>
        <v>Humanities &amp; Social Sciences</v>
      </c>
      <c r="E263" t="str">
        <f ca="1"/>
        <v>Online</v>
      </c>
    </row>
    <row r="264" spans="4:5" x14ac:dyDescent="0.3">
      <c r="D264" t="str">
        <f ca="1"/>
        <v>STEM</v>
      </c>
      <c r="E264" t="str">
        <f ca="1"/>
        <v>Flexible: Online &amp; Zoom</v>
      </c>
    </row>
    <row r="265" spans="4:5" x14ac:dyDescent="0.3">
      <c r="D265" t="str">
        <f ca="1"/>
        <v>ELCAP</v>
      </c>
      <c r="E265" t="str">
        <f ca="1"/>
        <v>Flexible: Online &amp; Zoom</v>
      </c>
    </row>
    <row r="266" spans="4:5" x14ac:dyDescent="0.3">
      <c r="D266" t="str">
        <f ca="1"/>
        <v>Education, Human Services &amp; Law</v>
      </c>
      <c r="E266" t="str">
        <f ca="1"/>
        <v>Flexible: Online &amp; Zoom</v>
      </c>
    </row>
    <row r="267" spans="4:5" x14ac:dyDescent="0.3">
      <c r="D267" t="str">
        <f ca="1"/>
        <v>STEM</v>
      </c>
      <c r="E267" t="str">
        <f ca="1"/>
        <v>Flexible: Online &amp; Zoom</v>
      </c>
    </row>
    <row r="268" spans="4:5" x14ac:dyDescent="0.3">
      <c r="D268" t="str">
        <f ca="1"/>
        <v>Education, Human Services &amp; Law</v>
      </c>
      <c r="E268" t="str">
        <f ca="1"/>
        <v>Online</v>
      </c>
    </row>
    <row r="269" spans="4:5" x14ac:dyDescent="0.3">
      <c r="D269" t="str">
        <f ca="1"/>
        <v>Health, Wellness &amp; Fitness</v>
      </c>
      <c r="E269" t="str">
        <f ca="1"/>
        <v>Online</v>
      </c>
    </row>
    <row r="270" spans="4:5" x14ac:dyDescent="0.3">
      <c r="D270" t="str">
        <f ca="1"/>
        <v>STEM</v>
      </c>
      <c r="E270" t="str">
        <f ca="1"/>
        <v>Online</v>
      </c>
    </row>
    <row r="271" spans="4:5" x14ac:dyDescent="0.3">
      <c r="D271" t="str">
        <f ca="1"/>
        <v>Art, Design &amp; Communication</v>
      </c>
      <c r="E271" t="str">
        <f ca="1"/>
        <v>Flexible: Online &amp; Zoom</v>
      </c>
    </row>
    <row r="272" spans="4:5" x14ac:dyDescent="0.3">
      <c r="D272" t="str">
        <f ca="1"/>
        <v>Education, Human Services &amp; Law</v>
      </c>
      <c r="E272" t="str">
        <f ca="1"/>
        <v>HighFlex: FaceToFace &amp; Zoom</v>
      </c>
    </row>
    <row r="273" spans="4:5" x14ac:dyDescent="0.3">
      <c r="D273" t="str">
        <f ca="1"/>
        <v>Business, Hospitality &amp; Tourism</v>
      </c>
      <c r="E273" t="str">
        <f ca="1"/>
        <v>Online</v>
      </c>
    </row>
    <row r="274" spans="4:5" x14ac:dyDescent="0.3">
      <c r="D274" t="str">
        <f ca="1"/>
        <v>ELCAP</v>
      </c>
      <c r="E274" t="str">
        <f ca="1"/>
        <v>Online</v>
      </c>
    </row>
    <row r="275" spans="4:5" x14ac:dyDescent="0.3">
      <c r="D275" t="str">
        <f ca="1"/>
        <v>Education, Human Services &amp; Law</v>
      </c>
      <c r="E275" t="str">
        <f ca="1"/>
        <v>Flexible: Online &amp; Zoom</v>
      </c>
    </row>
    <row r="276" spans="4:5" x14ac:dyDescent="0.3">
      <c r="D276" t="str">
        <f ca="1"/>
        <v>Health, Wellness &amp; Fitness</v>
      </c>
      <c r="E276" t="str">
        <f ca="1"/>
        <v>Hybrid</v>
      </c>
    </row>
    <row r="277" spans="4:5" x14ac:dyDescent="0.3">
      <c r="D277" t="str">
        <f ca="1"/>
        <v>Education, Human Services &amp; Law</v>
      </c>
      <c r="E277" t="str">
        <f ca="1"/>
        <v>Flexible: Online &amp; Zoom</v>
      </c>
    </row>
    <row r="278" spans="4:5" x14ac:dyDescent="0.3">
      <c r="D278" t="str">
        <f ca="1"/>
        <v>ELCAP</v>
      </c>
      <c r="E278" t="str">
        <f ca="1"/>
        <v>Hybrid</v>
      </c>
    </row>
    <row r="279" spans="4:5" x14ac:dyDescent="0.3">
      <c r="D279" t="str">
        <f ca="1"/>
        <v>STEM</v>
      </c>
      <c r="E279" t="str">
        <f ca="1"/>
        <v>HighFlex: FaceToFace &amp; Zoom</v>
      </c>
    </row>
    <row r="280" spans="4:5" x14ac:dyDescent="0.3">
      <c r="D280" t="str">
        <f ca="1"/>
        <v>STEM</v>
      </c>
      <c r="E280" t="str">
        <f ca="1"/>
        <v>Online</v>
      </c>
    </row>
    <row r="281" spans="4:5" x14ac:dyDescent="0.3">
      <c r="D281" t="str">
        <f ca="1"/>
        <v>Health, Wellness &amp; Fitness</v>
      </c>
      <c r="E281" t="str">
        <f ca="1"/>
        <v>Online</v>
      </c>
    </row>
    <row r="282" spans="4:5" x14ac:dyDescent="0.3">
      <c r="D282" t="str">
        <f ca="1"/>
        <v>Business, Hospitality &amp; Tourism</v>
      </c>
      <c r="E282" t="str">
        <f ca="1"/>
        <v>Online</v>
      </c>
    </row>
    <row r="283" spans="4:5" x14ac:dyDescent="0.3">
      <c r="D283" t="str">
        <f ca="1"/>
        <v>ELCAP</v>
      </c>
      <c r="E283" t="str">
        <f ca="1"/>
        <v>Flexible: Online &amp; Zoom</v>
      </c>
    </row>
    <row r="284" spans="4:5" x14ac:dyDescent="0.3">
      <c r="D284" t="str">
        <f ca="1"/>
        <v>ELCAP</v>
      </c>
      <c r="E284" t="str">
        <f ca="1"/>
        <v>Online</v>
      </c>
    </row>
    <row r="285" spans="4:5" x14ac:dyDescent="0.3">
      <c r="D285" t="str">
        <f ca="1"/>
        <v>Humanities &amp; Social Sciences</v>
      </c>
      <c r="E285" t="str">
        <f ca="1"/>
        <v>Online</v>
      </c>
    </row>
    <row r="286" spans="4:5" x14ac:dyDescent="0.3">
      <c r="D286" t="str">
        <f ca="1"/>
        <v>Health, Wellness &amp; Fitness</v>
      </c>
      <c r="E286" t="str">
        <f ca="1"/>
        <v>Flexible: Online &amp; Zoom</v>
      </c>
    </row>
    <row r="287" spans="4:5" x14ac:dyDescent="0.3">
      <c r="D287" t="str">
        <f ca="1"/>
        <v>STEM</v>
      </c>
      <c r="E287" t="str">
        <f ca="1"/>
        <v>Hybrid</v>
      </c>
    </row>
    <row r="288" spans="4:5" x14ac:dyDescent="0.3">
      <c r="D288" t="str">
        <f ca="1"/>
        <v>Business, Hospitality &amp; Tourism</v>
      </c>
      <c r="E288" t="str">
        <f ca="1"/>
        <v>Online</v>
      </c>
    </row>
    <row r="289" spans="4:5" x14ac:dyDescent="0.3">
      <c r="D289" t="str">
        <f ca="1"/>
        <v>STEM</v>
      </c>
      <c r="E289" t="str">
        <f ca="1"/>
        <v>Flexible: Online &amp; Zoom</v>
      </c>
    </row>
    <row r="290" spans="4:5" x14ac:dyDescent="0.3">
      <c r="D290" t="str">
        <f ca="1"/>
        <v>Education, Human Services &amp; Law</v>
      </c>
      <c r="E290" t="str">
        <f ca="1"/>
        <v>Online</v>
      </c>
    </row>
    <row r="291" spans="4:5" x14ac:dyDescent="0.3">
      <c r="D291" t="str">
        <f ca="1"/>
        <v>STEM</v>
      </c>
      <c r="E291" t="str">
        <f ca="1"/>
        <v>Flexible: Online &amp; Zoom</v>
      </c>
    </row>
    <row r="292" spans="4:5" x14ac:dyDescent="0.3">
      <c r="D292" t="str">
        <f ca="1"/>
        <v>ELCAP</v>
      </c>
      <c r="E292" t="str">
        <f ca="1"/>
        <v>Flexible: Online &amp; Zoom</v>
      </c>
    </row>
    <row r="293" spans="4:5" x14ac:dyDescent="0.3">
      <c r="D293" t="str">
        <f ca="1"/>
        <v>Health, Wellness &amp; Fitness</v>
      </c>
      <c r="E293" t="str">
        <f ca="1"/>
        <v>Online</v>
      </c>
    </row>
    <row r="294" spans="4:5" x14ac:dyDescent="0.3">
      <c r="D294" t="str">
        <f ca="1"/>
        <v>Education, Human Services &amp; Law</v>
      </c>
      <c r="E294" t="str">
        <f ca="1"/>
        <v>Flexible: Online &amp; Zoom</v>
      </c>
    </row>
    <row r="295" spans="4:5" x14ac:dyDescent="0.3">
      <c r="D295" t="str">
        <f ca="1"/>
        <v>Humanities &amp; Social Sciences</v>
      </c>
      <c r="E295" t="str">
        <f ca="1"/>
        <v>Flexible: Online &amp; Zoom</v>
      </c>
    </row>
    <row r="296" spans="4:5" x14ac:dyDescent="0.3">
      <c r="D296" t="str">
        <f ca="1"/>
        <v>Art, Design &amp; Communication</v>
      </c>
      <c r="E296" t="str">
        <f ca="1"/>
        <v>Flexible: Online &amp; Zoom</v>
      </c>
    </row>
    <row r="297" spans="4:5" x14ac:dyDescent="0.3">
      <c r="D297" t="str">
        <f ca="1"/>
        <v>STEM</v>
      </c>
      <c r="E297" t="str">
        <f ca="1"/>
        <v>Hybrid</v>
      </c>
    </row>
    <row r="298" spans="4:5" x14ac:dyDescent="0.3">
      <c r="D298" t="str">
        <f ca="1"/>
        <v>STEM</v>
      </c>
      <c r="E298" t="str">
        <f ca="1"/>
        <v>Online</v>
      </c>
    </row>
    <row r="299" spans="4:5" x14ac:dyDescent="0.3">
      <c r="D299" t="str">
        <f ca="1"/>
        <v>Humanities &amp; Social Sciences</v>
      </c>
      <c r="E299" t="str">
        <f ca="1"/>
        <v>Hybrid</v>
      </c>
    </row>
    <row r="300" spans="4:5" x14ac:dyDescent="0.3">
      <c r="D300" t="str">
        <f ca="1"/>
        <v>ELCAP</v>
      </c>
      <c r="E300" t="str">
        <f ca="1"/>
        <v>Online</v>
      </c>
    </row>
    <row r="301" spans="4:5" x14ac:dyDescent="0.3">
      <c r="D301" t="str">
        <f ca="1"/>
        <v>Art, Design &amp; Communication</v>
      </c>
      <c r="E301" t="str">
        <f ca="1"/>
        <v>Online</v>
      </c>
    </row>
    <row r="302" spans="4:5" x14ac:dyDescent="0.3">
      <c r="D302" t="str">
        <f ca="1"/>
        <v>STEM</v>
      </c>
      <c r="E302" t="str">
        <f ca="1"/>
        <v>Flexible: Online &amp; Zoom</v>
      </c>
    </row>
    <row r="303" spans="4:5" x14ac:dyDescent="0.3">
      <c r="D303" t="str">
        <f ca="1"/>
        <v>Business, Hospitality &amp; Tourism</v>
      </c>
      <c r="E303" t="str">
        <f ca="1"/>
        <v>Online</v>
      </c>
    </row>
    <row r="304" spans="4:5" x14ac:dyDescent="0.3">
      <c r="D304" t="str">
        <f ca="1"/>
        <v>STEM</v>
      </c>
      <c r="E304" t="str">
        <f ca="1"/>
        <v>Flexible: Online &amp; Zoom</v>
      </c>
    </row>
    <row r="305" spans="4:5" x14ac:dyDescent="0.3">
      <c r="D305" t="str">
        <f ca="1"/>
        <v>Exploratory</v>
      </c>
      <c r="E305" t="str">
        <f ca="1"/>
        <v>HighFlex: FaceToFace &amp; Zoom</v>
      </c>
    </row>
    <row r="306" spans="4:5" x14ac:dyDescent="0.3">
      <c r="D306" t="str">
        <f ca="1"/>
        <v>STEM</v>
      </c>
      <c r="E306" t="str">
        <f ca="1"/>
        <v>Flexible: Online &amp; Zoom</v>
      </c>
    </row>
    <row r="307" spans="4:5" x14ac:dyDescent="0.3">
      <c r="D307" t="str">
        <f ca="1"/>
        <v>ELCAP</v>
      </c>
      <c r="E307" t="str">
        <f ca="1"/>
        <v>FaceToFace</v>
      </c>
    </row>
    <row r="308" spans="4:5" x14ac:dyDescent="0.3">
      <c r="D308" t="str">
        <f ca="1"/>
        <v>Business, Hospitality &amp; Tourism</v>
      </c>
      <c r="E308" t="str">
        <f ca="1"/>
        <v>Flexible: Online &amp; Zoom</v>
      </c>
    </row>
    <row r="309" spans="4:5" x14ac:dyDescent="0.3">
      <c r="D309" t="str">
        <f ca="1"/>
        <v>Business, Hospitality &amp; Tourism</v>
      </c>
      <c r="E309" t="str">
        <f ca="1"/>
        <v>Online</v>
      </c>
    </row>
    <row r="310" spans="4:5" x14ac:dyDescent="0.3">
      <c r="D310" t="str">
        <f ca="1"/>
        <v>Education, Human Services &amp; Law</v>
      </c>
      <c r="E310" t="str">
        <f ca="1"/>
        <v>HighFlex: FaceToFace &amp; Zoom</v>
      </c>
    </row>
    <row r="311" spans="4:5" x14ac:dyDescent="0.3">
      <c r="D311" t="str">
        <f ca="1"/>
        <v>Health, Wellness &amp; Fitness</v>
      </c>
      <c r="E311" t="str">
        <f ca="1"/>
        <v>FaceToFace</v>
      </c>
    </row>
    <row r="312" spans="4:5" x14ac:dyDescent="0.3">
      <c r="D312" t="str">
        <f ca="1"/>
        <v>Education, Human Services &amp; Law</v>
      </c>
      <c r="E312" t="str">
        <f ca="1"/>
        <v>Online</v>
      </c>
    </row>
    <row r="313" spans="4:5" x14ac:dyDescent="0.3">
      <c r="D313" t="str">
        <f ca="1"/>
        <v>Business, Hospitality &amp; Tourism</v>
      </c>
      <c r="E313" t="str">
        <f ca="1"/>
        <v>Flexible: Online &amp; Zoom</v>
      </c>
    </row>
    <row r="314" spans="4:5" x14ac:dyDescent="0.3">
      <c r="D314" t="str">
        <f ca="1"/>
        <v>Art, Design &amp; Communication</v>
      </c>
      <c r="E314" t="str">
        <f ca="1"/>
        <v>HighFlex: FaceToFace &amp; Zoom</v>
      </c>
    </row>
    <row r="315" spans="4:5" x14ac:dyDescent="0.3">
      <c r="D315" t="str">
        <f ca="1"/>
        <v>Health, Wellness &amp; Fitness</v>
      </c>
      <c r="E315" t="str">
        <f ca="1"/>
        <v>HighFlex: FaceToFace &amp; Zoom</v>
      </c>
    </row>
    <row r="316" spans="4:5" x14ac:dyDescent="0.3">
      <c r="D316" t="str">
        <f ca="1"/>
        <v>Health, Wellness &amp; Fitness</v>
      </c>
      <c r="E316" t="str">
        <f ca="1"/>
        <v>Hybrid</v>
      </c>
    </row>
    <row r="317" spans="4:5" x14ac:dyDescent="0.3">
      <c r="D317" t="str">
        <f ca="1"/>
        <v>Business, Hospitality &amp; Tourism</v>
      </c>
      <c r="E317" t="str">
        <f ca="1"/>
        <v>FaceToFace</v>
      </c>
    </row>
    <row r="318" spans="4:5" x14ac:dyDescent="0.3">
      <c r="D318" t="str">
        <f ca="1"/>
        <v>Health, Wellness &amp; Fitness</v>
      </c>
      <c r="E318" t="str">
        <f ca="1"/>
        <v>Online</v>
      </c>
    </row>
    <row r="319" spans="4:5" x14ac:dyDescent="0.3">
      <c r="D319" t="str">
        <f ca="1"/>
        <v>Health, Wellness &amp; Fitness</v>
      </c>
      <c r="E319" t="str">
        <f ca="1"/>
        <v>Hybrid</v>
      </c>
    </row>
    <row r="320" spans="4:5" x14ac:dyDescent="0.3">
      <c r="D320" t="str">
        <f ca="1"/>
        <v>Education, Human Services &amp; Law</v>
      </c>
      <c r="E320" t="str">
        <f ca="1"/>
        <v>FaceToFace</v>
      </c>
    </row>
    <row r="321" spans="4:5" x14ac:dyDescent="0.3">
      <c r="D321" t="str">
        <f ca="1"/>
        <v>Health, Wellness &amp; Fitness</v>
      </c>
      <c r="E321" t="str">
        <f ca="1"/>
        <v>Flexible: Online &amp; Zoom</v>
      </c>
    </row>
    <row r="322" spans="4:5" x14ac:dyDescent="0.3">
      <c r="D322" t="str">
        <f ca="1"/>
        <v>STEM</v>
      </c>
      <c r="E322" t="str">
        <f ca="1"/>
        <v>Online</v>
      </c>
    </row>
    <row r="323" spans="4:5" x14ac:dyDescent="0.3">
      <c r="D323" t="str">
        <f ca="1"/>
        <v>ELCAP</v>
      </c>
      <c r="E323" t="str">
        <f ca="1"/>
        <v>HighFlex: FaceToFace &amp; Zoom</v>
      </c>
    </row>
    <row r="324" spans="4:5" x14ac:dyDescent="0.3">
      <c r="D324" t="str">
        <f ca="1"/>
        <v>Health, Wellness &amp; Fitness</v>
      </c>
      <c r="E324" t="str">
        <f ca="1"/>
        <v>Online</v>
      </c>
    </row>
    <row r="325" spans="4:5" x14ac:dyDescent="0.3">
      <c r="D325" t="str">
        <f ca="1"/>
        <v>Education, Human Services &amp; Law</v>
      </c>
      <c r="E325" t="str">
        <f ca="1"/>
        <v>Online</v>
      </c>
    </row>
    <row r="326" spans="4:5" x14ac:dyDescent="0.3">
      <c r="D326" t="str">
        <f ca="1"/>
        <v>Education, Human Services &amp; Law</v>
      </c>
      <c r="E326" t="str">
        <f ca="1"/>
        <v>Online</v>
      </c>
    </row>
    <row r="327" spans="4:5" x14ac:dyDescent="0.3">
      <c r="D327" t="str">
        <f ca="1"/>
        <v>Health, Wellness &amp; Fitness</v>
      </c>
      <c r="E327" t="str">
        <f ca="1"/>
        <v>Online</v>
      </c>
    </row>
    <row r="328" spans="4:5" x14ac:dyDescent="0.3">
      <c r="D328" t="str">
        <f ca="1"/>
        <v>STEM</v>
      </c>
      <c r="E328" t="str">
        <f ca="1"/>
        <v>FaceToFace</v>
      </c>
    </row>
    <row r="329" spans="4:5" x14ac:dyDescent="0.3">
      <c r="D329" t="str">
        <f ca="1"/>
        <v>Education, Human Services &amp; Law</v>
      </c>
      <c r="E329" t="str">
        <f ca="1"/>
        <v>Hybrid</v>
      </c>
    </row>
    <row r="330" spans="4:5" x14ac:dyDescent="0.3">
      <c r="D330" t="str">
        <f ca="1"/>
        <v>Art, Design &amp; Communication</v>
      </c>
      <c r="E330" t="str">
        <f ca="1"/>
        <v>Online</v>
      </c>
    </row>
    <row r="331" spans="4:5" x14ac:dyDescent="0.3">
      <c r="D331" t="str">
        <f ca="1"/>
        <v>Business, Hospitality &amp; Tourism</v>
      </c>
      <c r="E331" t="str">
        <f ca="1"/>
        <v>Flexible: Online &amp; Zoom</v>
      </c>
    </row>
    <row r="332" spans="4:5" x14ac:dyDescent="0.3">
      <c r="D332" t="str">
        <f ca="1"/>
        <v>Education, Human Services &amp; Law</v>
      </c>
      <c r="E332" t="str">
        <f ca="1"/>
        <v>Hybrid</v>
      </c>
    </row>
    <row r="333" spans="4:5" x14ac:dyDescent="0.3">
      <c r="D333" t="str">
        <f ca="1"/>
        <v>ELCAP</v>
      </c>
      <c r="E333" t="str">
        <f ca="1"/>
        <v>HighFlex: FaceToFace &amp; Zoom</v>
      </c>
    </row>
    <row r="334" spans="4:5" x14ac:dyDescent="0.3">
      <c r="D334" t="str">
        <f ca="1"/>
        <v>STEM</v>
      </c>
      <c r="E334" t="str">
        <f ca="1"/>
        <v>Hybrid</v>
      </c>
    </row>
    <row r="335" spans="4:5" x14ac:dyDescent="0.3">
      <c r="D335" t="str">
        <f ca="1"/>
        <v>Health, Wellness &amp; Fitness</v>
      </c>
      <c r="E335" t="str">
        <f ca="1"/>
        <v>Hybrid</v>
      </c>
    </row>
    <row r="336" spans="4:5" x14ac:dyDescent="0.3">
      <c r="D336" t="str">
        <f ca="1"/>
        <v>Education, Human Services &amp; Law</v>
      </c>
      <c r="E336" t="str">
        <f ca="1"/>
        <v>FaceToFace</v>
      </c>
    </row>
    <row r="337" spans="4:5" x14ac:dyDescent="0.3">
      <c r="D337" t="str">
        <f ca="1"/>
        <v>Art, Design &amp; Communication</v>
      </c>
      <c r="E337" t="str">
        <f ca="1"/>
        <v>Flexible: Online &amp; Zoom</v>
      </c>
    </row>
    <row r="338" spans="4:5" x14ac:dyDescent="0.3">
      <c r="D338" t="str">
        <f ca="1"/>
        <v>Education, Human Services &amp; Law</v>
      </c>
      <c r="E338" t="str">
        <f ca="1"/>
        <v>Online</v>
      </c>
    </row>
    <row r="339" spans="4:5" x14ac:dyDescent="0.3">
      <c r="D339" t="str">
        <f ca="1"/>
        <v>ELCAP</v>
      </c>
      <c r="E339" t="str">
        <f ca="1"/>
        <v>Online</v>
      </c>
    </row>
    <row r="340" spans="4:5" x14ac:dyDescent="0.3">
      <c r="D340" t="str">
        <f ca="1"/>
        <v>ELCAP</v>
      </c>
      <c r="E340" t="str">
        <f ca="1"/>
        <v>Online</v>
      </c>
    </row>
    <row r="341" spans="4:5" x14ac:dyDescent="0.3">
      <c r="D341" t="str">
        <f ca="1"/>
        <v>Health, Wellness &amp; Fitness</v>
      </c>
      <c r="E341" t="str">
        <f ca="1"/>
        <v>Flexible: Online &amp; Zoom</v>
      </c>
    </row>
    <row r="342" spans="4:5" x14ac:dyDescent="0.3">
      <c r="D342" t="str">
        <f ca="1"/>
        <v>Health, Wellness &amp; Fitness</v>
      </c>
      <c r="E342" t="str">
        <f ca="1"/>
        <v>Online</v>
      </c>
    </row>
    <row r="343" spans="4:5" x14ac:dyDescent="0.3">
      <c r="D343" t="str">
        <f ca="1"/>
        <v>Education, Human Services &amp; Law</v>
      </c>
      <c r="E343" t="str">
        <f ca="1"/>
        <v>Hybrid</v>
      </c>
    </row>
    <row r="344" spans="4:5" x14ac:dyDescent="0.3">
      <c r="D344" t="str">
        <f ca="1"/>
        <v>Humanities &amp; Social Sciences</v>
      </c>
      <c r="E344" t="str">
        <f ca="1"/>
        <v>Flexible: Online &amp; Zoom</v>
      </c>
    </row>
    <row r="345" spans="4:5" x14ac:dyDescent="0.3">
      <c r="D345" t="str">
        <f ca="1"/>
        <v>STEM</v>
      </c>
      <c r="E345" t="str">
        <f ca="1"/>
        <v>Hybrid</v>
      </c>
    </row>
    <row r="346" spans="4:5" x14ac:dyDescent="0.3">
      <c r="D346" t="str">
        <f ca="1"/>
        <v>ELCAP</v>
      </c>
      <c r="E346" t="str">
        <f ca="1"/>
        <v>Online</v>
      </c>
    </row>
    <row r="347" spans="4:5" x14ac:dyDescent="0.3">
      <c r="D347" t="str">
        <f ca="1"/>
        <v>Humanities &amp; Social Sciences</v>
      </c>
      <c r="E347" t="str">
        <f ca="1"/>
        <v>Flexible: Online &amp; Zoom</v>
      </c>
    </row>
    <row r="348" spans="4:5" x14ac:dyDescent="0.3">
      <c r="D348" t="str">
        <f ca="1"/>
        <v>Art, Design &amp; Communication</v>
      </c>
      <c r="E348" t="str">
        <f ca="1"/>
        <v>Online</v>
      </c>
    </row>
    <row r="349" spans="4:5" x14ac:dyDescent="0.3">
      <c r="D349" t="str">
        <f ca="1"/>
        <v>Humanities &amp; Social Sciences</v>
      </c>
      <c r="E349" t="str">
        <f ca="1"/>
        <v>Online</v>
      </c>
    </row>
    <row r="350" spans="4:5" x14ac:dyDescent="0.3">
      <c r="D350" t="str">
        <f ca="1"/>
        <v>Humanities &amp; Social Sciences</v>
      </c>
      <c r="E350" t="str">
        <f ca="1"/>
        <v>Flexible: Online &amp; Zoom</v>
      </c>
    </row>
    <row r="351" spans="4:5" x14ac:dyDescent="0.3">
      <c r="D351" t="str">
        <f ca="1"/>
        <v>Art, Design &amp; Communication</v>
      </c>
      <c r="E351" t="str">
        <f ca="1"/>
        <v>Online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84B744-BC41-4866-9706-474DD4C2C3B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C</vt:lpstr>
      <vt:lpstr>1866C</vt:lpstr>
      <vt:lpstr>Topics</vt:lpstr>
      <vt:lpstr>Gradebook</vt:lpstr>
      <vt:lpstr>Gradebook (an)</vt:lpstr>
      <vt:lpstr>Budget</vt:lpstr>
      <vt:lpstr>Budget (an)</vt:lpstr>
      <vt:lpstr>PowerQuery</vt:lpstr>
      <vt:lpstr>PowerQuery (an)</vt:lpstr>
      <vt:lpstr>PivotTables</vt:lpstr>
      <vt:lpstr>PivotTables (an)</vt:lpstr>
      <vt:lpstr>DynamicSpilledArrayFormulas</vt:lpstr>
      <vt:lpstr>XLOOKUP</vt:lpstr>
      <vt:lpstr>Data Analysis</vt:lpstr>
      <vt:lpstr>Pivot Tables</vt:lpstr>
      <vt:lpstr>Power Query</vt:lpstr>
      <vt:lpstr>SourceSurveyData</vt:lpstr>
      <vt:lpstr>'Pivot Tables'!_Toc161328991</vt:lpstr>
      <vt:lpstr>'Pivot Tables'!_Toc2111959</vt:lpstr>
      <vt:lpstr>'Data Analysis'!Print_Area</vt:lpstr>
      <vt:lpstr>XLOOKUP!Print_Area</vt:lpstr>
    </vt:vector>
  </TitlesOfParts>
  <Company>Highline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2024-09-28T15:51:14Z</cp:lastPrinted>
  <dcterms:created xsi:type="dcterms:W3CDTF">2024-09-25T06:22:15Z</dcterms:created>
  <dcterms:modified xsi:type="dcterms:W3CDTF">2024-10-18T17:58:14Z</dcterms:modified>
</cp:coreProperties>
</file>